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cture\BOOT\"/>
    </mc:Choice>
  </mc:AlternateContent>
  <xr:revisionPtr revIDLastSave="0" documentId="13_ncr:1_{F7D29485-8B2A-4732-BA65-3D4DD896DE72}" xr6:coauthVersionLast="47" xr6:coauthVersionMax="47" xr10:uidLastSave="{00000000-0000-0000-0000-000000000000}"/>
  <bookViews>
    <workbookView xWindow="13860" yWindow="0" windowWidth="14925" windowHeight="15585" tabRatio="890" xr2:uid="{00000000-000D-0000-FFFF-FFFF00000000}"/>
  </bookViews>
  <sheets>
    <sheet name="Statistical Analysis" sheetId="8" r:id="rId1"/>
    <sheet name="Goal Analysis" sheetId="6" r:id="rId2"/>
    <sheet name="Pivot Date" sheetId="5" r:id="rId3"/>
    <sheet name="Pivot Sub Category" sheetId="4" r:id="rId4"/>
    <sheet name="Pivot Parent Category" sheetId="3" r:id="rId5"/>
    <sheet name="DATA Crowdfunding" sheetId="1" r:id="rId6"/>
    <sheet name="Pivot Donation" sheetId="9" r:id="rId7"/>
  </sheets>
  <definedNames>
    <definedName name="_xlnm._FilterDatabase" localSheetId="5" hidden="1">'DATA Crowdfunding'!$A$1:$N$1001</definedName>
    <definedName name="_xlnm._FilterDatabase" localSheetId="1" hidden="1">'Goal Analysis'!$A$3:$A$12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3" l="1"/>
  <c r="D33" i="3"/>
  <c r="E33" i="3"/>
  <c r="B33" i="3"/>
  <c r="A32" i="3"/>
  <c r="B32" i="3"/>
  <c r="C32" i="3"/>
  <c r="D32" i="3"/>
  <c r="E32" i="3"/>
  <c r="F32" i="3"/>
  <c r="C30" i="3"/>
  <c r="D30" i="3"/>
  <c r="E30" i="3"/>
  <c r="B30" i="3"/>
  <c r="A29" i="3"/>
  <c r="B29" i="3"/>
  <c r="C29" i="3"/>
  <c r="D29" i="3"/>
  <c r="E29" i="3"/>
  <c r="F2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C19" i="3"/>
  <c r="D19" i="3"/>
  <c r="E19" i="3"/>
  <c r="B19" i="3"/>
  <c r="J2" i="8" a="1"/>
  <c r="J2" i="8" s="1"/>
  <c r="A2" i="8" a="1"/>
  <c r="A2" i="8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/>
  <c r="U10" i="1" a="1"/>
  <c r="U10" i="1" s="1"/>
  <c r="U11" i="1" a="1"/>
  <c r="U11" i="1" s="1"/>
  <c r="U12" i="1" a="1"/>
  <c r="U12" i="1" s="1"/>
  <c r="U13" i="1" a="1"/>
  <c r="U13" i="1" s="1"/>
  <c r="U14" i="1" a="1"/>
  <c r="U14" i="1"/>
  <c r="U15" i="1" a="1"/>
  <c r="U15" i="1" s="1"/>
  <c r="U16" i="1" a="1"/>
  <c r="U16" i="1" s="1"/>
  <c r="U17" i="1" a="1"/>
  <c r="U17" i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/>
  <c r="U32" i="1" a="1"/>
  <c r="U32" i="1" s="1"/>
  <c r="U33" i="1" a="1"/>
  <c r="U33" i="1" s="1"/>
  <c r="U34" i="1" a="1"/>
  <c r="U34" i="1" s="1"/>
  <c r="U35" i="1" a="1"/>
  <c r="U35" i="1" s="1"/>
  <c r="U36" i="1" a="1"/>
  <c r="U36" i="1"/>
  <c r="U37" i="1" a="1"/>
  <c r="U37" i="1" s="1"/>
  <c r="U38" i="1" a="1"/>
  <c r="U38" i="1" s="1"/>
  <c r="U39" i="1" a="1"/>
  <c r="U39" i="1" s="1"/>
  <c r="U40" i="1" a="1"/>
  <c r="U40" i="1" s="1"/>
  <c r="U41" i="1" a="1"/>
  <c r="U41" i="1"/>
  <c r="U42" i="1" a="1"/>
  <c r="U42" i="1" s="1"/>
  <c r="U43" i="1" a="1"/>
  <c r="U43" i="1" s="1"/>
  <c r="U44" i="1" a="1"/>
  <c r="U44" i="1"/>
  <c r="U45" i="1" a="1"/>
  <c r="U45" i="1"/>
  <c r="U46" i="1" a="1"/>
  <c r="U46" i="1" s="1"/>
  <c r="U47" i="1" a="1"/>
  <c r="U47" i="1"/>
  <c r="U48" i="1" a="1"/>
  <c r="U48" i="1"/>
  <c r="U49" i="1" a="1"/>
  <c r="U49" i="1"/>
  <c r="U50" i="1" a="1"/>
  <c r="U50" i="1" s="1"/>
  <c r="U51" i="1" a="1"/>
  <c r="U51" i="1"/>
  <c r="U52" i="1" a="1"/>
  <c r="U52" i="1" s="1"/>
  <c r="U53" i="1" a="1"/>
  <c r="U53" i="1" s="1"/>
  <c r="U54" i="1" a="1"/>
  <c r="U54" i="1" s="1"/>
  <c r="U55" i="1" a="1"/>
  <c r="U55" i="1" s="1"/>
  <c r="U56" i="1" a="1"/>
  <c r="U56" i="1"/>
  <c r="U57" i="1" a="1"/>
  <c r="U57" i="1"/>
  <c r="U58" i="1" a="1"/>
  <c r="U58" i="1" s="1"/>
  <c r="U59" i="1" a="1"/>
  <c r="U59" i="1"/>
  <c r="U60" i="1" a="1"/>
  <c r="U60" i="1"/>
  <c r="U61" i="1" a="1"/>
  <c r="U61" i="1" s="1"/>
  <c r="U62" i="1" a="1"/>
  <c r="U62" i="1"/>
  <c r="U63" i="1" a="1"/>
  <c r="U63" i="1" s="1"/>
  <c r="U64" i="1" a="1"/>
  <c r="U64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2" i="1" a="1"/>
  <c r="U72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/>
  <c r="U81" i="1" a="1"/>
  <c r="U81" i="1" s="1"/>
  <c r="U82" i="1" a="1"/>
  <c r="U82" i="1" s="1"/>
  <c r="U83" i="1" a="1"/>
  <c r="U83" i="1" s="1"/>
  <c r="U84" i="1" a="1"/>
  <c r="U84" i="1" s="1"/>
  <c r="U85" i="1" a="1"/>
  <c r="U85" i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 s="1"/>
  <c r="U95" i="1" a="1"/>
  <c r="U95" i="1" s="1"/>
  <c r="U96" i="1" a="1"/>
  <c r="U96" i="1" s="1"/>
  <c r="U97" i="1" a="1"/>
  <c r="U97" i="1" s="1"/>
  <c r="U98" i="1" a="1"/>
  <c r="U98" i="1" s="1"/>
  <c r="U99" i="1" a="1"/>
  <c r="U99" i="1" s="1"/>
  <c r="U100" i="1" a="1"/>
  <c r="U100" i="1" s="1"/>
  <c r="U101" i="1" a="1"/>
  <c r="U101" i="1" s="1"/>
  <c r="U102" i="1" a="1"/>
  <c r="U102" i="1"/>
  <c r="U103" i="1" a="1"/>
  <c r="U103" i="1" s="1"/>
  <c r="U104" i="1" a="1"/>
  <c r="U104" i="1" s="1"/>
  <c r="U105" i="1" a="1"/>
  <c r="U105" i="1" s="1"/>
  <c r="U106" i="1" a="1"/>
  <c r="U106" i="1" s="1"/>
  <c r="U107" i="1" a="1"/>
  <c r="U107" i="1"/>
  <c r="U108" i="1" a="1"/>
  <c r="U108" i="1" s="1"/>
  <c r="U109" i="1" a="1"/>
  <c r="U109" i="1" s="1"/>
  <c r="U110" i="1" a="1"/>
  <c r="U110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/>
  <c r="U116" i="1" a="1"/>
  <c r="U116" i="1" s="1"/>
  <c r="U117" i="1" a="1"/>
  <c r="U117" i="1" s="1"/>
  <c r="U118" i="1" a="1"/>
  <c r="U118" i="1" s="1"/>
  <c r="U119" i="1" a="1"/>
  <c r="U119" i="1"/>
  <c r="U120" i="1" a="1"/>
  <c r="U120" i="1" s="1"/>
  <c r="U121" i="1" a="1"/>
  <c r="U121" i="1"/>
  <c r="U122" i="1" a="1"/>
  <c r="U122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8" i="1" a="1"/>
  <c r="U128" i="1" s="1"/>
  <c r="U129" i="1" a="1"/>
  <c r="U129" i="1"/>
  <c r="U130" i="1" a="1"/>
  <c r="U130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37" i="1" a="1"/>
  <c r="U137" i="1" s="1"/>
  <c r="U138" i="1" a="1"/>
  <c r="U138" i="1" s="1"/>
  <c r="U139" i="1" a="1"/>
  <c r="U139" i="1" s="1"/>
  <c r="U140" i="1" a="1"/>
  <c r="U140" i="1" s="1"/>
  <c r="U141" i="1" a="1"/>
  <c r="U141" i="1"/>
  <c r="U142" i="1" a="1"/>
  <c r="U142" i="1" s="1"/>
  <c r="U143" i="1" a="1"/>
  <c r="U143" i="1" s="1"/>
  <c r="U144" i="1" a="1"/>
  <c r="U144" i="1" s="1"/>
  <c r="U145" i="1" a="1"/>
  <c r="U145" i="1" s="1"/>
  <c r="U146" i="1" a="1"/>
  <c r="U146" i="1"/>
  <c r="U147" i="1" a="1"/>
  <c r="U147" i="1"/>
  <c r="U148" i="1" a="1"/>
  <c r="U148" i="1" s="1"/>
  <c r="U149" i="1" a="1"/>
  <c r="U149" i="1" s="1"/>
  <c r="U150" i="1" a="1"/>
  <c r="U150" i="1" s="1"/>
  <c r="U151" i="1" a="1"/>
  <c r="U151" i="1" s="1"/>
  <c r="U152" i="1" a="1"/>
  <c r="U152" i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59" i="1" a="1"/>
  <c r="U159" i="1" s="1"/>
  <c r="U160" i="1" a="1"/>
  <c r="U160" i="1" s="1"/>
  <c r="U161" i="1" a="1"/>
  <c r="U161" i="1"/>
  <c r="U162" i="1" a="1"/>
  <c r="U162" i="1" s="1"/>
  <c r="U163" i="1" a="1"/>
  <c r="U163" i="1" s="1"/>
  <c r="U164" i="1" a="1"/>
  <c r="U164" i="1" s="1"/>
  <c r="U165" i="1" a="1"/>
  <c r="U165" i="1"/>
  <c r="U166" i="1" a="1"/>
  <c r="U166" i="1" s="1"/>
  <c r="U167" i="1" a="1"/>
  <c r="U167" i="1" s="1"/>
  <c r="U168" i="1" a="1"/>
  <c r="U168" i="1"/>
  <c r="U169" i="1" a="1"/>
  <c r="U169" i="1" s="1"/>
  <c r="U170" i="1" a="1"/>
  <c r="U170" i="1" s="1"/>
  <c r="U171" i="1" a="1"/>
  <c r="U171" i="1"/>
  <c r="U172" i="1" a="1"/>
  <c r="U172" i="1" s="1"/>
  <c r="U173" i="1" a="1"/>
  <c r="U173" i="1" s="1"/>
  <c r="U174" i="1" a="1"/>
  <c r="U174" i="1"/>
  <c r="U175" i="1" a="1"/>
  <c r="U175" i="1" s="1"/>
  <c r="U176" i="1" a="1"/>
  <c r="U176" i="1" s="1"/>
  <c r="U177" i="1" a="1"/>
  <c r="U177" i="1" s="1"/>
  <c r="U178" i="1" a="1"/>
  <c r="U178" i="1" s="1"/>
  <c r="U179" i="1" a="1"/>
  <c r="U179" i="1" s="1"/>
  <c r="U180" i="1" a="1"/>
  <c r="U180" i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/>
  <c r="U189" i="1" a="1"/>
  <c r="U189" i="1" s="1"/>
  <c r="U190" i="1" a="1"/>
  <c r="U190" i="1" s="1"/>
  <c r="U191" i="1" a="1"/>
  <c r="U191" i="1" s="1"/>
  <c r="U192" i="1" a="1"/>
  <c r="U192" i="1"/>
  <c r="U193" i="1" a="1"/>
  <c r="U193" i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/>
  <c r="U205" i="1" a="1"/>
  <c r="U205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/>
  <c r="U214" i="1" a="1"/>
  <c r="U214" i="1" s="1"/>
  <c r="U215" i="1" a="1"/>
  <c r="U215" i="1" s="1"/>
  <c r="U216" i="1" a="1"/>
  <c r="U216" i="1" s="1"/>
  <c r="U217" i="1" a="1"/>
  <c r="U217" i="1"/>
  <c r="U218" i="1" a="1"/>
  <c r="U218" i="1" s="1"/>
  <c r="U219" i="1" a="1"/>
  <c r="U219" i="1" s="1"/>
  <c r="U220" i="1" a="1"/>
  <c r="U220" i="1" s="1"/>
  <c r="U221" i="1" a="1"/>
  <c r="U221" i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6" i="1" a="1"/>
  <c r="U236" i="1" s="1"/>
  <c r="U237" i="1" a="1"/>
  <c r="U237" i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/>
  <c r="U253" i="1" a="1"/>
  <c r="U253" i="1" s="1"/>
  <c r="U254" i="1" a="1"/>
  <c r="U254" i="1" s="1"/>
  <c r="U255" i="1" a="1"/>
  <c r="U255" i="1"/>
  <c r="U256" i="1" a="1"/>
  <c r="U256" i="1" s="1"/>
  <c r="U257" i="1" a="1"/>
  <c r="U257" i="1" s="1"/>
  <c r="U258" i="1" a="1"/>
  <c r="U258" i="1" s="1"/>
  <c r="U259" i="1" a="1"/>
  <c r="U259" i="1"/>
  <c r="U260" i="1" a="1"/>
  <c r="U260" i="1"/>
  <c r="U261" i="1" a="1"/>
  <c r="U261" i="1" s="1"/>
  <c r="U262" i="1" a="1"/>
  <c r="U262" i="1" s="1"/>
  <c r="U263" i="1" a="1"/>
  <c r="U263" i="1"/>
  <c r="U264" i="1" a="1"/>
  <c r="U264" i="1" s="1"/>
  <c r="U265" i="1" a="1"/>
  <c r="U265" i="1" s="1"/>
  <c r="U266" i="1" a="1"/>
  <c r="U266" i="1"/>
  <c r="U267" i="1" a="1"/>
  <c r="U267" i="1" s="1"/>
  <c r="U268" i="1" a="1"/>
  <c r="U268" i="1" s="1"/>
  <c r="U269" i="1" a="1"/>
  <c r="U269" i="1" s="1"/>
  <c r="U270" i="1" a="1"/>
  <c r="U270" i="1"/>
  <c r="U271" i="1" a="1"/>
  <c r="U271" i="1" s="1"/>
  <c r="U272" i="1" a="1"/>
  <c r="U272" i="1" s="1"/>
  <c r="U273" i="1" a="1"/>
  <c r="U273" i="1" s="1"/>
  <c r="U274" i="1" a="1"/>
  <c r="U274" i="1" s="1"/>
  <c r="U275" i="1" a="1"/>
  <c r="U275" i="1" s="1"/>
  <c r="U276" i="1" a="1"/>
  <c r="U276" i="1" s="1"/>
  <c r="U277" i="1" a="1"/>
  <c r="U277" i="1"/>
  <c r="U278" i="1" a="1"/>
  <c r="U278" i="1"/>
  <c r="U279" i="1" a="1"/>
  <c r="U279" i="1" s="1"/>
  <c r="U280" i="1" a="1"/>
  <c r="U280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7" i="1" a="1"/>
  <c r="U287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/>
  <c r="U297" i="1" a="1"/>
  <c r="U297" i="1" s="1"/>
  <c r="U298" i="1" a="1"/>
  <c r="U298" i="1" s="1"/>
  <c r="U299" i="1" a="1"/>
  <c r="U299" i="1" s="1"/>
  <c r="U300" i="1" a="1"/>
  <c r="U300" i="1" s="1"/>
  <c r="U301" i="1" a="1"/>
  <c r="U301" i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7" i="1" a="1"/>
  <c r="U307" i="1" s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4" i="1" a="1"/>
  <c r="U314" i="1" s="1"/>
  <c r="U315" i="1" a="1"/>
  <c r="U315" i="1" s="1"/>
  <c r="U316" i="1" a="1"/>
  <c r="U316" i="1" s="1"/>
  <c r="U317" i="1" a="1"/>
  <c r="U317" i="1" s="1"/>
  <c r="U318" i="1" a="1"/>
  <c r="U318" i="1"/>
  <c r="U319" i="1" a="1"/>
  <c r="U319" i="1" s="1"/>
  <c r="U320" i="1" a="1"/>
  <c r="U320" i="1" s="1"/>
  <c r="U321" i="1" a="1"/>
  <c r="U321" i="1" s="1"/>
  <c r="U322" i="1" a="1"/>
  <c r="U322" i="1" s="1"/>
  <c r="U323" i="1" a="1"/>
  <c r="U323" i="1"/>
  <c r="U324" i="1" a="1"/>
  <c r="U324" i="1" s="1"/>
  <c r="U325" i="1" a="1"/>
  <c r="U325" i="1" s="1"/>
  <c r="U326" i="1" a="1"/>
  <c r="U326" i="1" s="1"/>
  <c r="U327" i="1" a="1"/>
  <c r="U327" i="1" s="1"/>
  <c r="U328" i="1" a="1"/>
  <c r="U328" i="1" s="1"/>
  <c r="U329" i="1" a="1"/>
  <c r="U329" i="1" s="1"/>
  <c r="U330" i="1" a="1"/>
  <c r="U330" i="1" s="1"/>
  <c r="U331" i="1" a="1"/>
  <c r="U331" i="1"/>
  <c r="U332" i="1" a="1"/>
  <c r="U332" i="1" s="1"/>
  <c r="U333" i="1" a="1"/>
  <c r="U333" i="1" s="1"/>
  <c r="U334" i="1" a="1"/>
  <c r="U334" i="1" s="1"/>
  <c r="U335" i="1" a="1"/>
  <c r="U335" i="1"/>
  <c r="U336" i="1" a="1"/>
  <c r="U336" i="1" s="1"/>
  <c r="U337" i="1" a="1"/>
  <c r="U337" i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3" i="1" a="1"/>
  <c r="U343" i="1" s="1"/>
  <c r="U344" i="1" a="1"/>
  <c r="U344" i="1" s="1"/>
  <c r="U345" i="1" a="1"/>
  <c r="U345" i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57" i="1" a="1"/>
  <c r="U357" i="1"/>
  <c r="U358" i="1" a="1"/>
  <c r="U358" i="1" s="1"/>
  <c r="U359" i="1" a="1"/>
  <c r="U359" i="1" s="1"/>
  <c r="U360" i="1" a="1"/>
  <c r="U360" i="1" s="1"/>
  <c r="U361" i="1" a="1"/>
  <c r="U361" i="1" s="1"/>
  <c r="U362" i="1" a="1"/>
  <c r="U362" i="1"/>
  <c r="U363" i="1" a="1"/>
  <c r="U363" i="1"/>
  <c r="U364" i="1" a="1"/>
  <c r="U364" i="1" s="1"/>
  <c r="U365" i="1" a="1"/>
  <c r="U365" i="1" s="1"/>
  <c r="U366" i="1" a="1"/>
  <c r="U366" i="1" s="1"/>
  <c r="U367" i="1" a="1"/>
  <c r="U367" i="1" s="1"/>
  <c r="U368" i="1" a="1"/>
  <c r="U368" i="1"/>
  <c r="U369" i="1" a="1"/>
  <c r="U369" i="1" s="1"/>
  <c r="U370" i="1" a="1"/>
  <c r="U370" i="1" s="1"/>
  <c r="U371" i="1" a="1"/>
  <c r="U371" i="1" s="1"/>
  <c r="U372" i="1" a="1"/>
  <c r="U372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/>
  <c r="U378" i="1" a="1"/>
  <c r="U378" i="1" s="1"/>
  <c r="U379" i="1" a="1"/>
  <c r="U379" i="1" s="1"/>
  <c r="U380" i="1" a="1"/>
  <c r="U380" i="1" s="1"/>
  <c r="U381" i="1" a="1"/>
  <c r="U381" i="1"/>
  <c r="U382" i="1" a="1"/>
  <c r="U382" i="1" s="1"/>
  <c r="U383" i="1" a="1"/>
  <c r="U383" i="1" s="1"/>
  <c r="U384" i="1" a="1"/>
  <c r="U384" i="1"/>
  <c r="U385" i="1" a="1"/>
  <c r="U385" i="1" s="1"/>
  <c r="U386" i="1" a="1"/>
  <c r="U386" i="1" s="1"/>
  <c r="U387" i="1" a="1"/>
  <c r="U387" i="1"/>
  <c r="U388" i="1" a="1"/>
  <c r="U388" i="1" s="1"/>
  <c r="U389" i="1" a="1"/>
  <c r="U389" i="1" s="1"/>
  <c r="U390" i="1" a="1"/>
  <c r="U390" i="1"/>
  <c r="U391" i="1" a="1"/>
  <c r="U391" i="1" s="1"/>
  <c r="U392" i="1" a="1"/>
  <c r="U392" i="1" s="1"/>
  <c r="U393" i="1" a="1"/>
  <c r="U393" i="1" s="1"/>
  <c r="U394" i="1" a="1"/>
  <c r="U394" i="1" s="1"/>
  <c r="U395" i="1" a="1"/>
  <c r="U395" i="1"/>
  <c r="U396" i="1" a="1"/>
  <c r="U396" i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/>
  <c r="U404" i="1" a="1"/>
  <c r="U404" i="1"/>
  <c r="U405" i="1" a="1"/>
  <c r="U405" i="1" s="1"/>
  <c r="U406" i="1" a="1"/>
  <c r="U406" i="1" s="1"/>
  <c r="U407" i="1" a="1"/>
  <c r="U407" i="1" s="1"/>
  <c r="U408" i="1" a="1"/>
  <c r="U408" i="1"/>
  <c r="U409" i="1" a="1"/>
  <c r="U409" i="1"/>
  <c r="U410" i="1" a="1"/>
  <c r="U410" i="1"/>
  <c r="U411" i="1" a="1"/>
  <c r="U411" i="1" s="1"/>
  <c r="U412" i="1" a="1"/>
  <c r="U412" i="1" s="1"/>
  <c r="U413" i="1" a="1"/>
  <c r="U413" i="1" s="1"/>
  <c r="U414" i="1" a="1"/>
  <c r="U414" i="1" s="1"/>
  <c r="U415" i="1" a="1"/>
  <c r="U415" i="1" s="1"/>
  <c r="U416" i="1" a="1"/>
  <c r="U416" i="1" s="1"/>
  <c r="U417" i="1" a="1"/>
  <c r="U417" i="1" s="1"/>
  <c r="U418" i="1" a="1"/>
  <c r="U418" i="1" s="1"/>
  <c r="U419" i="1" a="1"/>
  <c r="U419" i="1" s="1"/>
  <c r="U420" i="1" a="1"/>
  <c r="U420" i="1"/>
  <c r="U421" i="1" a="1"/>
  <c r="U421" i="1" s="1"/>
  <c r="U422" i="1" a="1"/>
  <c r="U422" i="1" s="1"/>
  <c r="U423" i="1" a="1"/>
  <c r="U423" i="1" s="1"/>
  <c r="U424" i="1" a="1"/>
  <c r="U424" i="1" s="1"/>
  <c r="U425" i="1" a="1"/>
  <c r="U425" i="1" s="1"/>
  <c r="U426" i="1" a="1"/>
  <c r="U426" i="1" s="1"/>
  <c r="U427" i="1" a="1"/>
  <c r="U427" i="1" s="1"/>
  <c r="U428" i="1" a="1"/>
  <c r="U428" i="1" s="1"/>
  <c r="U429" i="1" a="1"/>
  <c r="U429" i="1"/>
  <c r="U430" i="1" a="1"/>
  <c r="U430" i="1" s="1"/>
  <c r="U431" i="1" a="1"/>
  <c r="U431" i="1" s="1"/>
  <c r="U432" i="1" a="1"/>
  <c r="U432" i="1" s="1"/>
  <c r="U433" i="1" a="1"/>
  <c r="U433" i="1"/>
  <c r="U434" i="1" a="1"/>
  <c r="U434" i="1" s="1"/>
  <c r="U435" i="1" a="1"/>
  <c r="U435" i="1" s="1"/>
  <c r="U436" i="1" a="1"/>
  <c r="U436" i="1" s="1"/>
  <c r="U437" i="1" a="1"/>
  <c r="U437" i="1"/>
  <c r="U438" i="1" a="1"/>
  <c r="U438" i="1" s="1"/>
  <c r="U439" i="1" a="1"/>
  <c r="U439" i="1" s="1"/>
  <c r="U440" i="1" a="1"/>
  <c r="U440" i="1" s="1"/>
  <c r="U441" i="1" a="1"/>
  <c r="U441" i="1" s="1"/>
  <c r="U442" i="1" a="1"/>
  <c r="U442" i="1" s="1"/>
  <c r="U443" i="1" a="1"/>
  <c r="U443" i="1" s="1"/>
  <c r="U444" i="1" a="1"/>
  <c r="U444" i="1" s="1"/>
  <c r="U445" i="1" a="1"/>
  <c r="U445" i="1"/>
  <c r="U446" i="1" a="1"/>
  <c r="U446" i="1"/>
  <c r="U447" i="1" a="1"/>
  <c r="U447" i="1" s="1"/>
  <c r="U448" i="1" a="1"/>
  <c r="U448" i="1" s="1"/>
  <c r="U449" i="1" a="1"/>
  <c r="U449" i="1" s="1"/>
  <c r="U450" i="1" a="1"/>
  <c r="U450" i="1" s="1"/>
  <c r="U451" i="1" a="1"/>
  <c r="U451" i="1" s="1"/>
  <c r="U452" i="1" a="1"/>
  <c r="U452" i="1" s="1"/>
  <c r="U453" i="1" a="1"/>
  <c r="U453" i="1"/>
  <c r="U454" i="1" a="1"/>
  <c r="U454" i="1" s="1"/>
  <c r="U455" i="1" a="1"/>
  <c r="U455" i="1" s="1"/>
  <c r="U456" i="1" a="1"/>
  <c r="U456" i="1" s="1"/>
  <c r="U457" i="1" a="1"/>
  <c r="U457" i="1" s="1"/>
  <c r="U458" i="1" a="1"/>
  <c r="U458" i="1" s="1"/>
  <c r="U459" i="1" a="1"/>
  <c r="U459" i="1" s="1"/>
  <c r="U460" i="1" a="1"/>
  <c r="U460" i="1" s="1"/>
  <c r="U461" i="1" a="1"/>
  <c r="U461" i="1" s="1"/>
  <c r="U462" i="1" a="1"/>
  <c r="U462" i="1"/>
  <c r="U463" i="1" a="1"/>
  <c r="U463" i="1" s="1"/>
  <c r="U464" i="1" a="1"/>
  <c r="U464" i="1" s="1"/>
  <c r="U465" i="1" a="1"/>
  <c r="U465" i="1" s="1"/>
  <c r="U466" i="1" a="1"/>
  <c r="U466" i="1" s="1"/>
  <c r="U467" i="1" a="1"/>
  <c r="U467" i="1" s="1"/>
  <c r="U468" i="1" a="1"/>
  <c r="U468" i="1"/>
  <c r="U469" i="1" a="1"/>
  <c r="U469" i="1"/>
  <c r="U470" i="1" a="1"/>
  <c r="U470" i="1" s="1"/>
  <c r="U471" i="1" a="1"/>
  <c r="U471" i="1"/>
  <c r="U472" i="1" a="1"/>
  <c r="U472" i="1" s="1"/>
  <c r="U473" i="1" a="1"/>
  <c r="U473" i="1" s="1"/>
  <c r="U474" i="1" a="1"/>
  <c r="U474" i="1" s="1"/>
  <c r="U475" i="1" a="1"/>
  <c r="U475" i="1"/>
  <c r="U476" i="1" a="1"/>
  <c r="U476" i="1"/>
  <c r="U477" i="1" a="1"/>
  <c r="U477" i="1" s="1"/>
  <c r="U478" i="1" a="1"/>
  <c r="U478" i="1" s="1"/>
  <c r="U479" i="1" a="1"/>
  <c r="U479" i="1"/>
  <c r="U480" i="1" a="1"/>
  <c r="U480" i="1" s="1"/>
  <c r="U481" i="1" a="1"/>
  <c r="U481" i="1" s="1"/>
  <c r="U482" i="1" a="1"/>
  <c r="U482" i="1"/>
  <c r="U483" i="1" a="1"/>
  <c r="U483" i="1" s="1"/>
  <c r="U484" i="1" a="1"/>
  <c r="U484" i="1" s="1"/>
  <c r="U485" i="1" a="1"/>
  <c r="U485" i="1" s="1"/>
  <c r="U486" i="1" a="1"/>
  <c r="U486" i="1"/>
  <c r="U487" i="1" a="1"/>
  <c r="U487" i="1" s="1"/>
  <c r="U488" i="1" a="1"/>
  <c r="U488" i="1" s="1"/>
  <c r="U489" i="1" a="1"/>
  <c r="U489" i="1" s="1"/>
  <c r="U490" i="1" a="1"/>
  <c r="U490" i="1" s="1"/>
  <c r="U491" i="1" a="1"/>
  <c r="U491" i="1" s="1"/>
  <c r="U492" i="1" a="1"/>
  <c r="U492" i="1" s="1"/>
  <c r="U493" i="1" a="1"/>
  <c r="U493" i="1"/>
  <c r="U494" i="1" a="1"/>
  <c r="U494" i="1"/>
  <c r="U495" i="1" a="1"/>
  <c r="U495" i="1" s="1"/>
  <c r="U496" i="1" a="1"/>
  <c r="U496" i="1" s="1"/>
  <c r="U497" i="1" a="1"/>
  <c r="U497" i="1" s="1"/>
  <c r="U498" i="1" a="1"/>
  <c r="U498" i="1" s="1"/>
  <c r="U499" i="1" a="1"/>
  <c r="U499" i="1" s="1"/>
  <c r="U500" i="1" a="1"/>
  <c r="U500" i="1" s="1"/>
  <c r="U501" i="1" a="1"/>
  <c r="U501" i="1"/>
  <c r="U502" i="1" a="1"/>
  <c r="U502" i="1" s="1"/>
  <c r="U503" i="1" a="1"/>
  <c r="U503" i="1" s="1"/>
  <c r="U504" i="1" a="1"/>
  <c r="U504" i="1" s="1"/>
  <c r="U505" i="1" a="1"/>
  <c r="U505" i="1" s="1"/>
  <c r="U506" i="1" a="1"/>
  <c r="U506" i="1" s="1"/>
  <c r="U507" i="1" a="1"/>
  <c r="U507" i="1" s="1"/>
  <c r="U508" i="1" a="1"/>
  <c r="U508" i="1" s="1"/>
  <c r="U509" i="1" a="1"/>
  <c r="U509" i="1" s="1"/>
  <c r="U510" i="1" a="1"/>
  <c r="U510" i="1" s="1"/>
  <c r="U511" i="1" a="1"/>
  <c r="U511" i="1" s="1"/>
  <c r="U512" i="1" a="1"/>
  <c r="U512" i="1"/>
  <c r="U513" i="1" a="1"/>
  <c r="U513" i="1" s="1"/>
  <c r="U514" i="1" a="1"/>
  <c r="U514" i="1" s="1"/>
  <c r="U515" i="1" a="1"/>
  <c r="U515" i="1"/>
  <c r="U516" i="1" a="1"/>
  <c r="U516" i="1" s="1"/>
  <c r="U517" i="1" a="1"/>
  <c r="U517" i="1" s="1"/>
  <c r="U518" i="1" a="1"/>
  <c r="U518" i="1" s="1"/>
  <c r="U519" i="1" a="1"/>
  <c r="U519" i="1" s="1"/>
  <c r="U520" i="1" a="1"/>
  <c r="U520" i="1"/>
  <c r="U521" i="1" a="1"/>
  <c r="U521" i="1" s="1"/>
  <c r="U522" i="1" a="1"/>
  <c r="U522" i="1" s="1"/>
  <c r="U523" i="1" a="1"/>
  <c r="U523" i="1" s="1"/>
  <c r="U524" i="1" a="1"/>
  <c r="U524" i="1"/>
  <c r="U525" i="1" a="1"/>
  <c r="U525" i="1" s="1"/>
  <c r="U526" i="1" a="1"/>
  <c r="U526" i="1" s="1"/>
  <c r="U527" i="1" a="1"/>
  <c r="U527" i="1" s="1"/>
  <c r="U528" i="1" a="1"/>
  <c r="U528" i="1" s="1"/>
  <c r="U529" i="1" a="1"/>
  <c r="U529" i="1" s="1"/>
  <c r="U530" i="1" a="1"/>
  <c r="U530" i="1" s="1"/>
  <c r="U531" i="1" a="1"/>
  <c r="U531" i="1" s="1"/>
  <c r="U532" i="1" a="1"/>
  <c r="U532" i="1" s="1"/>
  <c r="U533" i="1" a="1"/>
  <c r="U533" i="1" s="1"/>
  <c r="U534" i="1" a="1"/>
  <c r="U534" i="1" s="1"/>
  <c r="U535" i="1" a="1"/>
  <c r="U535" i="1" s="1"/>
  <c r="U536" i="1" a="1"/>
  <c r="U536" i="1" s="1"/>
  <c r="U537" i="1" a="1"/>
  <c r="U537" i="1" s="1"/>
  <c r="U538" i="1" a="1"/>
  <c r="U538" i="1" s="1"/>
  <c r="U539" i="1" a="1"/>
  <c r="U539" i="1"/>
  <c r="U540" i="1" a="1"/>
  <c r="U540" i="1" s="1"/>
  <c r="U541" i="1" a="1"/>
  <c r="U541" i="1" s="1"/>
  <c r="U542" i="1" a="1"/>
  <c r="U542" i="1"/>
  <c r="U543" i="1" a="1"/>
  <c r="U543" i="1" s="1"/>
  <c r="U544" i="1" a="1"/>
  <c r="U544" i="1"/>
  <c r="U545" i="1" a="1"/>
  <c r="U545" i="1"/>
  <c r="U546" i="1" a="1"/>
  <c r="U546" i="1" s="1"/>
  <c r="U547" i="1" a="1"/>
  <c r="U547" i="1" s="1"/>
  <c r="U548" i="1" a="1"/>
  <c r="U548" i="1" s="1"/>
  <c r="U549" i="1" a="1"/>
  <c r="U549" i="1" s="1"/>
  <c r="U550" i="1" a="1"/>
  <c r="U550" i="1"/>
  <c r="U551" i="1" a="1"/>
  <c r="U551" i="1" s="1"/>
  <c r="U552" i="1" a="1"/>
  <c r="U552" i="1" s="1"/>
  <c r="U553" i="1" a="1"/>
  <c r="U553" i="1" s="1"/>
  <c r="U554" i="1" a="1"/>
  <c r="U554" i="1" s="1"/>
  <c r="U555" i="1" a="1"/>
  <c r="U555" i="1" s="1"/>
  <c r="U556" i="1" a="1"/>
  <c r="U556" i="1"/>
  <c r="U557" i="1" a="1"/>
  <c r="U557" i="1" s="1"/>
  <c r="U558" i="1" a="1"/>
  <c r="U558" i="1" s="1"/>
  <c r="U559" i="1" a="1"/>
  <c r="U559" i="1" s="1"/>
  <c r="U560" i="1" a="1"/>
  <c r="U560" i="1" s="1"/>
  <c r="U561" i="1" a="1"/>
  <c r="U561" i="1" s="1"/>
  <c r="U562" i="1" a="1"/>
  <c r="U562" i="1" s="1"/>
  <c r="U563" i="1" a="1"/>
  <c r="U563" i="1" s="1"/>
  <c r="U564" i="1" a="1"/>
  <c r="U564" i="1" s="1"/>
  <c r="U565" i="1" a="1"/>
  <c r="U565" i="1" s="1"/>
  <c r="U566" i="1" a="1"/>
  <c r="U566" i="1"/>
  <c r="U567" i="1" a="1"/>
  <c r="U567" i="1" s="1"/>
  <c r="U568" i="1" a="1"/>
  <c r="U568" i="1" s="1"/>
  <c r="U569" i="1" a="1"/>
  <c r="U569" i="1" s="1"/>
  <c r="U570" i="1" a="1"/>
  <c r="U570" i="1" s="1"/>
  <c r="U571" i="1" a="1"/>
  <c r="U571" i="1" s="1"/>
  <c r="U572" i="1" a="1"/>
  <c r="U572" i="1" s="1"/>
  <c r="U573" i="1" a="1"/>
  <c r="U573" i="1" s="1"/>
  <c r="U574" i="1" a="1"/>
  <c r="U574" i="1" s="1"/>
  <c r="U575" i="1" a="1"/>
  <c r="U575" i="1" s="1"/>
  <c r="U576" i="1" a="1"/>
  <c r="U576" i="1" s="1"/>
  <c r="U577" i="1" a="1"/>
  <c r="U577" i="1" s="1"/>
  <c r="U578" i="1" a="1"/>
  <c r="U578" i="1" s="1"/>
  <c r="U579" i="1" a="1"/>
  <c r="U579" i="1" s="1"/>
  <c r="U580" i="1" a="1"/>
  <c r="U580" i="1" s="1"/>
  <c r="U581" i="1" a="1"/>
  <c r="U581" i="1" s="1"/>
  <c r="U582" i="1" a="1"/>
  <c r="U582" i="1" s="1"/>
  <c r="U583" i="1" a="1"/>
  <c r="U583" i="1"/>
  <c r="U584" i="1" a="1"/>
  <c r="U584" i="1"/>
  <c r="U585" i="1" a="1"/>
  <c r="U585" i="1" s="1"/>
  <c r="U586" i="1" a="1"/>
  <c r="U586" i="1" s="1"/>
  <c r="U587" i="1" a="1"/>
  <c r="U587" i="1"/>
  <c r="U588" i="1" a="1"/>
  <c r="U588" i="1" s="1"/>
  <c r="U589" i="1" a="1"/>
  <c r="U589" i="1" s="1"/>
  <c r="U590" i="1" a="1"/>
  <c r="U590" i="1"/>
  <c r="U591" i="1" a="1"/>
  <c r="U591" i="1" s="1"/>
  <c r="U592" i="1" a="1"/>
  <c r="U592" i="1" s="1"/>
  <c r="U593" i="1" a="1"/>
  <c r="U593" i="1" s="1"/>
  <c r="U594" i="1" a="1"/>
  <c r="U594" i="1" s="1"/>
  <c r="U595" i="1" a="1"/>
  <c r="U595" i="1" s="1"/>
  <c r="U596" i="1" a="1"/>
  <c r="U596" i="1" s="1"/>
  <c r="U597" i="1" a="1"/>
  <c r="U597" i="1" s="1"/>
  <c r="U598" i="1" a="1"/>
  <c r="U598" i="1" s="1"/>
  <c r="U599" i="1" a="1"/>
  <c r="U599" i="1"/>
  <c r="U600" i="1" a="1"/>
  <c r="U600" i="1" s="1"/>
  <c r="U601" i="1" a="1"/>
  <c r="U601" i="1" s="1"/>
  <c r="U602" i="1" a="1"/>
  <c r="U602" i="1"/>
  <c r="U603" i="1" a="1"/>
  <c r="U603" i="1" s="1"/>
  <c r="U604" i="1" a="1"/>
  <c r="U604" i="1" s="1"/>
  <c r="U605" i="1" a="1"/>
  <c r="U605" i="1" s="1"/>
  <c r="U606" i="1" a="1"/>
  <c r="U606" i="1" s="1"/>
  <c r="U607" i="1" a="1"/>
  <c r="U607" i="1"/>
  <c r="U608" i="1" a="1"/>
  <c r="U608" i="1" s="1"/>
  <c r="U609" i="1" a="1"/>
  <c r="U609" i="1" s="1"/>
  <c r="U610" i="1" a="1"/>
  <c r="U610" i="1" s="1"/>
  <c r="U611" i="1" a="1"/>
  <c r="U611" i="1" s="1"/>
  <c r="U612" i="1" a="1"/>
  <c r="U612" i="1" s="1"/>
  <c r="U613" i="1" a="1"/>
  <c r="U613" i="1"/>
  <c r="U614" i="1" a="1"/>
  <c r="U614" i="1"/>
  <c r="U615" i="1" a="1"/>
  <c r="U615" i="1" s="1"/>
  <c r="U616" i="1" a="1"/>
  <c r="U616" i="1"/>
  <c r="U617" i="1" a="1"/>
  <c r="U617" i="1" s="1"/>
  <c r="U618" i="1" a="1"/>
  <c r="U618" i="1" s="1"/>
  <c r="U619" i="1" a="1"/>
  <c r="U619" i="1"/>
  <c r="U620" i="1" a="1"/>
  <c r="U620" i="1" s="1"/>
  <c r="U621" i="1" a="1"/>
  <c r="U621" i="1" s="1"/>
  <c r="U622" i="1" a="1"/>
  <c r="U622" i="1"/>
  <c r="U623" i="1" a="1"/>
  <c r="U623" i="1"/>
  <c r="U624" i="1" a="1"/>
  <c r="U624" i="1" s="1"/>
  <c r="U625" i="1" a="1"/>
  <c r="U625" i="1"/>
  <c r="U626" i="1" a="1"/>
  <c r="U626" i="1"/>
  <c r="U627" i="1" a="1"/>
  <c r="U627" i="1" s="1"/>
  <c r="U628" i="1" a="1"/>
  <c r="U628" i="1"/>
  <c r="U629" i="1" a="1"/>
  <c r="U629" i="1"/>
  <c r="U630" i="1" a="1"/>
  <c r="U630" i="1" s="1"/>
  <c r="U631" i="1" a="1"/>
  <c r="U631" i="1"/>
  <c r="U632" i="1" a="1"/>
  <c r="U632" i="1"/>
  <c r="U633" i="1" a="1"/>
  <c r="U633" i="1" s="1"/>
  <c r="U634" i="1" a="1"/>
  <c r="U634" i="1" s="1"/>
  <c r="U635" i="1" a="1"/>
  <c r="U635" i="1" s="1"/>
  <c r="U636" i="1" a="1"/>
  <c r="U636" i="1" s="1"/>
  <c r="U637" i="1" a="1"/>
  <c r="U637" i="1" s="1"/>
  <c r="U638" i="1" a="1"/>
  <c r="U638" i="1" s="1"/>
  <c r="U639" i="1" a="1"/>
  <c r="U639" i="1" s="1"/>
  <c r="U640" i="1" a="1"/>
  <c r="U640" i="1" s="1"/>
  <c r="U641" i="1" a="1"/>
  <c r="U641" i="1" s="1"/>
  <c r="U642" i="1" a="1"/>
  <c r="U642" i="1" s="1"/>
  <c r="U643" i="1" a="1"/>
  <c r="U643" i="1" s="1"/>
  <c r="U644" i="1" a="1"/>
  <c r="U644" i="1" s="1"/>
  <c r="U645" i="1" a="1"/>
  <c r="U645" i="1" s="1"/>
  <c r="U646" i="1" a="1"/>
  <c r="U646" i="1" s="1"/>
  <c r="U647" i="1" a="1"/>
  <c r="U647" i="1" s="1"/>
  <c r="U648" i="1" a="1"/>
  <c r="U648" i="1" s="1"/>
  <c r="U649" i="1" a="1"/>
  <c r="U649" i="1" s="1"/>
  <c r="U650" i="1" a="1"/>
  <c r="U650" i="1"/>
  <c r="U651" i="1" a="1"/>
  <c r="U651" i="1" s="1"/>
  <c r="U652" i="1" a="1"/>
  <c r="U652" i="1" s="1"/>
  <c r="U653" i="1" a="1"/>
  <c r="U653" i="1" s="1"/>
  <c r="U654" i="1" a="1"/>
  <c r="U654" i="1" s="1"/>
  <c r="U655" i="1" a="1"/>
  <c r="U655" i="1"/>
  <c r="U656" i="1" a="1"/>
  <c r="U656" i="1"/>
  <c r="U657" i="1" a="1"/>
  <c r="U657" i="1" s="1"/>
  <c r="U658" i="1" a="1"/>
  <c r="U658" i="1"/>
  <c r="U659" i="1" a="1"/>
  <c r="U659" i="1"/>
  <c r="U660" i="1" a="1"/>
  <c r="U660" i="1" s="1"/>
  <c r="U661" i="1" a="1"/>
  <c r="U661" i="1" s="1"/>
  <c r="U662" i="1" a="1"/>
  <c r="U662" i="1"/>
  <c r="U663" i="1" a="1"/>
  <c r="U663" i="1" s="1"/>
  <c r="U664" i="1" a="1"/>
  <c r="U664" i="1" s="1"/>
  <c r="U665" i="1" a="1"/>
  <c r="U665" i="1"/>
  <c r="U666" i="1" a="1"/>
  <c r="U666" i="1" s="1"/>
  <c r="U667" i="1" a="1"/>
  <c r="U667" i="1" s="1"/>
  <c r="U668" i="1" a="1"/>
  <c r="U668" i="1" s="1"/>
  <c r="U669" i="1" a="1"/>
  <c r="U669" i="1" s="1"/>
  <c r="U670" i="1" a="1"/>
  <c r="U670" i="1" s="1"/>
  <c r="U671" i="1" a="1"/>
  <c r="U671" i="1"/>
  <c r="U672" i="1" a="1"/>
  <c r="U672" i="1" s="1"/>
  <c r="U673" i="1" a="1"/>
  <c r="U673" i="1" s="1"/>
  <c r="U674" i="1" a="1"/>
  <c r="U674" i="1"/>
  <c r="U675" i="1" a="1"/>
  <c r="U675" i="1" s="1"/>
  <c r="U676" i="1" a="1"/>
  <c r="U676" i="1" s="1"/>
  <c r="U677" i="1" a="1"/>
  <c r="U677" i="1" s="1"/>
  <c r="U678" i="1" a="1"/>
  <c r="U678" i="1" s="1"/>
  <c r="U679" i="1" a="1"/>
  <c r="U679" i="1"/>
  <c r="U680" i="1" a="1"/>
  <c r="U680" i="1" s="1"/>
  <c r="U681" i="1" a="1"/>
  <c r="U681" i="1" s="1"/>
  <c r="U682" i="1" a="1"/>
  <c r="U682" i="1" s="1"/>
  <c r="U683" i="1" a="1"/>
  <c r="U683" i="1" s="1"/>
  <c r="U684" i="1" a="1"/>
  <c r="U684" i="1" s="1"/>
  <c r="U685" i="1" a="1"/>
  <c r="U685" i="1"/>
  <c r="U686" i="1" a="1"/>
  <c r="U686" i="1"/>
  <c r="U687" i="1" a="1"/>
  <c r="U687" i="1" s="1"/>
  <c r="U688" i="1" a="1"/>
  <c r="U688" i="1"/>
  <c r="U689" i="1" a="1"/>
  <c r="U689" i="1" s="1"/>
  <c r="U690" i="1" a="1"/>
  <c r="U690" i="1" s="1"/>
  <c r="U691" i="1" a="1"/>
  <c r="U691" i="1"/>
  <c r="U692" i="1" a="1"/>
  <c r="U692" i="1"/>
  <c r="U693" i="1" a="1"/>
  <c r="U693" i="1" s="1"/>
  <c r="U694" i="1" a="1"/>
  <c r="U694" i="1"/>
  <c r="U695" i="1" a="1"/>
  <c r="U695" i="1"/>
  <c r="U696" i="1" a="1"/>
  <c r="U696" i="1" s="1"/>
  <c r="U697" i="1" a="1"/>
  <c r="U697" i="1"/>
  <c r="U698" i="1" a="1"/>
  <c r="U698" i="1"/>
  <c r="U699" i="1" a="1"/>
  <c r="U699" i="1" s="1"/>
  <c r="U700" i="1" a="1"/>
  <c r="U700" i="1"/>
  <c r="U701" i="1" a="1"/>
  <c r="U701" i="1"/>
  <c r="U702" i="1" a="1"/>
  <c r="U702" i="1" s="1"/>
  <c r="U703" i="1" a="1"/>
  <c r="U703" i="1"/>
  <c r="U704" i="1" a="1"/>
  <c r="U704" i="1"/>
  <c r="U705" i="1" a="1"/>
  <c r="U705" i="1" s="1"/>
  <c r="U706" i="1" a="1"/>
  <c r="U706" i="1" s="1"/>
  <c r="U707" i="1" a="1"/>
  <c r="U707" i="1"/>
  <c r="U708" i="1" a="1"/>
  <c r="U708" i="1" s="1"/>
  <c r="U709" i="1" a="1"/>
  <c r="U709" i="1" s="1"/>
  <c r="U710" i="1" a="1"/>
  <c r="U710" i="1" s="1"/>
  <c r="U711" i="1" a="1"/>
  <c r="U711" i="1" s="1"/>
  <c r="U712" i="1" a="1"/>
  <c r="U712" i="1" s="1"/>
  <c r="U713" i="1" a="1"/>
  <c r="U713" i="1" s="1"/>
  <c r="U714" i="1" a="1"/>
  <c r="U714" i="1" s="1"/>
  <c r="U715" i="1" a="1"/>
  <c r="U715" i="1"/>
  <c r="U716" i="1" a="1"/>
  <c r="U716" i="1" s="1"/>
  <c r="U717" i="1" a="1"/>
  <c r="U717" i="1" s="1"/>
  <c r="U718" i="1" a="1"/>
  <c r="U718" i="1" s="1"/>
  <c r="U719" i="1" a="1"/>
  <c r="U719" i="1" s="1"/>
  <c r="U720" i="1" a="1"/>
  <c r="U720" i="1" s="1"/>
  <c r="U721" i="1" a="1"/>
  <c r="U721" i="1"/>
  <c r="U722" i="1" a="1"/>
  <c r="U722" i="1" s="1"/>
  <c r="U723" i="1" a="1"/>
  <c r="U723" i="1" s="1"/>
  <c r="U724" i="1" a="1"/>
  <c r="U724" i="1"/>
  <c r="U725" i="1" a="1"/>
  <c r="U725" i="1" s="1"/>
  <c r="U726" i="1" a="1"/>
  <c r="U726" i="1" s="1"/>
  <c r="U727" i="1" a="1"/>
  <c r="U727" i="1" s="1"/>
  <c r="U728" i="1" a="1"/>
  <c r="U728" i="1" s="1"/>
  <c r="U729" i="1" a="1"/>
  <c r="U729" i="1" s="1"/>
  <c r="U730" i="1" a="1"/>
  <c r="U730" i="1" s="1"/>
  <c r="U731" i="1" a="1"/>
  <c r="U731" i="1" s="1"/>
  <c r="U732" i="1" a="1"/>
  <c r="U732" i="1" s="1"/>
  <c r="U733" i="1" a="1"/>
  <c r="U733" i="1"/>
  <c r="U734" i="1" a="1"/>
  <c r="U734" i="1" s="1"/>
  <c r="U735" i="1" a="1"/>
  <c r="U735" i="1" s="1"/>
  <c r="U736" i="1" a="1"/>
  <c r="U736" i="1"/>
  <c r="U737" i="1" a="1"/>
  <c r="U737" i="1" s="1"/>
  <c r="U738" i="1" a="1"/>
  <c r="U738" i="1" s="1"/>
  <c r="U739" i="1" a="1"/>
  <c r="U739" i="1"/>
  <c r="U740" i="1" a="1"/>
  <c r="U740" i="1"/>
  <c r="U741" i="1" a="1"/>
  <c r="U741" i="1" s="1"/>
  <c r="U742" i="1" a="1"/>
  <c r="U742" i="1" s="1"/>
  <c r="U743" i="1" a="1"/>
  <c r="U743" i="1" s="1"/>
  <c r="U744" i="1" a="1"/>
  <c r="U744" i="1" s="1"/>
  <c r="U745" i="1" a="1"/>
  <c r="U745" i="1" s="1"/>
  <c r="U746" i="1" a="1"/>
  <c r="U746" i="1"/>
  <c r="U747" i="1" a="1"/>
  <c r="U747" i="1" s="1"/>
  <c r="U748" i="1" a="1"/>
  <c r="U748" i="1" s="1"/>
  <c r="U749" i="1" a="1"/>
  <c r="U749" i="1" s="1"/>
  <c r="U750" i="1" a="1"/>
  <c r="U750" i="1" s="1"/>
  <c r="U751" i="1" a="1"/>
  <c r="U751" i="1" s="1"/>
  <c r="U752" i="1" a="1"/>
  <c r="U752" i="1" s="1"/>
  <c r="U753" i="1" a="1"/>
  <c r="U753" i="1" s="1"/>
  <c r="U754" i="1" a="1"/>
  <c r="U754" i="1" s="1"/>
  <c r="U755" i="1" a="1"/>
  <c r="U755" i="1" s="1"/>
  <c r="U756" i="1" a="1"/>
  <c r="U756" i="1" s="1"/>
  <c r="U757" i="1" a="1"/>
  <c r="U757" i="1" s="1"/>
  <c r="U758" i="1" a="1"/>
  <c r="U758" i="1"/>
  <c r="U759" i="1" a="1"/>
  <c r="U759" i="1" s="1"/>
  <c r="U760" i="1" a="1"/>
  <c r="U760" i="1" s="1"/>
  <c r="U761" i="1" a="1"/>
  <c r="U761" i="1" s="1"/>
  <c r="U762" i="1" a="1"/>
  <c r="U762" i="1" s="1"/>
  <c r="U763" i="1" a="1"/>
  <c r="U763" i="1"/>
  <c r="U764" i="1" a="1"/>
  <c r="U764" i="1"/>
  <c r="U765" i="1" a="1"/>
  <c r="U765" i="1" s="1"/>
  <c r="U766" i="1" a="1"/>
  <c r="U766" i="1"/>
  <c r="U767" i="1" a="1"/>
  <c r="U767" i="1"/>
  <c r="U768" i="1" a="1"/>
  <c r="U768" i="1" s="1"/>
  <c r="U769" i="1" a="1"/>
  <c r="U769" i="1" s="1"/>
  <c r="U770" i="1" a="1"/>
  <c r="U770" i="1"/>
  <c r="U771" i="1" a="1"/>
  <c r="U771" i="1" s="1"/>
  <c r="U772" i="1" a="1"/>
  <c r="U772" i="1" s="1"/>
  <c r="U773" i="1" a="1"/>
  <c r="U773" i="1"/>
  <c r="U774" i="1" a="1"/>
  <c r="U774" i="1" s="1"/>
  <c r="U775" i="1" a="1"/>
  <c r="U775" i="1" s="1"/>
  <c r="U776" i="1" a="1"/>
  <c r="U776" i="1" s="1"/>
  <c r="U777" i="1" a="1"/>
  <c r="U777" i="1" s="1"/>
  <c r="U778" i="1" a="1"/>
  <c r="U778" i="1" s="1"/>
  <c r="U779" i="1" a="1"/>
  <c r="U779" i="1"/>
  <c r="U780" i="1" a="1"/>
  <c r="U780" i="1" s="1"/>
  <c r="U781" i="1" a="1"/>
  <c r="U781" i="1" s="1"/>
  <c r="U782" i="1" a="1"/>
  <c r="U782" i="1"/>
  <c r="U783" i="1" a="1"/>
  <c r="U783" i="1" s="1"/>
  <c r="U784" i="1" a="1"/>
  <c r="U784" i="1" s="1"/>
  <c r="U785" i="1" a="1"/>
  <c r="U785" i="1" s="1"/>
  <c r="U786" i="1" a="1"/>
  <c r="U786" i="1" s="1"/>
  <c r="U787" i="1" a="1"/>
  <c r="U787" i="1"/>
  <c r="U788" i="1" a="1"/>
  <c r="U788" i="1" s="1"/>
  <c r="U789" i="1" a="1"/>
  <c r="U789" i="1" s="1"/>
  <c r="U790" i="1" a="1"/>
  <c r="U790" i="1" s="1"/>
  <c r="U791" i="1" a="1"/>
  <c r="U791" i="1" s="1"/>
  <c r="U792" i="1" a="1"/>
  <c r="U792" i="1" s="1"/>
  <c r="U793" i="1" a="1"/>
  <c r="U793" i="1"/>
  <c r="U794" i="1" a="1"/>
  <c r="U794" i="1"/>
  <c r="U795" i="1" a="1"/>
  <c r="U795" i="1" s="1"/>
  <c r="U796" i="1" a="1"/>
  <c r="U796" i="1"/>
  <c r="U797" i="1" a="1"/>
  <c r="U797" i="1" s="1"/>
  <c r="U798" i="1" a="1"/>
  <c r="U798" i="1" s="1"/>
  <c r="U799" i="1" a="1"/>
  <c r="U799" i="1"/>
  <c r="U800" i="1" a="1"/>
  <c r="U800" i="1"/>
  <c r="U801" i="1" a="1"/>
  <c r="U801" i="1" s="1"/>
  <c r="U802" i="1" a="1"/>
  <c r="U802" i="1"/>
  <c r="U803" i="1" a="1"/>
  <c r="U803" i="1"/>
  <c r="U804" i="1" a="1"/>
  <c r="U804" i="1" s="1"/>
  <c r="U805" i="1" a="1"/>
  <c r="U805" i="1"/>
  <c r="U806" i="1" a="1"/>
  <c r="U806" i="1" s="1"/>
  <c r="U807" i="1" a="1"/>
  <c r="U807" i="1" s="1"/>
  <c r="U808" i="1" a="1"/>
  <c r="U808" i="1"/>
  <c r="U809" i="1" a="1"/>
  <c r="U809" i="1"/>
  <c r="U810" i="1" a="1"/>
  <c r="U810" i="1" s="1"/>
  <c r="U811" i="1" a="1"/>
  <c r="U811" i="1"/>
  <c r="U812" i="1" a="1"/>
  <c r="U812" i="1"/>
  <c r="U813" i="1" a="1"/>
  <c r="U813" i="1" s="1"/>
  <c r="U814" i="1" a="1"/>
  <c r="U814" i="1" s="1"/>
  <c r="U815" i="1" a="1"/>
  <c r="U815" i="1"/>
  <c r="U816" i="1" a="1"/>
  <c r="U816" i="1" s="1"/>
  <c r="U817" i="1" a="1"/>
  <c r="U817" i="1" s="1"/>
  <c r="U818" i="1" a="1"/>
  <c r="U818" i="1" s="1"/>
  <c r="U819" i="1" a="1"/>
  <c r="U819" i="1" s="1"/>
  <c r="U820" i="1" a="1"/>
  <c r="U820" i="1" s="1"/>
  <c r="U821" i="1" a="1"/>
  <c r="U821" i="1" s="1"/>
  <c r="U822" i="1" a="1"/>
  <c r="U822" i="1"/>
  <c r="U823" i="1" a="1"/>
  <c r="U823" i="1"/>
  <c r="U824" i="1" a="1"/>
  <c r="U824" i="1" s="1"/>
  <c r="U825" i="1" a="1"/>
  <c r="U825" i="1" s="1"/>
  <c r="U826" i="1" a="1"/>
  <c r="U826" i="1" s="1"/>
  <c r="U827" i="1" a="1"/>
  <c r="U827" i="1"/>
  <c r="U828" i="1" a="1"/>
  <c r="U828" i="1"/>
  <c r="U829" i="1" a="1"/>
  <c r="U829" i="1"/>
  <c r="U830" i="1" a="1"/>
  <c r="U830" i="1" s="1"/>
  <c r="U831" i="1" a="1"/>
  <c r="U831" i="1" s="1"/>
  <c r="U832" i="1" a="1"/>
  <c r="U832" i="1" s="1"/>
  <c r="U833" i="1" a="1"/>
  <c r="U833" i="1"/>
  <c r="U834" i="1" a="1"/>
  <c r="U834" i="1"/>
  <c r="U835" i="1" a="1"/>
  <c r="U835" i="1" s="1"/>
  <c r="U836" i="1" a="1"/>
  <c r="U836" i="1" s="1"/>
  <c r="U837" i="1" a="1"/>
  <c r="U837" i="1" s="1"/>
  <c r="U838" i="1" a="1"/>
  <c r="U838" i="1" s="1"/>
  <c r="U839" i="1" a="1"/>
  <c r="U839" i="1"/>
  <c r="U840" i="1" a="1"/>
  <c r="U840" i="1" s="1"/>
  <c r="U841" i="1" a="1"/>
  <c r="U841" i="1" s="1"/>
  <c r="U842" i="1" a="1"/>
  <c r="U842" i="1" s="1"/>
  <c r="U843" i="1" a="1"/>
  <c r="U843" i="1" s="1"/>
  <c r="U844" i="1" a="1"/>
  <c r="U844" i="1" s="1"/>
  <c r="U845" i="1" a="1"/>
  <c r="U845" i="1" s="1"/>
  <c r="U846" i="1" a="1"/>
  <c r="U846" i="1"/>
  <c r="U847" i="1" a="1"/>
  <c r="U847" i="1"/>
  <c r="U848" i="1" a="1"/>
  <c r="U848" i="1" s="1"/>
  <c r="U849" i="1" a="1"/>
  <c r="U849" i="1" s="1"/>
  <c r="U850" i="1" a="1"/>
  <c r="U850" i="1" s="1"/>
  <c r="U851" i="1" a="1"/>
  <c r="U851" i="1"/>
  <c r="U852" i="1" a="1"/>
  <c r="U852" i="1"/>
  <c r="U853" i="1" a="1"/>
  <c r="U853" i="1"/>
  <c r="U854" i="1" a="1"/>
  <c r="U854" i="1" s="1"/>
  <c r="U855" i="1" a="1"/>
  <c r="U855" i="1" s="1"/>
  <c r="U856" i="1" a="1"/>
  <c r="U856" i="1" s="1"/>
  <c r="U857" i="1" a="1"/>
  <c r="U857" i="1"/>
  <c r="U858" i="1" a="1"/>
  <c r="U858" i="1"/>
  <c r="U859" i="1" a="1"/>
  <c r="U859" i="1" s="1"/>
  <c r="U860" i="1" a="1"/>
  <c r="U860" i="1" s="1"/>
  <c r="U861" i="1" a="1"/>
  <c r="U861" i="1" s="1"/>
  <c r="U862" i="1" a="1"/>
  <c r="U862" i="1" s="1"/>
  <c r="U863" i="1" a="1"/>
  <c r="U863" i="1"/>
  <c r="U864" i="1" a="1"/>
  <c r="U864" i="1" s="1"/>
  <c r="U865" i="1" a="1"/>
  <c r="U865" i="1" s="1"/>
  <c r="U866" i="1" a="1"/>
  <c r="U866" i="1" s="1"/>
  <c r="U867" i="1" a="1"/>
  <c r="U867" i="1" s="1"/>
  <c r="U868" i="1" a="1"/>
  <c r="U868" i="1" s="1"/>
  <c r="U869" i="1" a="1"/>
  <c r="U869" i="1" s="1"/>
  <c r="U870" i="1" a="1"/>
  <c r="U870" i="1"/>
  <c r="U871" i="1" a="1"/>
  <c r="U871" i="1"/>
  <c r="U872" i="1" a="1"/>
  <c r="U872" i="1" s="1"/>
  <c r="U873" i="1" a="1"/>
  <c r="U873" i="1" s="1"/>
  <c r="U874" i="1" a="1"/>
  <c r="U874" i="1" s="1"/>
  <c r="U875" i="1" a="1"/>
  <c r="U875" i="1"/>
  <c r="U876" i="1" a="1"/>
  <c r="U876" i="1"/>
  <c r="U877" i="1" a="1"/>
  <c r="U877" i="1"/>
  <c r="U878" i="1" a="1"/>
  <c r="U878" i="1" s="1"/>
  <c r="U879" i="1" a="1"/>
  <c r="U879" i="1" s="1"/>
  <c r="U880" i="1" a="1"/>
  <c r="U880" i="1" s="1"/>
  <c r="U881" i="1" a="1"/>
  <c r="U881" i="1"/>
  <c r="U882" i="1" a="1"/>
  <c r="U882" i="1"/>
  <c r="U883" i="1" a="1"/>
  <c r="U883" i="1" s="1"/>
  <c r="U884" i="1" a="1"/>
  <c r="U884" i="1" s="1"/>
  <c r="U885" i="1" a="1"/>
  <c r="U885" i="1" s="1"/>
  <c r="U886" i="1" a="1"/>
  <c r="U886" i="1" s="1"/>
  <c r="U887" i="1" a="1"/>
  <c r="U887" i="1"/>
  <c r="U888" i="1" a="1"/>
  <c r="U888" i="1" s="1"/>
  <c r="U889" i="1" a="1"/>
  <c r="U889" i="1" s="1"/>
  <c r="U890" i="1" a="1"/>
  <c r="U890" i="1" s="1"/>
  <c r="U891" i="1" a="1"/>
  <c r="U891" i="1" s="1"/>
  <c r="U892" i="1" a="1"/>
  <c r="U892" i="1" s="1"/>
  <c r="U893" i="1" a="1"/>
  <c r="U893" i="1" s="1"/>
  <c r="U894" i="1" a="1"/>
  <c r="U894" i="1"/>
  <c r="U895" i="1" a="1"/>
  <c r="U895" i="1"/>
  <c r="U896" i="1" a="1"/>
  <c r="U896" i="1" s="1"/>
  <c r="U897" i="1" a="1"/>
  <c r="U897" i="1" s="1"/>
  <c r="U898" i="1" a="1"/>
  <c r="U898" i="1" s="1"/>
  <c r="U899" i="1" a="1"/>
  <c r="U899" i="1"/>
  <c r="U900" i="1" a="1"/>
  <c r="U900" i="1"/>
  <c r="U901" i="1" a="1"/>
  <c r="U901" i="1" s="1"/>
  <c r="U902" i="1" a="1"/>
  <c r="U902" i="1" s="1"/>
  <c r="U903" i="1" a="1"/>
  <c r="U903" i="1" s="1"/>
  <c r="U904" i="1" a="1"/>
  <c r="U904" i="1" s="1"/>
  <c r="U905" i="1" a="1"/>
  <c r="U905" i="1"/>
  <c r="U906" i="1" a="1"/>
  <c r="U906" i="1" s="1"/>
  <c r="U907" i="1" a="1"/>
  <c r="U907" i="1" s="1"/>
  <c r="U908" i="1" a="1"/>
  <c r="U908" i="1" s="1"/>
  <c r="U909" i="1" a="1"/>
  <c r="U909" i="1" s="1"/>
  <c r="U910" i="1" a="1"/>
  <c r="U910" i="1" s="1"/>
  <c r="U911" i="1" a="1"/>
  <c r="U911" i="1"/>
  <c r="U912" i="1" a="1"/>
  <c r="U912" i="1" s="1"/>
  <c r="U913" i="1" a="1"/>
  <c r="U913" i="1" s="1"/>
  <c r="U914" i="1" a="1"/>
  <c r="U914" i="1" s="1"/>
  <c r="U915" i="1" a="1"/>
  <c r="U915" i="1" s="1"/>
  <c r="U916" i="1" a="1"/>
  <c r="U916" i="1" s="1"/>
  <c r="U917" i="1" a="1"/>
  <c r="U917" i="1" s="1"/>
  <c r="U918" i="1" a="1"/>
  <c r="U918" i="1"/>
  <c r="U919" i="1" a="1"/>
  <c r="U919" i="1"/>
  <c r="U920" i="1" a="1"/>
  <c r="U920" i="1" s="1"/>
  <c r="U921" i="1" a="1"/>
  <c r="U921" i="1" s="1"/>
  <c r="U922" i="1" a="1"/>
  <c r="U922" i="1" s="1"/>
  <c r="U923" i="1" a="1"/>
  <c r="U923" i="1"/>
  <c r="U924" i="1" a="1"/>
  <c r="U924" i="1"/>
  <c r="U925" i="1" a="1"/>
  <c r="U925" i="1" s="1"/>
  <c r="U926" i="1" a="1"/>
  <c r="U926" i="1" s="1"/>
  <c r="U927" i="1" a="1"/>
  <c r="U927" i="1" s="1"/>
  <c r="U928" i="1" a="1"/>
  <c r="U928" i="1" s="1"/>
  <c r="U929" i="1" a="1"/>
  <c r="U929" i="1"/>
  <c r="U930" i="1" a="1"/>
  <c r="U930" i="1" s="1"/>
  <c r="U931" i="1" a="1"/>
  <c r="U931" i="1" s="1"/>
  <c r="U932" i="1" a="1"/>
  <c r="U932" i="1" s="1"/>
  <c r="U933" i="1" a="1"/>
  <c r="U933" i="1" s="1"/>
  <c r="U934" i="1" a="1"/>
  <c r="U934" i="1" s="1"/>
  <c r="U935" i="1" a="1"/>
  <c r="U935" i="1"/>
  <c r="U936" i="1" a="1"/>
  <c r="U936" i="1" s="1"/>
  <c r="U937" i="1" a="1"/>
  <c r="U937" i="1" s="1"/>
  <c r="U938" i="1" a="1"/>
  <c r="U938" i="1" s="1"/>
  <c r="U939" i="1" a="1"/>
  <c r="U939" i="1" s="1"/>
  <c r="U940" i="1" a="1"/>
  <c r="U940" i="1" s="1"/>
  <c r="U941" i="1" a="1"/>
  <c r="U941" i="1" s="1"/>
  <c r="U942" i="1" a="1"/>
  <c r="U942" i="1"/>
  <c r="U943" i="1" a="1"/>
  <c r="U943" i="1"/>
  <c r="U944" i="1" a="1"/>
  <c r="U944" i="1" s="1"/>
  <c r="U945" i="1" a="1"/>
  <c r="U945" i="1" s="1"/>
  <c r="U946" i="1" a="1"/>
  <c r="U946" i="1" s="1"/>
  <c r="U947" i="1" a="1"/>
  <c r="U947" i="1"/>
  <c r="U948" i="1" a="1"/>
  <c r="U948" i="1"/>
  <c r="U949" i="1" a="1"/>
  <c r="U949" i="1" s="1"/>
  <c r="U950" i="1" a="1"/>
  <c r="U950" i="1" s="1"/>
  <c r="U951" i="1" a="1"/>
  <c r="U951" i="1" s="1"/>
  <c r="U952" i="1" a="1"/>
  <c r="U952" i="1" s="1"/>
  <c r="U953" i="1" a="1"/>
  <c r="U953" i="1"/>
  <c r="U954" i="1" a="1"/>
  <c r="U954" i="1" s="1"/>
  <c r="U955" i="1" a="1"/>
  <c r="U955" i="1" s="1"/>
  <c r="U956" i="1" a="1"/>
  <c r="U956" i="1" s="1"/>
  <c r="U957" i="1" a="1"/>
  <c r="U957" i="1" s="1"/>
  <c r="U958" i="1" a="1"/>
  <c r="U958" i="1" s="1"/>
  <c r="U959" i="1" a="1"/>
  <c r="U959" i="1"/>
  <c r="U960" i="1" a="1"/>
  <c r="U960" i="1" s="1"/>
  <c r="U961" i="1" a="1"/>
  <c r="U961" i="1" s="1"/>
  <c r="U962" i="1" a="1"/>
  <c r="U962" i="1" s="1"/>
  <c r="U963" i="1" a="1"/>
  <c r="U963" i="1" s="1"/>
  <c r="U964" i="1" a="1"/>
  <c r="U964" i="1" s="1"/>
  <c r="U965" i="1" a="1"/>
  <c r="U965" i="1" s="1"/>
  <c r="U966" i="1" a="1"/>
  <c r="U966" i="1"/>
  <c r="U967" i="1" a="1"/>
  <c r="U967" i="1"/>
  <c r="U968" i="1" a="1"/>
  <c r="U968" i="1" s="1"/>
  <c r="U969" i="1" a="1"/>
  <c r="U969" i="1" s="1"/>
  <c r="U970" i="1" a="1"/>
  <c r="U970" i="1" s="1"/>
  <c r="U971" i="1" a="1"/>
  <c r="U971" i="1"/>
  <c r="U972" i="1" a="1"/>
  <c r="U972" i="1"/>
  <c r="U973" i="1" a="1"/>
  <c r="U973" i="1" s="1"/>
  <c r="U974" i="1" a="1"/>
  <c r="U974" i="1" s="1"/>
  <c r="U975" i="1" a="1"/>
  <c r="U975" i="1" s="1"/>
  <c r="U976" i="1" a="1"/>
  <c r="U976" i="1" s="1"/>
  <c r="U977" i="1" a="1"/>
  <c r="U977" i="1"/>
  <c r="U978" i="1" a="1"/>
  <c r="U978" i="1" s="1"/>
  <c r="U979" i="1" a="1"/>
  <c r="U979" i="1" s="1"/>
  <c r="U980" i="1" a="1"/>
  <c r="U980" i="1" s="1"/>
  <c r="U981" i="1" a="1"/>
  <c r="U981" i="1" s="1"/>
  <c r="U982" i="1" a="1"/>
  <c r="U982" i="1" s="1"/>
  <c r="U983" i="1" a="1"/>
  <c r="U983" i="1"/>
  <c r="U984" i="1" a="1"/>
  <c r="U984" i="1" s="1"/>
  <c r="U985" i="1" a="1"/>
  <c r="U985" i="1" s="1"/>
  <c r="U986" i="1" a="1"/>
  <c r="U986" i="1" s="1"/>
  <c r="U987" i="1" a="1"/>
  <c r="U987" i="1" s="1"/>
  <c r="U988" i="1" a="1"/>
  <c r="U988" i="1" s="1"/>
  <c r="U989" i="1" a="1"/>
  <c r="U989" i="1" s="1"/>
  <c r="U990" i="1" a="1"/>
  <c r="U990" i="1"/>
  <c r="U991" i="1" a="1"/>
  <c r="U991" i="1"/>
  <c r="U992" i="1" a="1"/>
  <c r="U992" i="1" s="1"/>
  <c r="U993" i="1" a="1"/>
  <c r="U993" i="1" s="1"/>
  <c r="U994" i="1" a="1"/>
  <c r="U994" i="1" s="1"/>
  <c r="U995" i="1" a="1"/>
  <c r="U995" i="1"/>
  <c r="U996" i="1" a="1"/>
  <c r="U996" i="1"/>
  <c r="U997" i="1" a="1"/>
  <c r="U997" i="1" s="1"/>
  <c r="U998" i="1" a="1"/>
  <c r="U998" i="1" s="1"/>
  <c r="U999" i="1" a="1"/>
  <c r="U999" i="1" s="1"/>
  <c r="U1000" i="1" a="1"/>
  <c r="U1000" i="1" s="1"/>
  <c r="U1001" i="1" a="1"/>
  <c r="U1001" i="1"/>
  <c r="U2" i="1" a="1"/>
  <c r="U2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D12" i="6" l="1"/>
  <c r="D13" i="6"/>
  <c r="C13" i="6"/>
  <c r="C2" i="6"/>
  <c r="B11" i="6"/>
  <c r="B13" i="6"/>
  <c r="B2" i="6"/>
  <c r="D8" i="6"/>
  <c r="B8" i="6"/>
  <c r="C8" i="6"/>
  <c r="D7" i="6"/>
  <c r="E6" i="8"/>
  <c r="B7" i="6"/>
  <c r="C7" i="6"/>
  <c r="D6" i="6"/>
  <c r="E7" i="8"/>
  <c r="B6" i="6"/>
  <c r="C6" i="6"/>
  <c r="D5" i="6"/>
  <c r="N2" i="8"/>
  <c r="B5" i="6"/>
  <c r="C5" i="6"/>
  <c r="D4" i="6"/>
  <c r="N3" i="8"/>
  <c r="B4" i="6"/>
  <c r="C4" i="6"/>
  <c r="D3" i="6"/>
  <c r="N4" i="8"/>
  <c r="B3" i="6"/>
  <c r="C3" i="6"/>
  <c r="D2" i="6"/>
  <c r="N5" i="8"/>
  <c r="N6" i="8"/>
  <c r="N7" i="8"/>
  <c r="B12" i="6"/>
  <c r="C12" i="6"/>
  <c r="D11" i="6"/>
  <c r="E2" i="8"/>
  <c r="E9" i="8"/>
  <c r="C11" i="6"/>
  <c r="D10" i="6"/>
  <c r="E3" i="8"/>
  <c r="N9" i="8"/>
  <c r="B10" i="6"/>
  <c r="C10" i="6"/>
  <c r="D9" i="6"/>
  <c r="E4" i="8"/>
  <c r="B9" i="6"/>
  <c r="C9" i="6"/>
  <c r="E5" i="8"/>
  <c r="E12" i="6" l="1"/>
  <c r="F12" i="6"/>
  <c r="E4" i="6"/>
  <c r="G4" i="6" s="1"/>
  <c r="F4" i="6"/>
  <c r="H9" i="6"/>
  <c r="G5" i="6"/>
  <c r="G8" i="6"/>
  <c r="E7" i="6"/>
  <c r="H7" i="6" s="1"/>
  <c r="E5" i="6"/>
  <c r="F5" i="6" s="1"/>
  <c r="E8" i="6"/>
  <c r="F8" i="6" s="1"/>
  <c r="E10" i="6"/>
  <c r="G10" i="6" s="1"/>
  <c r="F10" i="6"/>
  <c r="H8" i="6"/>
  <c r="H5" i="6"/>
  <c r="E2" i="6"/>
  <c r="F2" i="6" s="1"/>
  <c r="E9" i="6"/>
  <c r="F9" i="6" s="1"/>
  <c r="E13" i="6"/>
  <c r="F13" i="6" s="1"/>
  <c r="G9" i="6"/>
  <c r="G3" i="6"/>
  <c r="H10" i="6"/>
  <c r="E6" i="6"/>
  <c r="G6" i="6" s="1"/>
  <c r="E11" i="6"/>
  <c r="H11" i="6" s="1"/>
  <c r="G12" i="6"/>
  <c r="E3" i="6"/>
  <c r="F3" i="6" s="1"/>
  <c r="H3" i="6"/>
  <c r="G13" i="6"/>
  <c r="H13" i="6"/>
  <c r="H12" i="6"/>
  <c r="F7" i="6" l="1"/>
  <c r="F6" i="6"/>
  <c r="H6" i="6"/>
  <c r="G7" i="6"/>
  <c r="H2" i="6"/>
  <c r="H4" i="6"/>
  <c r="G2" i="6"/>
  <c r="G11" i="6"/>
  <c r="F1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<sst xmlns="http://schemas.openxmlformats.org/spreadsheetml/2006/main" count="6193" uniqueCount="2118">
  <si>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</si>
  <si>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</si>
  <si>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</si>
  <si>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</si>
  <si>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</si>
  <si>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</si>
  <si>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</si>
  <si>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</si>
  <si>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</si>
  <si>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</si>
  <si>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</si>
  <si>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</si>
  <si>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</si>
  <si>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</si>
  <si>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</si>
  <si>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</si>
  <si>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</si>
  <si>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</si>
  <si>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</si>
  <si>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</si>
  <si>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</si>
  <si>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</si>
  <si>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</si>
  <si>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</si>
  <si>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</si>
  <si>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</si>
  <si>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</si>
  <si>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</si>
  <si>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</si>
  <si>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</si>
  <si>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</si>
  <si>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</si>
  <si>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</si>
  <si>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</si>
  <si>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</si>
  <si>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</si>
  <si>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</si>
  <si>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</si>
  <si>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</si>
  <si>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</si>
  <si>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</si>
  <si>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</si>
  <si>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</si>
  <si>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</si>
  <si>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</si>
  <si>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</si>
  <si>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</si>
  <si>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</si>
  <si>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</si>
  <si>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</si>
  <si>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</si>
  <si>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</si>
  <si>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</si>
  <si>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</si>
  <si>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</si>
  <si>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</si>
  <si>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</si>
  <si>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</si>
  <si>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</si>
  <si>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</si>
  <si>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</si>
  <si>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</si>
  <si>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</si>
  <si>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</si>
  <si>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</si>
  <si>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</si>
  <si>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</si>
  <si>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</si>
  <si>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</si>
  <si>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</si>
  <si>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</si>
  <si>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</si>
  <si>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</si>
  <si>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</si>
  <si>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</si>
  <si>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</si>
  <si>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</si>
  <si>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</si>
  <si>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</si>
  <si>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</si>
  <si>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</si>
  <si>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</si>
  <si>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</si>
  <si>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</si>
  <si>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</si>
  <si>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</si>
  <si>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</si>
  <si>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</si>
  <si>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</si>
  <si>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</si>
  <si>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</si>
  <si>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</si>
  <si>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</si>
  <si>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</si>
  <si>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</si>
  <si>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</si>
  <si>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</si>
  <si>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</si>
  <si>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</si>
  <si>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</si>
  <si>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</si>
  <si>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</si>
  <si>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</si>
  <si>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</si>
  <si>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</si>
  <si>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</si>
  <si>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</si>
  <si>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</si>
  <si>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</si>
  <si>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</si>
  <si>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</si>
  <si>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</si>
  <si>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</si>
  <si>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</si>
  <si>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</si>
  <si>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</si>
  <si>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</si>
  <si>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</si>
  <si>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</si>
  <si>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</si>
  <si>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</si>
  <si>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</si>
  <si>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</si>
  <si>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</si>
  <si>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</si>
  <si>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</si>
  <si>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</si>
  <si>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</si>
  <si>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</si>
  <si>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</si>
  <si>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</si>
  <si>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</si>
  <si>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</si>
  <si>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</si>
  <si>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</si>
  <si>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</si>
  <si>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</si>
  <si>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</si>
  <si>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</si>
  <si>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</si>
  <si>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</si>
  <si>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</si>
  <si>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</si>
  <si>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</si>
  <si>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</si>
  <si>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</si>
  <si>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</si>
  <si>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</si>
  <si>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</si>
  <si>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</si>
  <si>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</si>
  <si>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</si>
  <si>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</si>
  <si>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</si>
  <si>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</si>
  <si>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</si>
  <si>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</si>
  <si>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</si>
  <si>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</si>
  <si>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</si>
  <si>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</si>
  <si>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</si>
  <si>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</si>
  <si>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</si>
  <si>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</si>
  <si>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</si>
  <si>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</si>
  <si>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</si>
  <si>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</si>
  <si>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</si>
  <si>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</si>
  <si>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</si>
  <si>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</si>
  <si>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</si>
  <si>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</si>
  <si>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</si>
  <si>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</si>
  <si>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</si>
  <si>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</si>
  <si>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</si>
  <si>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</si>
  <si>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</si>
  <si>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</si>
  <si>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</si>
  <si>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</si>
  <si>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</si>
  <si>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</si>
  <si>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</si>
  <si>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</si>
  <si>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</si>
  <si>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</si>
  <si>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</si>
  <si>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</si>
  <si>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</si>
  <si>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</si>
  <si>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</si>
  <si>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</si>
  <si>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</si>
  <si>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</si>
  <si>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</si>
  <si>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</si>
  <si>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</si>
  <si>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</si>
  <si>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</si>
  <si>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</si>
  <si>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</si>
  <si>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</si>
  <si>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</si>
  <si>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</si>
  <si>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</si>
  <si>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</si>
  <si>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</si>
  <si>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</si>
  <si>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</si>
  <si>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</si>
  <si>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</si>
  <si>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</si>
  <si>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</si>
  <si>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</si>
  <si>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</si>
  <si>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</si>
  <si>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</si>
  <si>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</si>
  <si>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</si>
  <si>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</si>
  <si>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</si>
  <si>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</si>
  <si>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</si>
  <si>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</si>
  <si>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</si>
  <si>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</si>
  <si>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</si>
  <si>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</si>
  <si>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</si>
  <si>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</si>
  <si>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</si>
  <si>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</si>
  <si>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</si>
  <si>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</si>
  <si>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</si>
  <si>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</si>
  <si>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</si>
  <si>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</si>
  <si>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</si>
  <si>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</si>
  <si>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</si>
  <si>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</si>
  <si>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</si>
  <si>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</si>
  <si>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</si>
  <si>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</si>
  <si>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</si>
  <si>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</si>
  <si>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</si>
  <si>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</si>
  <si>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</si>
  <si>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</si>
  <si>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</si>
  <si>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</si>
  <si>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</si>
  <si>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</si>
  <si>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</si>
  <si>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</si>
  <si>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</si>
  <si>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</si>
  <si>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</si>
  <si>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</si>
  <si>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</si>
  <si>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</si>
  <si>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</si>
  <si>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</si>
  <si>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</si>
  <si>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</si>
  <si>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</si>
  <si>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</si>
  <si>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</si>
  <si>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</si>
  <si>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</si>
  <si>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</si>
  <si>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</si>
  <si>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</si>
  <si>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</si>
  <si>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</si>
  <si>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</si>
  <si>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</si>
  <si>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</si>
  <si>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</si>
  <si>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</si>
  <si>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</si>
  <si>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</si>
  <si>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</si>
  <si>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</si>
  <si>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</si>
  <si>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</si>
  <si>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</si>
  <si>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</si>
  <si>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</si>
  <si>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</si>
  <si>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</si>
  <si>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</si>
  <si>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</si>
  <si>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</si>
  <si>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</si>
  <si>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</si>
  <si>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</si>
  <si>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</si>
  <si>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</si>
  <si>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</si>
  <si>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</si>
  <si>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</si>
  <si>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</si>
  <si>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</si>
  <si>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</si>
  <si>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</si>
  <si>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</si>
  <si>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</si>
  <si>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</si>
  <si>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</si>
  <si>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</si>
  <si>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</si>
  <si>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</si>
  <si>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</si>
  <si>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</si>
  <si>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</si>
  <si>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</si>
  <si>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</si>
  <si>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</si>
  <si>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</si>
  <si>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</si>
  <si>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</si>
  <si>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</si>
  <si>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</si>
  <si>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</si>
  <si>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</si>
  <si>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</si>
  <si>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</si>
  <si>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</si>
  <si>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</si>
  <si>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</si>
  <si>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</si>
  <si>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</si>
  <si>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</si>
  <si>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</si>
  <si>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</si>
  <si>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</si>
  <si>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</si>
  <si>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</si>
  <si>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</si>
  <si>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</si>
  <si>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</si>
  <si>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</si>
  <si>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</si>
  <si>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</si>
  <si>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</si>
  <si>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</si>
  <si>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</si>
  <si>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</si>
  <si>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</si>
  <si>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</si>
  <si>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</si>
  <si>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</si>
  <si>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</si>
  <si>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</si>
  <si>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</si>
  <si>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</si>
  <si>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</si>
  <si>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</si>
  <si>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</si>
  <si>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</si>
  <si>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</si>
  <si>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</si>
  <si>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</si>
  <si>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</si>
  <si>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</si>
  <si>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</si>
  <si>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</si>
  <si>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</si>
  <si>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</si>
  <si>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</si>
  <si>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</si>
  <si>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</si>
  <si>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</si>
  <si>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</si>
  <si>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</si>
  <si>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</si>
  <si>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</si>
  <si>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</si>
  <si>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</si>
  <si>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</si>
  <si>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</si>
  <si>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</si>
  <si>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</si>
  <si>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</si>
  <si>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</si>
  <si>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</si>
  <si>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</si>
  <si>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</si>
  <si>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</si>
  <si>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</si>
  <si>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</si>
  <si>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</si>
  <si>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</si>
  <si>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</si>
  <si>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</si>
  <si>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</si>
  <si>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</si>
  <si>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</si>
  <si>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</si>
  <si>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</si>
  <si>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</si>
  <si>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</si>
  <si>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</si>
  <si>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</si>
  <si>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</si>
  <si>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</si>
  <si>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</si>
  <si>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</si>
  <si>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</si>
  <si>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</si>
  <si>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</si>
  <si>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</si>
  <si>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</si>
  <si>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</si>
  <si>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</si>
  <si>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</si>
  <si>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</si>
  <si>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</si>
  <si>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</si>
  <si>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</si>
  <si>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</si>
  <si>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</si>
  <si>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</si>
  <si>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</si>
  <si>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</si>
  <si>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</si>
  <si>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</si>
  <si>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</si>
  <si>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</si>
  <si>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</si>
  <si>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</si>
  <si>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</si>
  <si>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</si>
  <si>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</si>
  <si>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</si>
  <si>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</si>
  <si>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</si>
  <si>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</si>
  <si>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</si>
  <si>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</si>
  <si>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</si>
  <si>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</si>
  <si>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</si>
  <si>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</si>
  <si>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</si>
  <si>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</si>
  <si>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</si>
  <si>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</si>
  <si>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</si>
  <si>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</si>
  <si>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</si>
  <si>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</si>
  <si>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</si>
  <si>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</si>
  <si>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</si>
  <si>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</si>
  <si>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</si>
  <si>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</si>
  <si>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</si>
  <si>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</si>
  <si>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</si>
  <si>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</si>
  <si>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</si>
  <si>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</si>
  <si>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</si>
  <si>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</si>
  <si>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</si>
  <si>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</si>
  <si>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</si>
  <si>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</si>
  <si>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</si>
  <si>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</si>
  <si>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</si>
  <si>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</si>
  <si>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</si>
  <si>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</si>
  <si>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</si>
  <si>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</si>
  <si>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</si>
  <si>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</si>
  <si>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</si>
  <si>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</si>
  <si>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</si>
  <si>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</si>
  <si>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</si>
  <si>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</si>
  <si>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</si>
  <si>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</si>
  <si>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</si>
  <si>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</si>
  <si>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</si>
  <si>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</si>
  <si>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</si>
  <si>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</si>
  <si>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</si>
  <si>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</si>
  <si>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</si>
  <si>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</si>
  <si>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</si>
  <si>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</si>
  <si>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</si>
  <si>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</si>
  <si>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</si>
  <si>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</si>
  <si>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</si>
  <si>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</si>
  <si>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</si>
  <si>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</si>
  <si>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</si>
  <si>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</si>
  <si>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</si>
  <si>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</si>
  <si>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</si>
  <si>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</si>
  <si>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</si>
  <si>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</si>
  <si>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</si>
  <si>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</si>
  <si>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</si>
  <si>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</si>
  <si>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</si>
  <si>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</si>
  <si>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</si>
  <si>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</si>
  <si>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</si>
  <si>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</si>
  <si>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</si>
  <si>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</si>
  <si>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</si>
  <si>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</si>
  <si>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</si>
  <si>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</si>
  <si>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</si>
  <si>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</si>
  <si>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</si>
  <si>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</si>
  <si>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</si>
  <si>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</si>
  <si>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</si>
  <si>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</si>
  <si>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</si>
  <si>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</si>
  <si>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</si>
  <si>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</si>
  <si>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</si>
  <si>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</si>
  <si>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</si>
  <si>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</si>
  <si>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</si>
  <si>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</si>
  <si>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</si>
  <si>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</si>
  <si>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</si>
  <si>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</si>
  <si>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</si>
  <si>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</si>
  <si>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</si>
  <si>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</si>
  <si>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</si>
  <si>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</si>
  <si>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</si>
  <si>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</si>
  <si>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</si>
  <si>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</si>
  <si>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</si>
  <si>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</si>
  <si>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</si>
  <si>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</si>
  <si>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</si>
  <si>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</si>
  <si>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</si>
  <si>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</si>
  <si>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</si>
  <si>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</si>
  <si>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</si>
  <si>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</si>
  <si>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</si>
  <si>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</si>
  <si>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</si>
  <si>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</si>
  <si>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</si>
  <si>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</si>
  <si>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</si>
  <si>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</si>
  <si>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</si>
  <si>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</si>
  <si>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</si>
  <si>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</si>
  <si>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</si>
  <si>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</si>
  <si>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</si>
  <si>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</si>
  <si>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</si>
  <si>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</si>
  <si>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</si>
  <si>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</si>
  <si>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</si>
  <si>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</si>
  <si>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</si>
  <si>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</si>
  <si>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</si>
  <si>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</si>
  <si>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</si>
  <si>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</si>
  <si>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</si>
  <si>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</si>
  <si>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</si>
  <si>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</si>
  <si>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</si>
  <si>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</si>
  <si>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</si>
  <si>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</si>
  <si>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</si>
  <si>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</si>
  <si>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</si>
  <si>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</si>
  <si>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</si>
  <si>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</si>
  <si>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</si>
  <si>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</si>
  <si>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</si>
  <si>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</si>
  <si>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</si>
  <si>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</si>
  <si>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</si>
  <si>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</si>
  <si>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</si>
  <si>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</si>
  <si>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</si>
  <si>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</si>
  <si>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</si>
  <si>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</si>
  <si>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</si>
  <si>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</si>
  <si>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</si>
  <si>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</si>
  <si>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</si>
  <si>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</si>
  <si>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</si>
  <si>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</si>
  <si>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</si>
  <si>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</si>
  <si>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</si>
  <si>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</si>
  <si>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</si>
  <si>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</si>
  <si>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</si>
  <si>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</si>
  <si>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</si>
  <si>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</si>
  <si>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</si>
  <si>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</si>
  <si>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</si>
  <si>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</si>
  <si>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</si>
  <si>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</si>
  <si>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</si>
  <si>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</si>
  <si>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</si>
  <si>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</si>
  <si>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</si>
  <si>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</si>
  <si>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</si>
  <si>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</si>
  <si>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</si>
  <si>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</si>
  <si>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</si>
  <si>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</si>
  <si>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</si>
  <si>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</si>
  <si>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</si>
  <si>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</si>
  <si>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</si>
  <si>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</si>
  <si>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</si>
  <si>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</si>
  <si>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</si>
  <si>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</si>
  <si>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</si>
  <si>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</si>
  <si>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</si>
  <si>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</si>
  <si>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</si>
  <si>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</si>
  <si>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</si>
  <si>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</si>
  <si>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</si>
  <si>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</si>
  <si>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</si>
  <si>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</si>
  <si>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</si>
  <si>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</si>
  <si>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</si>
  <si>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</si>
  <si>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</si>
  <si>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</si>
  <si>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</si>
  <si>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</si>
  <si>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</si>
  <si>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</si>
  <si>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</si>
  <si>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</si>
  <si>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</si>
  <si>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</si>
  <si>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</si>
  <si>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</si>
  <si>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</si>
  <si>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</si>
  <si>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</si>
  <si>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</si>
  <si>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</si>
  <si>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</si>
  <si>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</si>
  <si>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</si>
  <si>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</si>
  <si>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</si>
  <si>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</si>
  <si>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</si>
  <si>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</si>
  <si>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</si>
  <si>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</si>
  <si>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</si>
  <si>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</si>
  <si>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</si>
  <si>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</si>
  <si>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</si>
  <si>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</si>
  <si>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</si>
  <si>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</si>
  <si>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</si>
  <si>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</si>
  <si>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</si>
  <si>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</si>
  <si>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</si>
  <si>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</si>
  <si>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</si>
  <si>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</si>
  <si>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</si>
  <si>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</si>
  <si>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</si>
  <si>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</si>
  <si>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</si>
  <si>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</si>
  <si>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</si>
  <si>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</si>
  <si>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</si>
  <si>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</si>
  <si>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</si>
  <si>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</si>
  <si>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</si>
  <si>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</si>
  <si>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</si>
  <si>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</si>
  <si>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</si>
  <si>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</si>
  <si>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</si>
  <si>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</si>
  <si>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</si>
  <si>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</si>
  <si>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</si>
  <si>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</si>
  <si>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</si>
  <si>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</si>
  <si>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</si>
  <si>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</si>
  <si>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</si>
  <si>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</si>
  <si>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</si>
  <si>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</si>
  <si>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</si>
  <si>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</si>
  <si>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</si>
  <si>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</si>
  <si>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</si>
  <si>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</si>
  <si>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</si>
  <si>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</si>
  <si>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</si>
  <si>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</si>
  <si>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</si>
  <si>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</si>
  <si>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</si>
  <si>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</si>
  <si>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</si>
  <si>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</si>
  <si>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</si>
  <si>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</si>
  <si>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</si>
  <si>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</si>
  <si>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</si>
  <si>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</si>
  <si>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</si>
  <si>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</si>
  <si>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</si>
  <si>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</si>
  <si>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</si>
  <si>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</si>
  <si>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</si>
  <si>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</si>
  <si>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</si>
  <si>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</si>
  <si>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</si>
  <si>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</si>
  <si>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</si>
  <si>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</si>
  <si>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</si>
  <si>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</si>
  <si>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</si>
  <si>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</si>
  <si>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</si>
  <si>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</si>
  <si>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</si>
  <si>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</si>
  <si>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</si>
  <si>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</si>
  <si>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</si>
  <si>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</si>
  <si>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</si>
  <si>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</si>
  <si>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</si>
  <si>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</si>
  <si>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</si>
  <si>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</si>
  <si>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</si>
  <si>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</si>
  <si>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</si>
  <si>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</si>
  <si>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</si>
  <si>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</si>
  <si>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</si>
  <si>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</si>
  <si>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</si>
  <si>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</si>
  <si>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</si>
  <si>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</si>
  <si>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</si>
  <si>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</si>
  <si>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</si>
  <si>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</si>
  <si>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</si>
  <si>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</si>
  <si>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</si>
  <si>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</si>
  <si>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</si>
  <si>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</si>
  <si>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</si>
  <si>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</si>
  <si>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</si>
  <si>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</si>
  <si>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</si>
  <si>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</si>
  <si>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</si>
  <si>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</si>
  <si>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</si>
  <si>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</si>
  <si>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</si>
  <si>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</si>
  <si>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</si>
  <si>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</si>
  <si>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</si>
  <si>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</si>
  <si>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</si>
  <si>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</si>
  <si>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</si>
  <si>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</si>
  <si>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</si>
  <si>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</si>
  <si>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</si>
  <si>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</si>
  <si>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</si>
  <si>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</si>
  <si>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</si>
  <si>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</si>
  <si>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</si>
  <si>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</si>
  <si>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</si>
  <si>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</si>
  <si>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</si>
  <si>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</si>
  <si>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</si>
  <si>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</si>
  <si>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</si>
  <si>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</si>
  <si>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</si>
  <si>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</si>
  <si>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</si>
  <si>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</si>
  <si>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</si>
  <si>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</si>
  <si>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</si>
  <si>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</si>
  <si>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</si>
  <si>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</si>
  <si>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</si>
  <si>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</si>
  <si>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</si>
  <si>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</si>
  <si>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</si>
  <si>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</si>
  <si>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</si>
  <si>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</si>
  <si>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</si>
  <si>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</si>
  <si>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</si>
  <si>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</si>
  <si>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</si>
  <si>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</si>
  <si>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</si>
  <si>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</si>
  <si>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</si>
  <si>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</si>
  <si>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</si>
  <si>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</si>
  <si>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</si>
  <si>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</si>
  <si>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</si>
  <si>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</si>
  <si>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</si>
  <si>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</si>
  <si>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</si>
  <si>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</si>
  <si>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</si>
  <si>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</si>
  <si>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</si>
  <si>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</si>
  <si>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</si>
  <si>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</si>
  <si>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</si>
  <si>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</si>
  <si>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</si>
  <si>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</si>
  <si>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</si>
  <si>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</si>
  <si>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</si>
  <si>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</si>
  <si>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</si>
  <si>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</si>
  <si>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</si>
  <si>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</si>
  <si>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</si>
  <si>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</si>
  <si>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</si>
  <si>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</si>
  <si>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</si>
  <si>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</si>
  <si>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</si>
  <si>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</si>
  <si>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</si>
  <si>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</si>
  <si>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</si>
  <si>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</si>
  <si>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</si>
  <si>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</si>
  <si>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</si>
  <si>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</si>
  <si>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</si>
  <si>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</si>
  <si>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</si>
  <si>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</si>
  <si>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</si>
  <si>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</si>
  <si>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</si>
  <si>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</si>
  <si>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</si>
  <si>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</si>
  <si>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</si>
  <si>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</si>
  <si>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</si>
  <si>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</si>
  <si>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</si>
  <si>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</si>
  <si>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</si>
  <si>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</si>
  <si>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</si>
  <si>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</si>
  <si>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</si>
  <si>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</si>
  <si>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</si>
  <si>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</si>
  <si>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</si>
  <si>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</si>
  <si>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</si>
  <si>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</si>
  <si>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</si>
  <si>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</si>
  <si>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</si>
  <si>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</si>
  <si>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</si>
  <si>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</si>
  <si>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</si>
  <si>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</si>
  <si>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</si>
  <si>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</si>
  <si>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</si>
  <si>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</si>
  <si>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</si>
  <si>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</si>
  <si>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</si>
  <si>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</si>
  <si>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</si>
  <si>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</si>
  <si>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</si>
  <si>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</si>
  <si>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</si>
  <si>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</si>
  <si>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</si>
  <si>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</si>
  <si>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</si>
  <si>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</si>
  <si>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</si>
  <si>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</si>
  <si>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</si>
  <si>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</si>
  <si>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</si>
  <si>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</si>
  <si>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</si>
  <si>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</si>
  <si>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</si>
  <si>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</si>
  <si>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</si>
  <si>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</si>
  <si>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</si>
  <si>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</si>
  <si>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</si>
  <si>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</si>
  <si>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</si>
  <si>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</si>
  <si>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</si>
  <si>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</si>
  <si>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</si>
  <si>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</si>
  <si>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</si>
  <si>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</si>
  <si>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</si>
  <si>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</si>
  <si>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</si>
  <si>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</si>
  <si>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</si>
  <si>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</si>
  <si>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</si>
  <si>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</si>
  <si>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</si>
  <si>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</si>
  <si>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</si>
  <si>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</si>
  <si>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</si>
  <si>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</si>
  <si>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</si>
  <si>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</si>
  <si>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</si>
  <si>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</si>
  <si>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</si>
  <si>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</si>
  <si>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</si>
  <si>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</si>
  <si>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</si>
  <si>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</si>
  <si>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</si>
  <si>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</si>
  <si>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</si>
  <si>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</si>
  <si>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</si>
  <si>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</si>
  <si>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</si>
  <si>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</si>
  <si>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</si>
  <si>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</si>
  <si>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</si>
  <si>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</si>
  <si>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</si>
  <si>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</si>
  <si>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</si>
  <si>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</si>
  <si>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</si>
  <si>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</si>
  <si>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</si>
  <si>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</si>
  <si>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</si>
  <si>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</si>
  <si>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</si>
  <si>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</si>
  <si>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</si>
  <si>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</si>
  <si>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</si>
  <si>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</si>
  <si>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</si>
  <si>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</si>
  <si>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</si>
  <si>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</si>
  <si>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</si>
  <si>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</si>
  <si>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</si>
  <si>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</si>
  <si>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</si>
  <si>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</si>
  <si>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</si>
  <si>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</si>
  <si>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</si>
  <si>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</si>
  <si>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</si>
  <si>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</si>
  <si>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</si>
  <si>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</si>
  <si>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</si>
  <si>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</si>
  <si>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</si>
  <si>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</si>
  <si>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</si>
  <si>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</si>
  <si>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</si>
  <si>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</si>
  <si>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</si>
  <si>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</si>
  <si>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</si>
  <si>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</si>
  <si>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</si>
  <si>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</si>
  <si>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</si>
  <si>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</si>
  <si>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</si>
  <si>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</si>
  <si>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</si>
  <si>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</si>
  <si>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</si>
  <si>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</si>
  <si>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</si>
  <si>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</si>
  <si>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</si>
  <si>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</si>
  <si>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</si>
  <si>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</si>
  <si>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</si>
  <si>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</si>
  <si>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</si>
  <si>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</si>
  <si>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</si>
  <si>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</si>
  <si>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</si>
  <si>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</si>
  <si>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</si>
  <si>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</si>
  <si>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</si>
  <si>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</si>
  <si>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</si>
  <si>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</si>
  <si>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</si>
  <si>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</si>
  <si>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</si>
  <si>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</si>
  <si>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</si>
  <si>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</si>
  <si>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</si>
  <si>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</si>
  <si>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</si>
  <si>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</si>
  <si>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</si>
  <si>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</si>
  <si>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</si>
  <si>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</si>
  <si>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</si>
  <si>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</si>
  <si>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</si>
  <si>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</si>
  <si>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</si>
  <si>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</si>
  <si>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</si>
  <si>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</si>
  <si>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</si>
  <si>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</si>
  <si>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</si>
  <si>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</si>
  <si>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</si>
  <si>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</si>
  <si>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</si>
  <si>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</si>
  <si>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</si>
  <si>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</si>
  <si>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</si>
  <si>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</si>
  <si>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</si>
  <si>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</si>
  <si>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</si>
  <si>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</si>
  <si>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</si>
  <si>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</si>
  <si>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</si>
  <si>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</si>
  <si>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</si>
  <si>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</si>
  <si>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</si>
  <si>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</si>
  <si>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</si>
  <si>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</si>
  <si>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</si>
  <si>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</si>
  <si>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</si>
  <si>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</si>
  <si>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</si>
  <si>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</si>
  <si>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</si>
  <si>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</si>
  <si>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</si>
  <si>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</si>
  <si>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</si>
  <si>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</si>
  <si>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</si>
  <si>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</si>
  <si>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</si>
  <si>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</si>
  <si>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</si>
  <si>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</si>
  <si>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</si>
  <si>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</si>
  <si>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</si>
  <si>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</si>
  <si>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</si>
  <si>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</si>
  <si>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</si>
  <si>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</si>
  <si>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</si>
  <si>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</si>
  <si>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</si>
  <si>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</si>
  <si>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</si>
  <si>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</si>
  <si>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</si>
  <si>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</si>
  <si>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</si>
  <si>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</si>
  <si>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</si>
  <si>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</si>
  <si>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</si>
  <si>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</si>
  <si>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</si>
  <si>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</si>
  <si>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</si>
  <si>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</si>
  <si>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</si>
  <si>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</si>
  <si>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</si>
  <si>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</si>
  <si>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</si>
  <si>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</si>
  <si>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</si>
  <si>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</si>
  <si>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</si>
  <si>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</si>
  <si>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</si>
  <si>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</si>
  <si>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</si>
  <si>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</si>
  <si>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</si>
  <si>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</si>
  <si>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</si>
  <si>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</si>
  <si>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</si>
  <si>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</si>
  <si>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</si>
  <si>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</si>
  <si>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</si>
  <si>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</si>
  <si>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</si>
  <si>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</si>
  <si>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</si>
  <si>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</si>
  <si>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</si>
  <si>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</si>
  <si>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</si>
  <si>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</si>
  <si>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</si>
  <si>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</si>
  <si>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</si>
  <si>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</si>
  <si>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</si>
  <si>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</si>
  <si>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</si>
  <si>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</si>
  <si>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</si>
  <si>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</si>
  <si>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</si>
  <si>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</si>
  <si>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</si>
  <si>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</si>
  <si>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</si>
  <si>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</si>
  <si>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</si>
  <si>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</si>
  <si>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</si>
  <si>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</si>
  <si>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</si>
  <si>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</si>
  <si>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</si>
  <si>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</si>
  <si>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</si>
  <si>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</si>
  <si>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</si>
  <si>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</si>
  <si>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</si>
  <si>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</si>
  <si>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</si>
  <si>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</si>
  <si>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</si>
  <si>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</si>
  <si>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</si>
  <si>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</si>
  <si>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</si>
  <si>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</si>
  <si>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</si>
  <si>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</si>
  <si>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</si>
  <si>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</si>
  <si>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</si>
  <si>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</si>
  <si>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</si>
  <si>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</si>
  <si>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</si>
  <si>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</si>
  <si>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</si>
  <si>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</si>
  <si>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</si>
  <si>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</si>
  <si>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</si>
  <si>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</si>
  <si>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</si>
  <si>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</si>
  <si>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</si>
  <si>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</si>
  <si>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</si>
  <si>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</si>
  <si>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</si>
  <si>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</si>
  <si>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</si>
  <si>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</si>
  <si>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</si>
  <si>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</si>
  <si>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</si>
  <si>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</si>
  <si>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</si>
  <si>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</si>
  <si>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</si>
  <si>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</si>
  <si>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</si>
  <si>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</si>
  <si>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</si>
  <si>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</si>
  <si>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</si>
  <si>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</si>
  <si>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</si>
  <si>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</si>
  <si>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</si>
  <si>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</si>
  <si>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</si>
  <si>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</si>
  <si>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</si>
  <si>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</si>
  <si>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</si>
  <si>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</si>
  <si>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</si>
  <si>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</si>
  <si>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</si>
  <si>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</si>
  <si>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</si>
  <si>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</si>
  <si>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</si>
  <si>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</si>
  <si>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</si>
  <si>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</si>
  <si>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</si>
  <si>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</si>
  <si>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</si>
  <si>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</si>
  <si>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</si>
  <si>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</si>
  <si>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</si>
  <si>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</si>
  <si>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</si>
  <si>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</si>
  <si>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</si>
  <si>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</si>
  <si>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</si>
  <si>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</si>
  <si>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</si>
  <si>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</si>
  <si>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</si>
  <si>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</si>
  <si>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</si>
  <si>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</si>
  <si>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</si>
  <si>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</si>
  <si>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</si>
  <si>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</si>
  <si>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</si>
  <si>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</si>
  <si>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</si>
  <si>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</si>
  <si>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</si>
  <si>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</si>
  <si>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</si>
  <si>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</si>
  <si>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</si>
  <si>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</si>
  <si>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</si>
  <si>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</si>
  <si>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</si>
  <si>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</si>
  <si>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</si>
  <si>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</si>
  <si>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</si>
  <si>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</si>
  <si>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</si>
  <si>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</si>
  <si>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</si>
  <si>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</si>
  <si>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</si>
  <si>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</si>
  <si>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</si>
  <si>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</si>
  <si>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</si>
  <si>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</si>
  <si>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</si>
  <si>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</si>
  <si>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</si>
  <si>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</si>
  <si>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</si>
  <si>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</si>
  <si>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</si>
  <si>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</si>
  <si>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</si>
  <si>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</si>
  <si>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</si>
  <si>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</si>
  <si>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</si>
  <si>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</si>
  <si>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</si>
  <si>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</si>
  <si>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</si>
  <si>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</si>
  <si>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</si>
  <si>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</si>
  <si>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</si>
  <si>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</si>
  <si>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</si>
  <si>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</si>
  <si>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</si>
  <si>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</si>
  <si>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</si>
  <si>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</si>
  <si>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</si>
  <si>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</si>
  <si>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</si>
  <si>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</si>
  <si>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</si>
  <si>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</si>
  <si>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</si>
  <si>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</si>
  <si>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</si>
  <si>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</si>
  <si>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</si>
  <si>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</si>
  <si>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</si>
  <si>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</si>
  <si>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</si>
  <si>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</si>
  <si>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</si>
  <si>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</si>
  <si>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</si>
  <si>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</si>
  <si>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</si>
  <si>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</si>
  <si>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</si>
  <si>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</si>
  <si>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</si>
  <si>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</si>
  <si>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</si>
  <si>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</si>
  <si>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</si>
  <si>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</si>
  <si>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</si>
  <si>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</si>
  <si>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</si>
  <si>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</si>
  <si>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</si>
  <si>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</si>
  <si>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</si>
  <si>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</si>
  <si>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</si>
  <si>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</si>
  <si>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</si>
  <si>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</si>
  <si>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</si>
  <si>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</si>
  <si>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</si>
  <si>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</si>
  <si>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</si>
  <si>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</si>
  <si>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</si>
  <si>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</si>
  <si>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</si>
  <si>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</si>
  <si>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</si>
  <si>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</si>
  <si>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</si>
  <si>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</si>
  <si>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</si>
  <si>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</si>
  <si>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</si>
  <si>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</si>
  <si>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</si>
  <si>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</si>
  <si>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</si>
  <si>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</si>
  <si>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</si>
  <si>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</si>
  <si>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</si>
  <si>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</si>
  <si>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</si>
  <si>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</si>
  <si>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</si>
  <si>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</si>
  <si>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</si>
  <si>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</si>
  <si>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</si>
  <si>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</si>
  <si>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</si>
  <si>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</si>
  <si>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</si>
  <si>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</si>
  <si>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</si>
  <si>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</si>
  <si>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</si>
  <si>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</si>
  <si>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</si>
  <si>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</si>
  <si>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</si>
  <si>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</si>
  <si>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</si>
  <si>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</si>
  <si>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</si>
  <si>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</si>
  <si>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</si>
  <si>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</si>
  <si>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</si>
  <si>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</si>
  <si>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</si>
  <si>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</si>
  <si>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</si>
  <si>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</si>
  <si>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</si>
  <si>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</si>
  <si>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</si>
  <si>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</si>
  <si>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</si>
  <si>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</si>
  <si>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</si>
  <si>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</si>
  <si>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</si>
  <si>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</si>
  <si>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</si>
  <si>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</si>
  <si>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</si>
  <si>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</si>
  <si>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</si>
  <si>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</si>
  <si>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</si>
  <si>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</si>
  <si>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</si>
  <si>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</si>
  <si>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</si>
  <si>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</si>
  <si>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</si>
  <si>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</si>
  <si>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</si>
  <si>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</si>
  <si>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</si>
  <si>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</si>
  <si>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</si>
  <si>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</si>
  <si>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</si>
  <si>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</si>
  <si>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</si>
  <si>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</si>
  <si>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</si>
  <si>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</si>
  <si>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</si>
  <si>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</si>
  <si>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</si>
  <si>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</si>
  <si>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</si>
  <si>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</si>
  <si>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</si>
  <si>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</si>
  <si>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</si>
  <si>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</si>
  <si>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</si>
  <si>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</si>
  <si>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</si>
  <si>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</si>
  <si>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</si>
  <si>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</si>
  <si>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</si>
  <si>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</si>
  <si>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</si>
  <si>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</si>
  <si>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</si>
  <si>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</si>
  <si>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</si>
  <si>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</si>
  <si>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</si>
  <si>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</si>
  <si>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</si>
  <si>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</si>
  <si>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</si>
  <si>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</si>
  <si>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</si>
  <si>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</si>
  <si>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</si>
  <si>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</si>
  <si>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</si>
  <si>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</si>
  <si>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</si>
  <si>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</si>
  <si>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</si>
  <si>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</si>
  <si>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</si>
  <si>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</si>
  <si>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</si>
  <si>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</si>
  <si>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</si>
  <si>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</si>
  <si>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</si>
  <si>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</si>
  <si>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</si>
  <si>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</si>
  <si>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</si>
  <si>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</si>
  <si>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</si>
  <si>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</si>
  <si>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</si>
  <si>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</si>
  <si>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</si>
  <si>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</si>
  <si>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</si>
  <si>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</si>
  <si>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</si>
  <si>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</si>
  <si>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</si>
  <si>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</si>
  <si>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</si>
  <si>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</si>
  <si>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</si>
  <si>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</si>
  <si>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</si>
  <si>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</si>
  <si>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</si>
  <si>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</si>
  <si>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</si>
  <si>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</si>
  <si>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</si>
  <si>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</si>
  <si>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</si>
  <si>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</si>
  <si>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</si>
  <si>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</si>
  <si>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</si>
  <si>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</si>
  <si>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</si>
  <si>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</si>
  <si>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</si>
  <si>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</si>
  <si>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</si>
  <si>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</si>
  <si>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</si>
  <si>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</si>
  <si>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</si>
  <si>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</si>
  <si>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</si>
  <si>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</si>
  <si>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</si>
  <si>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</si>
  <si>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</si>
  <si>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</si>
  <si>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</si>
  <si>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</si>
  <si>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</si>
  <si>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</si>
  <si>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</si>
  <si>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</si>
  <si>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</si>
  <si>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</si>
  <si>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</si>
  <si>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</si>
  <si>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</si>
  <si>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</si>
  <si>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</si>
  <si>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</si>
  <si>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</si>
  <si>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</si>
  <si>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</si>
  <si>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</si>
  <si>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</si>
  <si>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</si>
  <si>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</si>
  <si>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</si>
  <si>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</si>
  <si>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</si>
  <si>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</si>
  <si>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</si>
  <si>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</si>
  <si>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</si>
  <si>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</si>
  <si>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</si>
  <si>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</si>
  <si>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</si>
  <si>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</si>
  <si>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</si>
  <si>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</si>
  <si>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</si>
  <si>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</si>
  <si>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</si>
  <si>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</si>
  <si>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</si>
  <si>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</si>
  <si>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</si>
  <si>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</si>
  <si>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</si>
  <si>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</si>
  <si>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</si>
  <si>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</si>
  <si>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</si>
  <si>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</si>
  <si>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</si>
  <si>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</si>
  <si>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</si>
  <si>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</si>
  <si>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</si>
  <si>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</si>
  <si>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</si>
  <si>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</si>
  <si>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</si>
  <si>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</si>
  <si>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</si>
  <si>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</si>
  <si>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</si>
  <si>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</si>
  <si>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</si>
  <si>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</si>
  <si>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</si>
  <si>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</si>
  <si>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</si>
  <si>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</si>
  <si>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</si>
  <si>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</si>
  <si>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</si>
  <si>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</si>
  <si>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</si>
  <si>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</si>
  <si>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</si>
  <si>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</si>
  <si>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</si>
  <si>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</si>
  <si>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</si>
  <si>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</si>
  <si>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</si>
  <si>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</si>
  <si>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</si>
  <si>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</si>
  <si>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</si>
  <si>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</si>
  <si>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</si>
  <si>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</si>
  <si>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</si>
  <si>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</si>
  <si>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</si>
  <si>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</si>
  <si>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</si>
  <si>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</si>
  <si>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</si>
  <si>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</si>
  <si>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</si>
  <si>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</si>
  <si>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</si>
  <si>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</si>
  <si>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</si>
  <si>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</si>
  <si>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</si>
  <si>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</si>
  <si>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</si>
  <si>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</si>
  <si>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</si>
  <si>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</si>
  <si>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</si>
  <si>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</si>
  <si>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</si>
  <si>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</si>
  <si>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</si>
  <si>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</si>
  <si>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</si>
  <si>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</si>
  <si>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</si>
  <si>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</si>
  <si>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</si>
  <si>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</si>
  <si>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</si>
  <si>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</si>
  <si>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</si>
  <si>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</si>
  <si>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</si>
  <si>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</si>
  <si>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</si>
  <si>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</si>
  <si>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</si>
  <si>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</si>
  <si>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</si>
  <si>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</si>
  <si>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</si>
  <si>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</si>
  <si>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</si>
  <si>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</si>
  <si>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</si>
  <si>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</si>
  <si>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</si>
  <si>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</si>
  <si>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</si>
  <si>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</si>
  <si>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</si>
  <si>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</si>
  <si>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</si>
  <si>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</si>
  <si>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</si>
  <si>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</si>
  <si>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</si>
  <si>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</si>
  <si>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</si>
  <si>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</si>
  <si>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</si>
  <si>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</si>
  <si>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</si>
  <si>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</si>
  <si>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</si>
  <si>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</si>
  <si>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</si>
  <si>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</si>
  <si>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</si>
  <si>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</si>
  <si>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</si>
  <si>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</si>
  <si>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</si>
  <si>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</si>
  <si>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</si>
  <si>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</si>
  <si>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</si>
  <si>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</si>
  <si>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</si>
  <si>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</si>
  <si>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</si>
  <si>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</si>
  <si>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</si>
  <si>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</si>
  <si>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</si>
  <si>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</si>
  <si>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</si>
  <si>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</si>
  <si>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</si>
  <si>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</si>
  <si>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</si>
  <si>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</si>
  <si>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</si>
  <si>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</si>
  <si>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</si>
  <si>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</si>
  <si>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</si>
  <si>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</si>
  <si>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</si>
  <si>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</si>
  <si>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</si>
  <si>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</si>
  <si>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</si>
  <si>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</si>
  <si>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</si>
  <si>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</si>
  <si>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</si>
  <si>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</si>
  <si>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</si>
  <si>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</si>
  <si>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</si>
  <si>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</si>
  <si>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</si>
  <si>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</si>
  <si>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</si>
  <si>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</si>
  <si>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</si>
  <si>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</si>
  <si>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</si>
  <si>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</si>
  <si>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</si>
  <si>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</si>
  <si>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</si>
  <si>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</si>
  <si>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</si>
  <si>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</si>
  <si>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</si>
  <si>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</si>
  <si>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</si>
  <si>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</si>
  <si>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</si>
  <si>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</si>
  <si>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</si>
  <si>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</si>
  <si>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</si>
  <si>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</si>
  <si>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</si>
  <si>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</si>
  <si>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</si>
  <si>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</si>
  <si>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</si>
  <si>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</si>
  <si>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</si>
  <si>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</si>
  <si>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</si>
  <si>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</si>
  <si>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</si>
  <si>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</si>
  <si>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</si>
  <si>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</si>
  <si>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</si>
  <si>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</si>
  <si>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</si>
  <si>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</si>
  <si>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</si>
  <si>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</si>
  <si>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</si>
  <si>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</si>
  <si>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</si>
  <si>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</si>
  <si>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</si>
  <si>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</si>
  <si>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</si>
  <si>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</si>
  <si>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</si>
  <si>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</si>
  <si>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</si>
  <si>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</si>
  <si>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</si>
  <si>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</si>
  <si>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</si>
  <si>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</si>
  <si>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</si>
  <si>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</si>
  <si>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</si>
  <si>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</si>
  <si>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</si>
  <si>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</si>
  <si>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</si>
  <si>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</si>
  <si>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</si>
  <si>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</si>
  <si>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</si>
  <si>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</si>
  <si>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</si>
  <si>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</si>
  <si>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</si>
  <si>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</si>
  <si>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</si>
  <si>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</si>
  <si>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</si>
  <si>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</si>
  <si>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</si>
  <si>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</si>
  <si>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</si>
  <si>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</si>
  <si>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</si>
  <si>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</si>
  <si>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</si>
  <si>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</si>
  <si>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</si>
  <si>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</si>
  <si>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</si>
  <si>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</si>
  <si>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</si>
  <si>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</si>
  <si>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</si>
  <si>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</si>
  <si>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</si>
  <si>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</si>
  <si>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</si>
  <si>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</si>
  <si>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</si>
  <si>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</si>
  <si>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</si>
  <si>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</si>
  <si>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</si>
  <si>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</si>
  <si>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</si>
  <si>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</si>
  <si>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</si>
  <si>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</si>
  <si>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</si>
  <si>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</si>
  <si>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</si>
  <si>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</si>
  <si>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</si>
  <si>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</si>
  <si>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</si>
  <si>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</si>
  <si>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</si>
  <si>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</si>
  <si>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</si>
  <si>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</si>
  <si>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</si>
  <si>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</si>
  <si>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</si>
  <si>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</si>
  <si>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</si>
  <si>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</si>
  <si>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</si>
  <si>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</si>
  <si>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</si>
  <si>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</si>
  <si>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</si>
  <si>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</si>
  <si>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</si>
  <si>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</si>
  <si>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</si>
  <si>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</si>
  <si>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</si>
  <si>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</si>
  <si>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</si>
  <si>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</si>
  <si>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</si>
  <si>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</si>
  <si>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</si>
  <si>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</si>
  <si>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</si>
  <si>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</si>
  <si>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</si>
  <si>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</si>
  <si>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</si>
  <si>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</si>
  <si>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</si>
  <si>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</si>
  <si>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</si>
  <si>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</si>
  <si>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</si>
  <si>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</si>
  <si>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</si>
  <si>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</si>
  <si>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</si>
  <si>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</si>
  <si>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</si>
  <si>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</si>
  <si>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</si>
  <si>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</si>
  <si>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</si>
  <si>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</si>
  <si>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</si>
  <si>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</si>
  <si>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</si>
  <si>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</si>
  <si>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</si>
  <si>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</si>
  <si>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</si>
  <si>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</si>
  <si>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</si>
  <si>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</si>
  <si>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</si>
  <si>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</si>
  <si>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</si>
  <si>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</si>
  <si>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</si>
  <si>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</si>
  <si>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</si>
  <si>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</si>
  <si>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</si>
  <si>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</si>
  <si>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</si>
  <si>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</si>
  <si>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</si>
  <si>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</si>
  <si>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Goal.Group</t>
  </si>
  <si>
    <t>Less than 1000</t>
  </si>
  <si>
    <t>1000 to 4999</t>
  </si>
  <si>
    <t>Greater than or equal to 50000</t>
  </si>
  <si>
    <t>5000 to 9999</t>
  </si>
  <si>
    <t>25000 to 29999</t>
  </si>
  <si>
    <t>45000 to 49999</t>
  </si>
  <si>
    <t>30000 to 34999</t>
  </si>
  <si>
    <t>15000 to 19999</t>
  </si>
  <si>
    <t>20000 to 24999</t>
  </si>
  <si>
    <t>10000 to 14999</t>
  </si>
  <si>
    <t>40000 to 44999</t>
  </si>
  <si>
    <t>35000 to 39999</t>
  </si>
  <si>
    <t>Number Sucessful</t>
  </si>
  <si>
    <t>Number Failed</t>
  </si>
  <si>
    <t>Number Canceled</t>
  </si>
  <si>
    <t>Total Project</t>
  </si>
  <si>
    <t>Percentage Successful</t>
  </si>
  <si>
    <t>Percentage Failed</t>
  </si>
  <si>
    <t>Percentage Canceled</t>
  </si>
  <si>
    <t>Mean</t>
  </si>
  <si>
    <t>Median</t>
  </si>
  <si>
    <t>Minimum</t>
  </si>
  <si>
    <t>Maximum</t>
  </si>
  <si>
    <t>Sample Variance</t>
  </si>
  <si>
    <t>Sample Standard Deviation</t>
  </si>
  <si>
    <t>successful Group</t>
  </si>
  <si>
    <t>failed Group</t>
  </si>
  <si>
    <t>Sample N</t>
  </si>
  <si>
    <t>Average of Average Donation</t>
  </si>
  <si>
    <t>Question answered in 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</si>
</sst>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43" applyNumberFormat="1" applyFont="1" applyAlignment="1"/>
    <xf numFmtId="44" fontId="16" fillId="0" borderId="0" xfId="42" applyFont="1" applyAlignment="1">
      <alignment horizontal="center"/>
    </xf>
    <xf numFmtId="44" fontId="0" fillId="0" borderId="0" xfId="42" applyFont="1" applyAlignment="1"/>
    <xf numFmtId="44" fontId="0" fillId="0" borderId="0" xfId="42" applyFont="1"/>
    <xf numFmtId="0" fontId="0" fillId="0" borderId="0" xfId="0" pivotButton="1"/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9" fontId="0" fillId="0" borderId="0" xfId="43" applyFont="1"/>
    <xf numFmtId="2" fontId="0" fillId="0" borderId="0" xfId="44" applyNumberFormat="1" applyFont="1"/>
    <xf numFmtId="1" fontId="0" fillId="0" borderId="0" xfId="44" applyNumberFormat="1" applyFont="1"/>
    <xf numFmtId="10" fontId="0" fillId="0" borderId="0" xfId="43" applyNumberFormat="1" applyFont="1"/>
    <xf numFmtId="0" fontId="0" fillId="0" borderId="0" xfId="0" applyNumberFormat="1"/>
    <xf numFmtId="44" fontId="0" fillId="0" borderId="0" xfId="0" applyNumberFormat="1"/>
    <xf numFmtId="1" fontId="0" fillId="0" borderId="0" xfId="0" applyNumberFormat="1"/>
    <xf numFmtId="1" fontId="0" fillId="0" borderId="0" xfId="44" applyNumberFormat="1" applyFont="1" applyAlignment="1">
      <alignment horizontal="left"/>
    </xf>
    <xf numFmtId="0" fontId="0" fillId="33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numFmt numFmtId="167" formatCode="0.0"/>
    </dxf>
    <dxf>
      <numFmt numFmtId="1" formatCode="0"/>
    </dxf>
    <dxf>
      <numFmt numFmtId="167" formatCode="0.0"/>
    </dxf>
    <dxf>
      <numFmt numFmtId="1" formatCode="0"/>
    </dxf>
    <dxf>
      <numFmt numFmtId="2" formatCode="0.00"/>
    </dxf>
    <dxf>
      <numFmt numFmtId="2" formatCode="0.00"/>
    </dxf>
    <dxf>
      <numFmt numFmtId="167" formatCode="0.0"/>
    </dxf>
    <dxf>
      <numFmt numFmtId="1" formatCode="0"/>
    </dxf>
    <dxf>
      <numFmt numFmtId="2" formatCode="0.00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fill>
        <patternFill>
          <bgColor theme="7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</a:t>
            </a:r>
            <a:r>
              <a:rPr lang="en-CA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86-4CF0-A6A2-5D46F913D4BB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86-4CF0-A6A2-5D46F913D4BB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86-4CF0-A6A2-5D46F913D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266592"/>
        <c:axId val="159276672"/>
      </c:lineChart>
      <c:catAx>
        <c:axId val="15926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76672"/>
        <c:crosses val="autoZero"/>
        <c:auto val="1"/>
        <c:lblAlgn val="ctr"/>
        <c:lblOffset val="100"/>
        <c:noMultiLvlLbl val="0"/>
      </c:catAx>
      <c:valAx>
        <c:axId val="1592766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6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Date!PivotTable5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E8-442F-8E93-AA13A0EEDAC7}"/>
            </c:ext>
          </c:extLst>
        </c:ser>
        <c:ser>
          <c:idx val="1"/>
          <c:order val="1"/>
          <c:tx>
            <c:strRef>
              <c:f>'Pivot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E8-442F-8E93-AA13A0EEDAC7}"/>
            </c:ext>
          </c:extLst>
        </c:ser>
        <c:ser>
          <c:idx val="2"/>
          <c:order val="2"/>
          <c:tx>
            <c:strRef>
              <c:f>'Pivot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Date'!$D$6:$D$18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E8-442F-8E93-AA13A0EED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253248"/>
        <c:axId val="923239808"/>
      </c:lineChart>
      <c:catAx>
        <c:axId val="92325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239808"/>
        <c:crosses val="autoZero"/>
        <c:auto val="1"/>
        <c:lblAlgn val="ctr"/>
        <c:lblOffset val="100"/>
        <c:noMultiLvlLbl val="0"/>
      </c:catAx>
      <c:valAx>
        <c:axId val="92323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25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Sub Category!PivotTable4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6C-4F7C-B31D-B8A94941FC42}"/>
            </c:ext>
          </c:extLst>
        </c:ser>
        <c:ser>
          <c:idx val="1"/>
          <c:order val="1"/>
          <c:tx>
            <c:strRef>
              <c:f>'Pivot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6C-4F7C-B31D-B8A94941FC42}"/>
            </c:ext>
          </c:extLst>
        </c:ser>
        <c:ser>
          <c:idx val="2"/>
          <c:order val="2"/>
          <c:tx>
            <c:strRef>
              <c:f>'Pivot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'Pivot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6C-4F7C-B31D-B8A94941FC42}"/>
            </c:ext>
          </c:extLst>
        </c:ser>
        <c:ser>
          <c:idx val="3"/>
          <c:order val="3"/>
          <c:tx>
            <c:strRef>
              <c:f>'Pivot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6C-4F7C-B31D-B8A94941F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0214368"/>
        <c:axId val="980206208"/>
      </c:barChart>
      <c:catAx>
        <c:axId val="98021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206208"/>
        <c:crosses val="autoZero"/>
        <c:auto val="1"/>
        <c:lblAlgn val="ctr"/>
        <c:lblOffset val="100"/>
        <c:noMultiLvlLbl val="0"/>
      </c:catAx>
      <c:valAx>
        <c:axId val="9802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21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Parent 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B-43EB-BABA-59778E1AD1FD}"/>
            </c:ext>
          </c:extLst>
        </c:ser>
        <c:ser>
          <c:idx val="1"/>
          <c:order val="1"/>
          <c:tx>
            <c:strRef>
              <c:f>'Pivot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B-43EB-BABA-59778E1AD1FD}"/>
            </c:ext>
          </c:extLst>
        </c:ser>
        <c:ser>
          <c:idx val="2"/>
          <c:order val="2"/>
          <c:tx>
            <c:strRef>
              <c:f>'Pivot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FB-43EB-BABA-59778E1AD1FD}"/>
            </c:ext>
          </c:extLst>
        </c:ser>
        <c:ser>
          <c:idx val="3"/>
          <c:order val="3"/>
          <c:tx>
            <c:strRef>
              <c:f>'Pivot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FB-43EB-BABA-59778E1AD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0214368"/>
        <c:axId val="980206208"/>
      </c:barChart>
      <c:catAx>
        <c:axId val="98021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206208"/>
        <c:crosses val="autoZero"/>
        <c:auto val="1"/>
        <c:lblAlgn val="ctr"/>
        <c:lblOffset val="100"/>
        <c:noMultiLvlLbl val="0"/>
      </c:catAx>
      <c:valAx>
        <c:axId val="9802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21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128586</xdr:colOff>
      <xdr:row>14</xdr:row>
      <xdr:rowOff>76199</xdr:rowOff>
    </xdr:from>
    <xdr:to>
      <xdr:col>7</xdr:col>
      <xdr:colOff>1371599</xdr:colOff>
      <xdr:row>31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4EBA26-D420-0A35-5724-985F63724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376237</xdr:colOff>
      <xdr:row>2</xdr:row>
      <xdr:rowOff>171450</xdr:rowOff>
    </xdr:from>
    <xdr:to>
      <xdr:col>11</xdr:col>
      <xdr:colOff>409575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07305C-0E7B-E5A3-4E53-55A48DEA8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133349</xdr:colOff>
      <xdr:row>1</xdr:row>
      <xdr:rowOff>28575</xdr:rowOff>
    </xdr:from>
    <xdr:to>
      <xdr:col>13</xdr:col>
      <xdr:colOff>133350</xdr:colOff>
      <xdr:row>30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B92BA6-6DD2-43C8-A40A-E1E7B2F81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2</xdr:row>
      <xdr:rowOff>38100</xdr:rowOff>
    </xdr:from>
    <xdr:to>
      <xdr:col>15</xdr:col>
      <xdr:colOff>419099</xdr:colOff>
      <xdr:row>27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BDEB1E-7DC5-A615-0096-8BEDB17B8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nin Xie" refreshedDate="45041.888717939815" createdVersion="8" refreshedVersion="8" minRefreshableVersion="3" recordCount="1000" xr:uid="{589CB653-3D17-408B-9E76-5584DC5EC799}">
  <cacheSource type="worksheet">
    <worksheetSource ref="A1:R1001" sheet="DATA 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64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Average Donation" numFmtId="44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nin Xie" refreshedDate="45041.903490509256" createdVersion="8" refreshedVersion="8" minRefreshableVersion="3" recordCount="1000" xr:uid="{FFB79B24-0CEB-47C9-8449-03286D699122}">
  <cacheSource type="worksheet">
    <worksheetSource ref="A1:T1001" sheet="DATA 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64">
      <sharedItems containsSemiMixedTypes="0" containsString="0" containsNumber="1" minValue="0" maxValue="23.388333333333332"/>
    </cacheField>
    <cacheField name="Average Donation" numFmtId="44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x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x v="1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x v="2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x v="3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x v="4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x v="5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x v="6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x v="7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x v="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x v="9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x v="10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x v="11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x v="12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x v="13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x v="14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x v="15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x v="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x v="17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x v="18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x v="19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x v="20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x v="2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x v="2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x v="23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x v="24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x v="25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x v="2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x v="27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x v="28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x v="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x v="30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x v="3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x v="3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x v="33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x v="34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x v="35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x v="36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x v="37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x v="3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x v="3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x v="40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x v="41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x v="42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x v="43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x v="44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x v="45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x v="46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x v="47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x v="48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x v="49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x v="50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x v="51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x v="52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x v="53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x v="54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x v="55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x v="56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x v="57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x v="58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x v="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x v="60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x v="6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x v="62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x v="63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x v="64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x v="6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x v="66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x v="6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x v="68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x v="69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x v="70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x v="71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x v="72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x v="73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x v="74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x v="75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x v="76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x v="77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x v="7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x v="79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x v="80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x v="81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x v="8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x v="83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x v="84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x v="85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x v="86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x v="87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x v="88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x v="89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x v="90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x v="91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x v="92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x v="93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x v="94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x v="95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x v="96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x v="97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x v="98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x v="99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x v="100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x v="101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x v="102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x v="1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x v="10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x v="105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x v="106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x v="10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x v="108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x v="109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x v="110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x v="11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x v="112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x v="113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x v="114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x v="115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x v="116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x v="117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x v="118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x v="119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x v="120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x v="121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x v="12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x v="12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x v="124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x v="125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x v="126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x v="127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x v="128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x v="129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x v="130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x v="131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x v="132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x v="133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x v="134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x v="135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x v="136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x v="13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x v="138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x v="13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x v="140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x v="14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x v="142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x v="143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x v="144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x v="145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x v="146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x v="147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x v="14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x v="1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x v="100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x v="150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x v="151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x v="152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x v="15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x v="154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x v="155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x v="156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x v="15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x v="158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x v="15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x v="160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x v="161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x v="162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x v="16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x v="164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x v="165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x v="166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x v="167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x v="1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x v="169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x v="170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x v="171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x v="172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x v="173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x v="174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x v="175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x v="17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x v="177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x v="17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x v="179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x v="180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x v="181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x v="18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x v="183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x v="184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x v="185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x v="186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x v="187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x v="188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x v="189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x v="190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x v="191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x v="192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x v="193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x v="194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x v="19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x v="196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x v="197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x v="19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x v="50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x v="199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x v="200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x v="201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x v="20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x v="203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x v="204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x v="205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x v="206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x v="207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x v="208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x v="209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x v="210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x v="211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x v="212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x v="213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x v="214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x v="2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x v="216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x v="217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x v="218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x v="219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x v="220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x v="221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x v="222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x v="223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x v="224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x v="225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x v="226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x v="227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x v="228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x v="2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x v="230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x v="231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x v="232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x v="233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x v="23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x v="23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x v="236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x v="237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x v="238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x v="239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x v="240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x v="24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x v="242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x v="243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x v="244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x v="245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x v="246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x v="247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x v="248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x v="249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x v="250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x v="25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x v="252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x v="253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x v="254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x v="255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x v="256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x v="257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x v="25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x v="259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x v="260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x v="26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x v="26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x v="263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x v="264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x v="265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x v="266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x v="267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x v="268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x v="269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x v="270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x v="271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x v="272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x v="27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x v="274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x v="27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x v="276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x v="277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x v="278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x v="279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x v="280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x v="281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x v="28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x v="283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x v="284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x v="285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x v="286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x v="287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x v="28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x v="28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x v="290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x v="291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x v="292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x v="293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x v="294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x v="295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x v="296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x v="297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x v="298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x v="299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x v="300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x v="301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x v="30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x v="303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x v="304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x v="305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x v="30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x v="307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x v="308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x v="309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x v="310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x v="31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x v="31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x v="313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x v="314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x v="315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x v="316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x v="317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x v="318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x v="31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x v="320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x v="321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x v="32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x v="323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x v="32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x v="325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x v="326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x v="327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x v="328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x v="329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x v="330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x v="331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x v="33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x v="333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x v="334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x v="335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x v="336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x v="337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x v="338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x v="339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x v="340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x v="341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x v="34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x v="343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x v="344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x v="345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x v="346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x v="347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x v="298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x v="34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x v="34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x v="350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x v="351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x v="352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x v="353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x v="354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x v="355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x v="356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x v="357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x v="358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x v="359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x v="360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x v="361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x v="362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x v="363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x v="364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x v="365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x v="366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x v="367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x v="368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x v="369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x v="370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x v="371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x v="372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x v="373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x v="374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x v="375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x v="376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x v="377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x v="378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x v="379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x v="380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x v="381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x v="382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x v="383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x v="384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x v="385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x v="386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x v="38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x v="388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x v="389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x v="390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x v="391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x v="39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x v="393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x v="394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x v="3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x v="396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x v="50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x v="397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x v="398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x v="399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x v="400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x v="401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x v="40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x v="403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x v="404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x v="405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x v="406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x v="407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x v="408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x v="409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x v="410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x v="411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x v="412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x v="413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x v="414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x v="41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x v="41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x v="417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x v="418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x v="419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x v="420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x v="421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x v="422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x v="42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x v="42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x v="425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x v="42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x v="427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x v="42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x v="42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x v="430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x v="431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x v="43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x v="433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x v="434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x v="43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x v="436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x v="437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x v="438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x v="439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x v="440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x v="441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x v="442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x v="44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x v="444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x v="445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x v="446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x v="447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x v="448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x v="449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x v="450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x v="45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x v="452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x v="45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x v="45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x v="455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x v="456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x v="457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x v="458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x v="459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x v="460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x v="461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x v="46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x v="463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x v="464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x v="465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x v="46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x v="467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x v="46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x v="469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x v="470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x v="471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x v="472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x v="47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x v="474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x v="475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x v="476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x v="477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x v="478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x v="479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x v="480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x v="4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x v="482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x v="483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x v="484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x v="485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x v="486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x v="487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x v="488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x v="489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x v="490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x v="491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x v="492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x v="493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x v="494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x v="495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x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x v="496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x v="497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x v="498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x v="499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x v="500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x v="50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x v="502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x v="503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x v="504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x v="505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x v="506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x v="507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x v="508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x v="50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x v="510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x v="511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x v="512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x v="51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x v="514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x v="51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x v="516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x v="51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x v="518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x v="51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x v="520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x v="521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x v="522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x v="523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x v="52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x v="525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x v="526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x v="527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x v="52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x v="529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x v="530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x v="531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x v="532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x v="533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x v="53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x v="535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x v="536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x v="537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x v="5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x v="539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x v="540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x v="541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x v="542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x v="543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x v="544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x v="446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x v="545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x v="54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x v="547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x v="548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x v="549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x v="550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x v="551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x v="552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x v="55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x v="554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x v="555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x v="556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x v="557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x v="558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x v="559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x v="560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x v="561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x v="56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x v="56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x v="56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x v="565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x v="56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x v="56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x v="568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x v="569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x v="570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x v="571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x v="5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x v="573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x v="574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x v="575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x v="576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x v="577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x v="578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x v="579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x v="580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x v="58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x v="582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x v="583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x v="584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x v="585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x v="586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x v="587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x v="5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x v="589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x v="590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x v="591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x v="592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x v="593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x v="298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x v="59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x v="595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x v="59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x v="597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x v="598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x v="599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x v="600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x v="6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x v="602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x v="603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x v="604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x v="605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x v="606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x v="607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x v="608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x v="609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x v="610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x v="611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x v="612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x v="613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x v="614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x v="615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x v="616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x v="617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x v="61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x v="619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x v="620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x v="621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x v="622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x v="623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x v="624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x v="625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x v="626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x v="62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x v="628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x v="62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x v="630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x v="631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x v="632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x v="63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x v="634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x v="635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x v="63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x v="637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x v="638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x v="639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x v="640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x v="641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x v="64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x v="50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x v="643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x v="64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x v="645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x v="6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x v="647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x v="648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x v="649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x v="650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x v="651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x v="652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x v="65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x v="654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x v="65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x v="65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x v="657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x v="65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x v="659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x v="660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x v="661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x v="66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x v="663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x v="664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x v="66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x v="666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x v="667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x v="668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x v="66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x v="670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x v="671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x v="672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x v="673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x v="674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x v="675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x v="676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x v="677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x v="678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x v="679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x v="680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x v="681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x v="682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x v="683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x v="684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x v="685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x v="686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x v="687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x v="688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x v="689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x v="690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x v="691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x v="248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x v="692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x v="693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x v="694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x v="695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x v="69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x v="69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x v="698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x v="699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x v="700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x v="701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x v="702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x v="703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x v="704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x v="705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x v="706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x v="707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x v="708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x v="709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x v="710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x v="711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x v="71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x v="713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x v="714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x v="715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x v="71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x v="717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x v="718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x v="71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x v="720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x v="72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x v="722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x v="723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x v="72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x v="725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x v="726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x v="727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x v="728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x v="729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x v="730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x v="731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x v="732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x v="733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x v="734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x v="735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x v="736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x v="737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x v="738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x v="739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x v="740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x v="100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x v="741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x v="742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x v="743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x v="744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x v="745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x v="746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x v="747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x v="748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x v="74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x v="750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x v="751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x v="752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x v="753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x v="75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x v="75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x v="756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x v="757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x v="758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x v="759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x v="760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x v="761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x v="76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x v="763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x v="764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x v="765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x v="766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x v="76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x v="768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x v="769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x v="770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x v="771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x v="772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x v="773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x v="774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x v="775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x v="776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x v="777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x v="778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x v="779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x v="780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x v="781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x v="782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x v="783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x v="784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x v="785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x v="786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x v="787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x v="788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x v="789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x v="100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x v="790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x v="791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x v="792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x v="79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x v="794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x v="795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x v="796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x v="797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x v="798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x v="7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x v="800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x v="801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x v="802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x v="803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x v="804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x v="80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x v="806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x v="807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x v="808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x v="809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x v="810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x v="811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x v="81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x v="813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x v="814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x v="815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x v="81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x v="817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x v="818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x v="819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x v="820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x v="82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x v="822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x v="823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x v="824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x v="825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x v="82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x v="827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x v="828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x v="82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x v="830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x v="8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x v="832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x v="833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x v="834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x v="83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x v="836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x v="837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x v="838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x v="100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x v="839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x v="840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x v="841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x v="842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x v="843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x v="84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x v="845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x v="846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x v="847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x v="848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x v="849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x v="850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x v="851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x v="852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x v="853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x v="854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x v="85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x v="85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x v="857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x v="858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x v="859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x v="860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x v="861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x v="862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x v="863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x v="86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x v="865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x v="866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x v="86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x v="868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x v="869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x v="8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x v="871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x v="872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x v="873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x v="874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x v="875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x v="876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x v="877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x v="878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x v="87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x v="880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x v="881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x v="882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x v="883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x v="884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x v="885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x v="886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x v="887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x v="50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x v="888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x v="889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x v="890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x v="89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x v="892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x v="893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x v="894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x v="895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x v="89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x v="897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x v="898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x v="899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x v="900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x v="901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x v="902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x v="903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x v="904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x v="905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x v="906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x v="907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x v="908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x v="9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x v="910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x v="91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x v="912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x v="913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x v="914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x v="915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x v="916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x v="917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x v="918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x v="919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x v="920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x v="921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x v="92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x v="923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x v="924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x v="925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x v="926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x v="927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x v="928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x v="929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x v="930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x v="931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x v="932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x v="933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x v="934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x v="935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x v="936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x v="298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x v="93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x v="938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x v="939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x v="940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x v="941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x v="942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x v="943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x v="944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x v="945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x v="946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x v="947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x v="94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x v="949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x v="950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x v="951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x v="95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x v="95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x v="954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x v="955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x v="956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x v="957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x v="95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x v="959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x v="960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x v="961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x v="962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x v="963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x v="964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x v="965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x v="966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x v="967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x v="968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x v="969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x v="970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x v="971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x v="972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x v="973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x v="974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x v="975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x v="976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x v="977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x v="978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x v="979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x v="980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x v="981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x v="982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x v="983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x v="984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x v="985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12BFA6-6493-4D3D-B5FD-40F6446BDCFE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21" hier="-1"/>
    <pageField fld="16" hier="-1"/>
  </pageFields>
  <dataFields count="1">
    <dataField name="Count of outcome" fld="5" subtotal="count" baseField="0" baseItem="0"/>
  </dataFields>
  <chartFormats count="3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930876-7F99-4E0E-85F1-188246E0D9C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2B0028-CF61-4AD4-8BC4-CEFA45460AF8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704005-0A69-48A7-A91C-D5742DAAE21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7:F26" firstHeaderRow="1" firstDataRow="2" firstDataCol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Row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formats count="4">
    <format dxfId="15">
      <pivotArea outline="0" collapsedLevelsAreSubtotals="1" fieldPosition="0"/>
    </format>
    <format dxfId="7">
      <pivotArea collapsedLevelsAreSubtotals="1" fieldPosition="0">
        <references count="1">
          <reference field="7" count="0"/>
        </references>
      </pivotArea>
    </format>
    <format dxfId="3">
      <pivotArea grandRow="1" outline="0" collapsedLevelsAreSubtotals="1" fieldPosition="0"/>
    </format>
    <format dxfId="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F27F04-C8D0-4A61-AFAA-E11DB2DFFF1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Average Donation" fld="15" subtotal="average" baseField="16" baseItem="7" numFmtId="44"/>
  </dataFields>
  <formats count="1">
    <format dxfId="16">
      <pivotArea outline="0" collapsedLevelsAreSubtotals="1" fieldPosition="0"/>
    </format>
  </format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6" count="9">
              <x v="0"/>
              <x v="1"/>
              <x v="2"/>
              <x v="3"/>
              <x v="4"/>
              <x v="5"/>
              <x v="6"/>
              <x v="7"/>
              <x v="8"/>
            </reference>
          </references>
        </pivotArea>
      </pivotAreas>
    </conditionalFormat>
  </conditionalFormats>
  <chartFormats count="4"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16E1-F744-49FB-9319-08E290708683}">
  <dimension ref="A1:N566"/>
  <sheetViews>
    <sheetView tabSelected="1" workbookViewId="0">
      <selection activeCell="E13" sqref="E13:E19"/>
    </sheetView>
  </sheetViews>
  <sheetFormatPr defaultRowHeight="15.75" x14ac:dyDescent="0.25"/>
  <cols>
    <col min="1" max="1" width="9.375" bestFit="1" customWidth="1"/>
    <col min="2" max="2" width="13.5" bestFit="1" customWidth="1"/>
    <col min="4" max="4" width="23" bestFit="1" customWidth="1"/>
    <col min="5" max="5" width="12.625" style="12" bestFit="1" customWidth="1"/>
    <col min="11" max="11" width="13.5" bestFit="1" customWidth="1"/>
    <col min="13" max="13" width="23" bestFit="1" customWidth="1"/>
    <col min="14" max="14" width="11.125" style="12" bestFit="1" customWidth="1"/>
  </cols>
  <sheetData>
    <row r="1" spans="1:14" x14ac:dyDescent="0.25">
      <c r="A1" s="1" t="s">
        <v>4</v>
      </c>
      <c r="B1" s="1" t="s">
        <v>5</v>
      </c>
      <c r="D1" t="s">
        <v>2113</v>
      </c>
      <c r="J1" s="1" t="s">
        <v>4</v>
      </c>
      <c r="K1" s="1" t="s">
        <v>5</v>
      </c>
      <c r="M1" t="s">
        <v>2114</v>
      </c>
    </row>
    <row r="2" spans="1:14" x14ac:dyDescent="0.25">
      <c r="A2" t="str" cm="1">
        <f t="array" ref="A2:B566">_xlfn._xlws.FILTER('DATA Crowdfunding'!F:G,'DATA Crowdfunding'!F:F="successful")</f>
        <v>successful</v>
      </c>
      <c r="B2">
        <v>158</v>
      </c>
      <c r="D2" t="s">
        <v>2107</v>
      </c>
      <c r="E2" s="7">
        <f>AVERAGE(B:B)</f>
        <v>851.14690265486729</v>
      </c>
      <c r="J2" t="str" cm="1">
        <f t="array" ref="J2:K365">_xlfn._xlws.FILTER('DATA Crowdfunding'!F:G,'DATA Crowdfunding'!F:F="failed")</f>
        <v>failed</v>
      </c>
      <c r="K2">
        <v>0</v>
      </c>
      <c r="M2" t="s">
        <v>2107</v>
      </c>
      <c r="N2" s="7">
        <f>AVERAGE(K:K)</f>
        <v>585.61538461538464</v>
      </c>
    </row>
    <row r="3" spans="1:14" x14ac:dyDescent="0.25">
      <c r="A3" t="str">
        <v>successful</v>
      </c>
      <c r="B3">
        <v>1425</v>
      </c>
      <c r="D3" t="s">
        <v>2108</v>
      </c>
      <c r="E3" s="7">
        <f>MEDIAN(B:B)</f>
        <v>201</v>
      </c>
      <c r="J3" t="str">
        <v>failed</v>
      </c>
      <c r="K3">
        <v>24</v>
      </c>
      <c r="M3" t="s">
        <v>2108</v>
      </c>
      <c r="N3" s="7">
        <f>MEDIAN(K:K)</f>
        <v>114.5</v>
      </c>
    </row>
    <row r="4" spans="1:14" x14ac:dyDescent="0.25">
      <c r="A4" t="str">
        <v>successful</v>
      </c>
      <c r="B4">
        <v>174</v>
      </c>
      <c r="D4" t="s">
        <v>2109</v>
      </c>
      <c r="E4" s="7">
        <f>MIN(B:B)</f>
        <v>16</v>
      </c>
      <c r="J4" t="str">
        <v>failed</v>
      </c>
      <c r="K4">
        <v>53</v>
      </c>
      <c r="M4" t="s">
        <v>2109</v>
      </c>
      <c r="N4" s="7">
        <f>MIN(K:K)</f>
        <v>0</v>
      </c>
    </row>
    <row r="5" spans="1:14" x14ac:dyDescent="0.25">
      <c r="A5" t="str">
        <v>successful</v>
      </c>
      <c r="B5">
        <v>227</v>
      </c>
      <c r="D5" t="s">
        <v>2110</v>
      </c>
      <c r="E5" s="7">
        <f>MAX(B:B)</f>
        <v>7295</v>
      </c>
      <c r="J5" t="str">
        <v>failed</v>
      </c>
      <c r="K5">
        <v>18</v>
      </c>
      <c r="M5" t="s">
        <v>2110</v>
      </c>
      <c r="N5" s="7">
        <f>MAX(K:K)</f>
        <v>6080</v>
      </c>
    </row>
    <row r="6" spans="1:14" x14ac:dyDescent="0.25">
      <c r="A6" t="str">
        <v>successful</v>
      </c>
      <c r="B6">
        <v>220</v>
      </c>
      <c r="D6" t="s">
        <v>2111</v>
      </c>
      <c r="E6" s="12">
        <f>_xlfn.VAR.S(B:B)</f>
        <v>1606216.5936295739</v>
      </c>
      <c r="J6" t="str">
        <v>failed</v>
      </c>
      <c r="K6">
        <v>44</v>
      </c>
      <c r="M6" t="s">
        <v>2111</v>
      </c>
      <c r="N6" s="12">
        <f>_xlfn.VAR.S(K:K)</f>
        <v>924113.45496927318</v>
      </c>
    </row>
    <row r="7" spans="1:14" x14ac:dyDescent="0.25">
      <c r="A7" t="str">
        <v>successful</v>
      </c>
      <c r="B7">
        <v>98</v>
      </c>
      <c r="D7" t="s">
        <v>2112</v>
      </c>
      <c r="E7" s="7">
        <f>_xlfn.STDEV.S(B:B)</f>
        <v>1267.366006183523</v>
      </c>
      <c r="J7" t="str">
        <v>failed</v>
      </c>
      <c r="K7">
        <v>27</v>
      </c>
      <c r="M7" t="s">
        <v>2112</v>
      </c>
      <c r="N7" s="7">
        <f>_xlfn.STDEV.S(K:K)</f>
        <v>961.30819978260524</v>
      </c>
    </row>
    <row r="8" spans="1:14" x14ac:dyDescent="0.25">
      <c r="A8" t="str">
        <v>successful</v>
      </c>
      <c r="B8">
        <v>100</v>
      </c>
      <c r="J8" t="str">
        <v>failed</v>
      </c>
      <c r="K8">
        <v>55</v>
      </c>
    </row>
    <row r="9" spans="1:14" x14ac:dyDescent="0.25">
      <c r="A9" t="str">
        <v>successful</v>
      </c>
      <c r="B9">
        <v>1249</v>
      </c>
      <c r="D9" t="s">
        <v>2115</v>
      </c>
      <c r="E9" s="13">
        <f>COUNTA(B:B)-1</f>
        <v>565</v>
      </c>
      <c r="J9" t="str">
        <v>failed</v>
      </c>
      <c r="K9">
        <v>200</v>
      </c>
      <c r="M9" t="s">
        <v>2115</v>
      </c>
      <c r="N9" s="13">
        <f>COUNTA(K:K)-1</f>
        <v>364</v>
      </c>
    </row>
    <row r="10" spans="1:14" x14ac:dyDescent="0.25">
      <c r="A10" t="str">
        <v>successful</v>
      </c>
      <c r="B10">
        <v>1396</v>
      </c>
      <c r="J10" t="str">
        <v>failed</v>
      </c>
      <c r="K10">
        <v>452</v>
      </c>
    </row>
    <row r="11" spans="1:14" x14ac:dyDescent="0.25">
      <c r="A11" t="str">
        <v>successful</v>
      </c>
      <c r="B11">
        <v>890</v>
      </c>
      <c r="D11" s="19" t="s">
        <v>2117</v>
      </c>
      <c r="J11" t="str">
        <v>failed</v>
      </c>
      <c r="K11">
        <v>674</v>
      </c>
    </row>
    <row r="12" spans="1:14" x14ac:dyDescent="0.25">
      <c r="A12" t="str">
        <v>successful</v>
      </c>
      <c r="B12">
        <v>142</v>
      </c>
      <c r="J12" t="str">
        <v>failed</v>
      </c>
      <c r="K12">
        <v>558</v>
      </c>
    </row>
    <row r="13" spans="1:14" x14ac:dyDescent="0.25">
      <c r="A13" t="str">
        <v>successful</v>
      </c>
      <c r="B13">
        <v>2673</v>
      </c>
      <c r="J13" t="str">
        <v>failed</v>
      </c>
      <c r="K13">
        <v>15</v>
      </c>
    </row>
    <row r="14" spans="1:14" x14ac:dyDescent="0.25">
      <c r="A14" t="str">
        <v>successful</v>
      </c>
      <c r="B14">
        <v>163</v>
      </c>
      <c r="J14" t="str">
        <v>failed</v>
      </c>
      <c r="K14">
        <v>2307</v>
      </c>
    </row>
    <row r="15" spans="1:14" x14ac:dyDescent="0.25">
      <c r="A15" t="str">
        <v>successful</v>
      </c>
      <c r="B15">
        <v>2220</v>
      </c>
      <c r="J15" t="str">
        <v>failed</v>
      </c>
      <c r="K15">
        <v>88</v>
      </c>
    </row>
    <row r="16" spans="1:14" x14ac:dyDescent="0.25">
      <c r="A16" t="str">
        <v>successful</v>
      </c>
      <c r="B16">
        <v>1606</v>
      </c>
      <c r="J16" t="str">
        <v>failed</v>
      </c>
      <c r="K16">
        <v>48</v>
      </c>
    </row>
    <row r="17" spans="1:11" x14ac:dyDescent="0.25">
      <c r="A17" t="str">
        <v>successful</v>
      </c>
      <c r="B17">
        <v>129</v>
      </c>
      <c r="J17" t="str">
        <v>failed</v>
      </c>
      <c r="K17">
        <v>1</v>
      </c>
    </row>
    <row r="18" spans="1:11" x14ac:dyDescent="0.25">
      <c r="A18" t="str">
        <v>successful</v>
      </c>
      <c r="B18">
        <v>226</v>
      </c>
      <c r="J18" t="str">
        <v>failed</v>
      </c>
      <c r="K18">
        <v>1467</v>
      </c>
    </row>
    <row r="19" spans="1:11" x14ac:dyDescent="0.25">
      <c r="A19" t="str">
        <v>successful</v>
      </c>
      <c r="B19">
        <v>5419</v>
      </c>
      <c r="J19" t="str">
        <v>failed</v>
      </c>
      <c r="K19">
        <v>75</v>
      </c>
    </row>
    <row r="20" spans="1:11" x14ac:dyDescent="0.25">
      <c r="A20" t="str">
        <v>successful</v>
      </c>
      <c r="B20">
        <v>165</v>
      </c>
      <c r="J20" t="str">
        <v>failed</v>
      </c>
      <c r="K20">
        <v>120</v>
      </c>
    </row>
    <row r="21" spans="1:11" x14ac:dyDescent="0.25">
      <c r="A21" t="str">
        <v>successful</v>
      </c>
      <c r="B21">
        <v>1965</v>
      </c>
      <c r="J21" t="str">
        <v>failed</v>
      </c>
      <c r="K21">
        <v>2253</v>
      </c>
    </row>
    <row r="22" spans="1:11" x14ac:dyDescent="0.25">
      <c r="A22" t="str">
        <v>successful</v>
      </c>
      <c r="B22">
        <v>16</v>
      </c>
      <c r="J22" t="str">
        <v>failed</v>
      </c>
      <c r="K22">
        <v>5</v>
      </c>
    </row>
    <row r="23" spans="1:11" x14ac:dyDescent="0.25">
      <c r="A23" t="str">
        <v>successful</v>
      </c>
      <c r="B23">
        <v>107</v>
      </c>
      <c r="J23" t="str">
        <v>failed</v>
      </c>
      <c r="K23">
        <v>38</v>
      </c>
    </row>
    <row r="24" spans="1:11" x14ac:dyDescent="0.25">
      <c r="A24" t="str">
        <v>successful</v>
      </c>
      <c r="B24">
        <v>134</v>
      </c>
      <c r="J24" t="str">
        <v>failed</v>
      </c>
      <c r="K24">
        <v>12</v>
      </c>
    </row>
    <row r="25" spans="1:11" x14ac:dyDescent="0.25">
      <c r="A25" t="str">
        <v>successful</v>
      </c>
      <c r="B25">
        <v>198</v>
      </c>
      <c r="J25" t="str">
        <v>failed</v>
      </c>
      <c r="K25">
        <v>1684</v>
      </c>
    </row>
    <row r="26" spans="1:11" x14ac:dyDescent="0.25">
      <c r="A26" t="str">
        <v>successful</v>
      </c>
      <c r="B26">
        <v>111</v>
      </c>
      <c r="J26" t="str">
        <v>failed</v>
      </c>
      <c r="K26">
        <v>56</v>
      </c>
    </row>
    <row r="27" spans="1:11" x14ac:dyDescent="0.25">
      <c r="A27" t="str">
        <v>successful</v>
      </c>
      <c r="B27">
        <v>222</v>
      </c>
      <c r="J27" t="str">
        <v>failed</v>
      </c>
      <c r="K27">
        <v>838</v>
      </c>
    </row>
    <row r="28" spans="1:11" x14ac:dyDescent="0.25">
      <c r="A28" t="str">
        <v>successful</v>
      </c>
      <c r="B28">
        <v>6212</v>
      </c>
      <c r="J28" t="str">
        <v>failed</v>
      </c>
      <c r="K28">
        <v>1000</v>
      </c>
    </row>
    <row r="29" spans="1:11" x14ac:dyDescent="0.25">
      <c r="A29" t="str">
        <v>successful</v>
      </c>
      <c r="B29">
        <v>98</v>
      </c>
      <c r="J29" t="str">
        <v>failed</v>
      </c>
      <c r="K29">
        <v>1482</v>
      </c>
    </row>
    <row r="30" spans="1:11" x14ac:dyDescent="0.25">
      <c r="A30" t="str">
        <v>successful</v>
      </c>
      <c r="B30">
        <v>92</v>
      </c>
      <c r="J30" t="str">
        <v>failed</v>
      </c>
      <c r="K30">
        <v>106</v>
      </c>
    </row>
    <row r="31" spans="1:11" x14ac:dyDescent="0.25">
      <c r="A31" t="str">
        <v>successful</v>
      </c>
      <c r="B31">
        <v>149</v>
      </c>
      <c r="J31" t="str">
        <v>failed</v>
      </c>
      <c r="K31">
        <v>679</v>
      </c>
    </row>
    <row r="32" spans="1:11" x14ac:dyDescent="0.25">
      <c r="A32" t="str">
        <v>successful</v>
      </c>
      <c r="B32">
        <v>2431</v>
      </c>
      <c r="J32" t="str">
        <v>failed</v>
      </c>
      <c r="K32">
        <v>1220</v>
      </c>
    </row>
    <row r="33" spans="1:11" x14ac:dyDescent="0.25">
      <c r="A33" t="str">
        <v>successful</v>
      </c>
      <c r="B33">
        <v>303</v>
      </c>
      <c r="J33" t="str">
        <v>failed</v>
      </c>
      <c r="K33">
        <v>1</v>
      </c>
    </row>
    <row r="34" spans="1:11" x14ac:dyDescent="0.25">
      <c r="A34" t="str">
        <v>successful</v>
      </c>
      <c r="B34">
        <v>209</v>
      </c>
      <c r="J34" t="str">
        <v>failed</v>
      </c>
      <c r="K34">
        <v>37</v>
      </c>
    </row>
    <row r="35" spans="1:11" x14ac:dyDescent="0.25">
      <c r="A35" t="str">
        <v>successful</v>
      </c>
      <c r="B35">
        <v>131</v>
      </c>
      <c r="J35" t="str">
        <v>failed</v>
      </c>
      <c r="K35">
        <v>60</v>
      </c>
    </row>
    <row r="36" spans="1:11" x14ac:dyDescent="0.25">
      <c r="A36" t="str">
        <v>successful</v>
      </c>
      <c r="B36">
        <v>164</v>
      </c>
      <c r="J36" t="str">
        <v>failed</v>
      </c>
      <c r="K36">
        <v>296</v>
      </c>
    </row>
    <row r="37" spans="1:11" x14ac:dyDescent="0.25">
      <c r="A37" t="str">
        <v>successful</v>
      </c>
      <c r="B37">
        <v>201</v>
      </c>
      <c r="J37" t="str">
        <v>failed</v>
      </c>
      <c r="K37">
        <v>3304</v>
      </c>
    </row>
    <row r="38" spans="1:11" x14ac:dyDescent="0.25">
      <c r="A38" t="str">
        <v>successful</v>
      </c>
      <c r="B38">
        <v>211</v>
      </c>
      <c r="J38" t="str">
        <v>failed</v>
      </c>
      <c r="K38">
        <v>73</v>
      </c>
    </row>
    <row r="39" spans="1:11" x14ac:dyDescent="0.25">
      <c r="A39" t="str">
        <v>successful</v>
      </c>
      <c r="B39">
        <v>128</v>
      </c>
      <c r="J39" t="str">
        <v>failed</v>
      </c>
      <c r="K39">
        <v>3387</v>
      </c>
    </row>
    <row r="40" spans="1:11" x14ac:dyDescent="0.25">
      <c r="A40" t="str">
        <v>successful</v>
      </c>
      <c r="B40">
        <v>1600</v>
      </c>
      <c r="J40" t="str">
        <v>failed</v>
      </c>
      <c r="K40">
        <v>662</v>
      </c>
    </row>
    <row r="41" spans="1:11" x14ac:dyDescent="0.25">
      <c r="A41" t="str">
        <v>successful</v>
      </c>
      <c r="B41">
        <v>249</v>
      </c>
      <c r="J41" t="str">
        <v>failed</v>
      </c>
      <c r="K41">
        <v>774</v>
      </c>
    </row>
    <row r="42" spans="1:11" x14ac:dyDescent="0.25">
      <c r="A42" t="str">
        <v>successful</v>
      </c>
      <c r="B42">
        <v>236</v>
      </c>
      <c r="J42" t="str">
        <v>failed</v>
      </c>
      <c r="K42">
        <v>672</v>
      </c>
    </row>
    <row r="43" spans="1:11" x14ac:dyDescent="0.25">
      <c r="A43" t="str">
        <v>successful</v>
      </c>
      <c r="B43">
        <v>4065</v>
      </c>
      <c r="J43" t="str">
        <v>failed</v>
      </c>
      <c r="K43">
        <v>940</v>
      </c>
    </row>
    <row r="44" spans="1:11" x14ac:dyDescent="0.25">
      <c r="A44" t="str">
        <v>successful</v>
      </c>
      <c r="B44">
        <v>246</v>
      </c>
      <c r="J44" t="str">
        <v>failed</v>
      </c>
      <c r="K44">
        <v>117</v>
      </c>
    </row>
    <row r="45" spans="1:11" x14ac:dyDescent="0.25">
      <c r="A45" t="str">
        <v>successful</v>
      </c>
      <c r="B45">
        <v>2475</v>
      </c>
      <c r="J45" t="str">
        <v>failed</v>
      </c>
      <c r="K45">
        <v>115</v>
      </c>
    </row>
    <row r="46" spans="1:11" x14ac:dyDescent="0.25">
      <c r="A46" t="str">
        <v>successful</v>
      </c>
      <c r="B46">
        <v>76</v>
      </c>
      <c r="J46" t="str">
        <v>failed</v>
      </c>
      <c r="K46">
        <v>326</v>
      </c>
    </row>
    <row r="47" spans="1:11" x14ac:dyDescent="0.25">
      <c r="A47" t="str">
        <v>successful</v>
      </c>
      <c r="B47">
        <v>54</v>
      </c>
      <c r="J47" t="str">
        <v>failed</v>
      </c>
      <c r="K47">
        <v>1</v>
      </c>
    </row>
    <row r="48" spans="1:11" x14ac:dyDescent="0.25">
      <c r="A48" t="str">
        <v>successful</v>
      </c>
      <c r="B48">
        <v>88</v>
      </c>
      <c r="J48" t="str">
        <v>failed</v>
      </c>
      <c r="K48">
        <v>1467</v>
      </c>
    </row>
    <row r="49" spans="1:11" x14ac:dyDescent="0.25">
      <c r="A49" t="str">
        <v>successful</v>
      </c>
      <c r="B49">
        <v>85</v>
      </c>
      <c r="J49" t="str">
        <v>failed</v>
      </c>
      <c r="K49">
        <v>5681</v>
      </c>
    </row>
    <row r="50" spans="1:11" x14ac:dyDescent="0.25">
      <c r="A50" t="str">
        <v>successful</v>
      </c>
      <c r="B50">
        <v>170</v>
      </c>
      <c r="J50" t="str">
        <v>failed</v>
      </c>
      <c r="K50">
        <v>1059</v>
      </c>
    </row>
    <row r="51" spans="1:11" x14ac:dyDescent="0.25">
      <c r="A51" t="str">
        <v>successful</v>
      </c>
      <c r="B51">
        <v>330</v>
      </c>
      <c r="J51" t="str">
        <v>failed</v>
      </c>
      <c r="K51">
        <v>1194</v>
      </c>
    </row>
    <row r="52" spans="1:11" x14ac:dyDescent="0.25">
      <c r="A52" t="str">
        <v>successful</v>
      </c>
      <c r="B52">
        <v>127</v>
      </c>
      <c r="J52" t="str">
        <v>failed</v>
      </c>
      <c r="K52">
        <v>30</v>
      </c>
    </row>
    <row r="53" spans="1:11" x14ac:dyDescent="0.25">
      <c r="A53" t="str">
        <v>successful</v>
      </c>
      <c r="B53">
        <v>411</v>
      </c>
      <c r="J53" t="str">
        <v>failed</v>
      </c>
      <c r="K53">
        <v>75</v>
      </c>
    </row>
    <row r="54" spans="1:11" x14ac:dyDescent="0.25">
      <c r="A54" t="str">
        <v>successful</v>
      </c>
      <c r="B54">
        <v>180</v>
      </c>
      <c r="J54" t="str">
        <v>failed</v>
      </c>
      <c r="K54">
        <v>955</v>
      </c>
    </row>
    <row r="55" spans="1:11" x14ac:dyDescent="0.25">
      <c r="A55" t="str">
        <v>successful</v>
      </c>
      <c r="B55">
        <v>374</v>
      </c>
      <c r="J55" t="str">
        <v>failed</v>
      </c>
      <c r="K55">
        <v>67</v>
      </c>
    </row>
    <row r="56" spans="1:11" x14ac:dyDescent="0.25">
      <c r="A56" t="str">
        <v>successful</v>
      </c>
      <c r="B56">
        <v>71</v>
      </c>
      <c r="J56" t="str">
        <v>failed</v>
      </c>
      <c r="K56">
        <v>5</v>
      </c>
    </row>
    <row r="57" spans="1:11" x14ac:dyDescent="0.25">
      <c r="A57" t="str">
        <v>successful</v>
      </c>
      <c r="B57">
        <v>203</v>
      </c>
      <c r="J57" t="str">
        <v>failed</v>
      </c>
      <c r="K57">
        <v>26</v>
      </c>
    </row>
    <row r="58" spans="1:11" x14ac:dyDescent="0.25">
      <c r="A58" t="str">
        <v>successful</v>
      </c>
      <c r="B58">
        <v>113</v>
      </c>
      <c r="J58" t="str">
        <v>failed</v>
      </c>
      <c r="K58">
        <v>1130</v>
      </c>
    </row>
    <row r="59" spans="1:11" x14ac:dyDescent="0.25">
      <c r="A59" t="str">
        <v>successful</v>
      </c>
      <c r="B59">
        <v>96</v>
      </c>
      <c r="J59" t="str">
        <v>failed</v>
      </c>
      <c r="K59">
        <v>782</v>
      </c>
    </row>
    <row r="60" spans="1:11" x14ac:dyDescent="0.25">
      <c r="A60" t="str">
        <v>successful</v>
      </c>
      <c r="B60">
        <v>498</v>
      </c>
      <c r="J60" t="str">
        <v>failed</v>
      </c>
      <c r="K60">
        <v>210</v>
      </c>
    </row>
    <row r="61" spans="1:11" x14ac:dyDescent="0.25">
      <c r="A61" t="str">
        <v>successful</v>
      </c>
      <c r="B61">
        <v>180</v>
      </c>
      <c r="J61" t="str">
        <v>failed</v>
      </c>
      <c r="K61">
        <v>136</v>
      </c>
    </row>
    <row r="62" spans="1:11" x14ac:dyDescent="0.25">
      <c r="A62" t="str">
        <v>successful</v>
      </c>
      <c r="B62">
        <v>27</v>
      </c>
      <c r="J62" t="str">
        <v>failed</v>
      </c>
      <c r="K62">
        <v>86</v>
      </c>
    </row>
    <row r="63" spans="1:11" x14ac:dyDescent="0.25">
      <c r="A63" t="str">
        <v>successful</v>
      </c>
      <c r="B63">
        <v>2331</v>
      </c>
      <c r="J63" t="str">
        <v>failed</v>
      </c>
      <c r="K63">
        <v>19</v>
      </c>
    </row>
    <row r="64" spans="1:11" x14ac:dyDescent="0.25">
      <c r="A64" t="str">
        <v>successful</v>
      </c>
      <c r="B64">
        <v>113</v>
      </c>
      <c r="J64" t="str">
        <v>failed</v>
      </c>
      <c r="K64">
        <v>886</v>
      </c>
    </row>
    <row r="65" spans="1:11" x14ac:dyDescent="0.25">
      <c r="A65" t="str">
        <v>successful</v>
      </c>
      <c r="B65">
        <v>164</v>
      </c>
      <c r="J65" t="str">
        <v>failed</v>
      </c>
      <c r="K65">
        <v>35</v>
      </c>
    </row>
    <row r="66" spans="1:11" x14ac:dyDescent="0.25">
      <c r="A66" t="str">
        <v>successful</v>
      </c>
      <c r="B66">
        <v>164</v>
      </c>
      <c r="J66" t="str">
        <v>failed</v>
      </c>
      <c r="K66">
        <v>24</v>
      </c>
    </row>
    <row r="67" spans="1:11" x14ac:dyDescent="0.25">
      <c r="A67" t="str">
        <v>successful</v>
      </c>
      <c r="B67">
        <v>336</v>
      </c>
      <c r="J67" t="str">
        <v>failed</v>
      </c>
      <c r="K67">
        <v>86</v>
      </c>
    </row>
    <row r="68" spans="1:11" x14ac:dyDescent="0.25">
      <c r="A68" t="str">
        <v>successful</v>
      </c>
      <c r="B68">
        <v>1917</v>
      </c>
      <c r="J68" t="str">
        <v>failed</v>
      </c>
      <c r="K68">
        <v>243</v>
      </c>
    </row>
    <row r="69" spans="1:11" x14ac:dyDescent="0.25">
      <c r="A69" t="str">
        <v>successful</v>
      </c>
      <c r="B69">
        <v>95</v>
      </c>
      <c r="J69" t="str">
        <v>failed</v>
      </c>
      <c r="K69">
        <v>65</v>
      </c>
    </row>
    <row r="70" spans="1:11" x14ac:dyDescent="0.25">
      <c r="A70" t="str">
        <v>successful</v>
      </c>
      <c r="B70">
        <v>147</v>
      </c>
      <c r="J70" t="str">
        <v>failed</v>
      </c>
      <c r="K70">
        <v>100</v>
      </c>
    </row>
    <row r="71" spans="1:11" x14ac:dyDescent="0.25">
      <c r="A71" t="str">
        <v>successful</v>
      </c>
      <c r="B71">
        <v>86</v>
      </c>
      <c r="J71" t="str">
        <v>failed</v>
      </c>
      <c r="K71">
        <v>168</v>
      </c>
    </row>
    <row r="72" spans="1:11" x14ac:dyDescent="0.25">
      <c r="A72" t="str">
        <v>successful</v>
      </c>
      <c r="B72">
        <v>83</v>
      </c>
      <c r="J72" t="str">
        <v>failed</v>
      </c>
      <c r="K72">
        <v>13</v>
      </c>
    </row>
    <row r="73" spans="1:11" x14ac:dyDescent="0.25">
      <c r="A73" t="str">
        <v>successful</v>
      </c>
      <c r="B73">
        <v>676</v>
      </c>
      <c r="J73" t="str">
        <v>failed</v>
      </c>
      <c r="K73">
        <v>1</v>
      </c>
    </row>
    <row r="74" spans="1:11" x14ac:dyDescent="0.25">
      <c r="A74" t="str">
        <v>successful</v>
      </c>
      <c r="B74">
        <v>361</v>
      </c>
      <c r="J74" t="str">
        <v>failed</v>
      </c>
      <c r="K74">
        <v>40</v>
      </c>
    </row>
    <row r="75" spans="1:11" x14ac:dyDescent="0.25">
      <c r="A75" t="str">
        <v>successful</v>
      </c>
      <c r="B75">
        <v>131</v>
      </c>
      <c r="J75" t="str">
        <v>failed</v>
      </c>
      <c r="K75">
        <v>226</v>
      </c>
    </row>
    <row r="76" spans="1:11" x14ac:dyDescent="0.25">
      <c r="A76" t="str">
        <v>successful</v>
      </c>
      <c r="B76">
        <v>126</v>
      </c>
      <c r="J76" t="str">
        <v>failed</v>
      </c>
      <c r="K76">
        <v>1625</v>
      </c>
    </row>
    <row r="77" spans="1:11" x14ac:dyDescent="0.25">
      <c r="A77" t="str">
        <v>successful</v>
      </c>
      <c r="B77">
        <v>275</v>
      </c>
      <c r="J77" t="str">
        <v>failed</v>
      </c>
      <c r="K77">
        <v>143</v>
      </c>
    </row>
    <row r="78" spans="1:11" x14ac:dyDescent="0.25">
      <c r="A78" t="str">
        <v>successful</v>
      </c>
      <c r="B78">
        <v>67</v>
      </c>
      <c r="J78" t="str">
        <v>failed</v>
      </c>
      <c r="K78">
        <v>934</v>
      </c>
    </row>
    <row r="79" spans="1:11" x14ac:dyDescent="0.25">
      <c r="A79" t="str">
        <v>successful</v>
      </c>
      <c r="B79">
        <v>154</v>
      </c>
      <c r="J79" t="str">
        <v>failed</v>
      </c>
      <c r="K79">
        <v>17</v>
      </c>
    </row>
    <row r="80" spans="1:11" x14ac:dyDescent="0.25">
      <c r="A80" t="str">
        <v>successful</v>
      </c>
      <c r="B80">
        <v>1782</v>
      </c>
      <c r="J80" t="str">
        <v>failed</v>
      </c>
      <c r="K80">
        <v>2179</v>
      </c>
    </row>
    <row r="81" spans="1:11" x14ac:dyDescent="0.25">
      <c r="A81" t="str">
        <v>successful</v>
      </c>
      <c r="B81">
        <v>903</v>
      </c>
      <c r="J81" t="str">
        <v>failed</v>
      </c>
      <c r="K81">
        <v>931</v>
      </c>
    </row>
    <row r="82" spans="1:11" x14ac:dyDescent="0.25">
      <c r="A82" t="str">
        <v>successful</v>
      </c>
      <c r="B82">
        <v>94</v>
      </c>
      <c r="J82" t="str">
        <v>failed</v>
      </c>
      <c r="K82">
        <v>92</v>
      </c>
    </row>
    <row r="83" spans="1:11" x14ac:dyDescent="0.25">
      <c r="A83" t="str">
        <v>successful</v>
      </c>
      <c r="B83">
        <v>180</v>
      </c>
      <c r="J83" t="str">
        <v>failed</v>
      </c>
      <c r="K83">
        <v>57</v>
      </c>
    </row>
    <row r="84" spans="1:11" x14ac:dyDescent="0.25">
      <c r="A84" t="str">
        <v>successful</v>
      </c>
      <c r="B84">
        <v>533</v>
      </c>
      <c r="J84" t="str">
        <v>failed</v>
      </c>
      <c r="K84">
        <v>41</v>
      </c>
    </row>
    <row r="85" spans="1:11" x14ac:dyDescent="0.25">
      <c r="A85" t="str">
        <v>successful</v>
      </c>
      <c r="B85">
        <v>2443</v>
      </c>
      <c r="J85" t="str">
        <v>failed</v>
      </c>
      <c r="K85">
        <v>1</v>
      </c>
    </row>
    <row r="86" spans="1:11" x14ac:dyDescent="0.25">
      <c r="A86" t="str">
        <v>successful</v>
      </c>
      <c r="B86">
        <v>89</v>
      </c>
      <c r="J86" t="str">
        <v>failed</v>
      </c>
      <c r="K86">
        <v>101</v>
      </c>
    </row>
    <row r="87" spans="1:11" x14ac:dyDescent="0.25">
      <c r="A87" t="str">
        <v>successful</v>
      </c>
      <c r="B87">
        <v>159</v>
      </c>
      <c r="J87" t="str">
        <v>failed</v>
      </c>
      <c r="K87">
        <v>1335</v>
      </c>
    </row>
    <row r="88" spans="1:11" x14ac:dyDescent="0.25">
      <c r="A88" t="str">
        <v>successful</v>
      </c>
      <c r="B88">
        <v>50</v>
      </c>
      <c r="J88" t="str">
        <v>failed</v>
      </c>
      <c r="K88">
        <v>15</v>
      </c>
    </row>
    <row r="89" spans="1:11" x14ac:dyDescent="0.25">
      <c r="A89" t="str">
        <v>successful</v>
      </c>
      <c r="B89">
        <v>186</v>
      </c>
      <c r="J89" t="str">
        <v>failed</v>
      </c>
      <c r="K89">
        <v>454</v>
      </c>
    </row>
    <row r="90" spans="1:11" x14ac:dyDescent="0.25">
      <c r="A90" t="str">
        <v>successful</v>
      </c>
      <c r="B90">
        <v>1071</v>
      </c>
      <c r="J90" t="str">
        <v>failed</v>
      </c>
      <c r="K90">
        <v>3182</v>
      </c>
    </row>
    <row r="91" spans="1:11" x14ac:dyDescent="0.25">
      <c r="A91" t="str">
        <v>successful</v>
      </c>
      <c r="B91">
        <v>117</v>
      </c>
      <c r="J91" t="str">
        <v>failed</v>
      </c>
      <c r="K91">
        <v>15</v>
      </c>
    </row>
    <row r="92" spans="1:11" x14ac:dyDescent="0.25">
      <c r="A92" t="str">
        <v>successful</v>
      </c>
      <c r="B92">
        <v>70</v>
      </c>
      <c r="J92" t="str">
        <v>failed</v>
      </c>
      <c r="K92">
        <v>133</v>
      </c>
    </row>
    <row r="93" spans="1:11" x14ac:dyDescent="0.25">
      <c r="A93" t="str">
        <v>successful</v>
      </c>
      <c r="B93">
        <v>135</v>
      </c>
      <c r="J93" t="str">
        <v>failed</v>
      </c>
      <c r="K93">
        <v>2062</v>
      </c>
    </row>
    <row r="94" spans="1:11" x14ac:dyDescent="0.25">
      <c r="A94" t="str">
        <v>successful</v>
      </c>
      <c r="B94">
        <v>768</v>
      </c>
      <c r="J94" t="str">
        <v>failed</v>
      </c>
      <c r="K94">
        <v>29</v>
      </c>
    </row>
    <row r="95" spans="1:11" x14ac:dyDescent="0.25">
      <c r="A95" t="str">
        <v>successful</v>
      </c>
      <c r="B95">
        <v>199</v>
      </c>
      <c r="J95" t="str">
        <v>failed</v>
      </c>
      <c r="K95">
        <v>132</v>
      </c>
    </row>
    <row r="96" spans="1:11" x14ac:dyDescent="0.25">
      <c r="A96" t="str">
        <v>successful</v>
      </c>
      <c r="B96">
        <v>107</v>
      </c>
      <c r="J96" t="str">
        <v>failed</v>
      </c>
      <c r="K96">
        <v>137</v>
      </c>
    </row>
    <row r="97" spans="1:11" x14ac:dyDescent="0.25">
      <c r="A97" t="str">
        <v>successful</v>
      </c>
      <c r="B97">
        <v>195</v>
      </c>
      <c r="J97" t="str">
        <v>failed</v>
      </c>
      <c r="K97">
        <v>908</v>
      </c>
    </row>
    <row r="98" spans="1:11" x14ac:dyDescent="0.25">
      <c r="A98" t="str">
        <v>successful</v>
      </c>
      <c r="B98">
        <v>3376</v>
      </c>
      <c r="J98" t="str">
        <v>failed</v>
      </c>
      <c r="K98">
        <v>10</v>
      </c>
    </row>
    <row r="99" spans="1:11" x14ac:dyDescent="0.25">
      <c r="A99" t="str">
        <v>successful</v>
      </c>
      <c r="B99">
        <v>41</v>
      </c>
      <c r="J99" t="str">
        <v>failed</v>
      </c>
      <c r="K99">
        <v>1910</v>
      </c>
    </row>
    <row r="100" spans="1:11" x14ac:dyDescent="0.25">
      <c r="A100" t="str">
        <v>successful</v>
      </c>
      <c r="B100">
        <v>1821</v>
      </c>
      <c r="J100" t="str">
        <v>failed</v>
      </c>
      <c r="K100">
        <v>38</v>
      </c>
    </row>
    <row r="101" spans="1:11" x14ac:dyDescent="0.25">
      <c r="A101" t="str">
        <v>successful</v>
      </c>
      <c r="B101">
        <v>164</v>
      </c>
      <c r="J101" t="str">
        <v>failed</v>
      </c>
      <c r="K101">
        <v>104</v>
      </c>
    </row>
    <row r="102" spans="1:11" x14ac:dyDescent="0.25">
      <c r="A102" t="str">
        <v>successful</v>
      </c>
      <c r="B102">
        <v>157</v>
      </c>
      <c r="J102" t="str">
        <v>failed</v>
      </c>
      <c r="K102">
        <v>49</v>
      </c>
    </row>
    <row r="103" spans="1:11" x14ac:dyDescent="0.25">
      <c r="A103" t="str">
        <v>successful</v>
      </c>
      <c r="B103">
        <v>246</v>
      </c>
      <c r="J103" t="str">
        <v>failed</v>
      </c>
      <c r="K103">
        <v>1</v>
      </c>
    </row>
    <row r="104" spans="1:11" x14ac:dyDescent="0.25">
      <c r="A104" t="str">
        <v>successful</v>
      </c>
      <c r="B104">
        <v>1396</v>
      </c>
      <c r="J104" t="str">
        <v>failed</v>
      </c>
      <c r="K104">
        <v>245</v>
      </c>
    </row>
    <row r="105" spans="1:11" x14ac:dyDescent="0.25">
      <c r="A105" t="str">
        <v>successful</v>
      </c>
      <c r="B105">
        <v>2506</v>
      </c>
      <c r="J105" t="str">
        <v>failed</v>
      </c>
      <c r="K105">
        <v>32</v>
      </c>
    </row>
    <row r="106" spans="1:11" x14ac:dyDescent="0.25">
      <c r="A106" t="str">
        <v>successful</v>
      </c>
      <c r="B106">
        <v>244</v>
      </c>
      <c r="J106" t="str">
        <v>failed</v>
      </c>
      <c r="K106">
        <v>7</v>
      </c>
    </row>
    <row r="107" spans="1:11" x14ac:dyDescent="0.25">
      <c r="A107" t="str">
        <v>successful</v>
      </c>
      <c r="B107">
        <v>146</v>
      </c>
      <c r="J107" t="str">
        <v>failed</v>
      </c>
      <c r="K107">
        <v>803</v>
      </c>
    </row>
    <row r="108" spans="1:11" x14ac:dyDescent="0.25">
      <c r="A108" t="str">
        <v>successful</v>
      </c>
      <c r="B108">
        <v>1267</v>
      </c>
      <c r="J108" t="str">
        <v>failed</v>
      </c>
      <c r="K108">
        <v>16</v>
      </c>
    </row>
    <row r="109" spans="1:11" x14ac:dyDescent="0.25">
      <c r="A109" t="str">
        <v>successful</v>
      </c>
      <c r="B109">
        <v>1561</v>
      </c>
      <c r="J109" t="str">
        <v>failed</v>
      </c>
      <c r="K109">
        <v>31</v>
      </c>
    </row>
    <row r="110" spans="1:11" x14ac:dyDescent="0.25">
      <c r="A110" t="str">
        <v>successful</v>
      </c>
      <c r="B110">
        <v>48</v>
      </c>
      <c r="J110" t="str">
        <v>failed</v>
      </c>
      <c r="K110">
        <v>108</v>
      </c>
    </row>
    <row r="111" spans="1:11" x14ac:dyDescent="0.25">
      <c r="A111" t="str">
        <v>successful</v>
      </c>
      <c r="B111">
        <v>2739</v>
      </c>
      <c r="J111" t="str">
        <v>failed</v>
      </c>
      <c r="K111">
        <v>30</v>
      </c>
    </row>
    <row r="112" spans="1:11" x14ac:dyDescent="0.25">
      <c r="A112" t="str">
        <v>successful</v>
      </c>
      <c r="B112">
        <v>3537</v>
      </c>
      <c r="J112" t="str">
        <v>failed</v>
      </c>
      <c r="K112">
        <v>17</v>
      </c>
    </row>
    <row r="113" spans="1:11" x14ac:dyDescent="0.25">
      <c r="A113" t="str">
        <v>successful</v>
      </c>
      <c r="B113">
        <v>2107</v>
      </c>
      <c r="J113" t="str">
        <v>failed</v>
      </c>
      <c r="K113">
        <v>80</v>
      </c>
    </row>
    <row r="114" spans="1:11" x14ac:dyDescent="0.25">
      <c r="A114" t="str">
        <v>successful</v>
      </c>
      <c r="B114">
        <v>3318</v>
      </c>
      <c r="J114" t="str">
        <v>failed</v>
      </c>
      <c r="K114">
        <v>2468</v>
      </c>
    </row>
    <row r="115" spans="1:11" x14ac:dyDescent="0.25">
      <c r="A115" t="str">
        <v>successful</v>
      </c>
      <c r="B115">
        <v>340</v>
      </c>
      <c r="J115" t="str">
        <v>failed</v>
      </c>
      <c r="K115">
        <v>26</v>
      </c>
    </row>
    <row r="116" spans="1:11" x14ac:dyDescent="0.25">
      <c r="A116" t="str">
        <v>successful</v>
      </c>
      <c r="B116">
        <v>1442</v>
      </c>
      <c r="J116" t="str">
        <v>failed</v>
      </c>
      <c r="K116">
        <v>73</v>
      </c>
    </row>
    <row r="117" spans="1:11" x14ac:dyDescent="0.25">
      <c r="A117" t="str">
        <v>successful</v>
      </c>
      <c r="B117">
        <v>126</v>
      </c>
      <c r="J117" t="str">
        <v>failed</v>
      </c>
      <c r="K117">
        <v>128</v>
      </c>
    </row>
    <row r="118" spans="1:11" x14ac:dyDescent="0.25">
      <c r="A118" t="str">
        <v>successful</v>
      </c>
      <c r="B118">
        <v>524</v>
      </c>
      <c r="J118" t="str">
        <v>failed</v>
      </c>
      <c r="K118">
        <v>33</v>
      </c>
    </row>
    <row r="119" spans="1:11" x14ac:dyDescent="0.25">
      <c r="A119" t="str">
        <v>successful</v>
      </c>
      <c r="B119">
        <v>1989</v>
      </c>
      <c r="J119" t="str">
        <v>failed</v>
      </c>
      <c r="K119">
        <v>1072</v>
      </c>
    </row>
    <row r="120" spans="1:11" x14ac:dyDescent="0.25">
      <c r="A120" t="str">
        <v>successful</v>
      </c>
      <c r="B120">
        <v>157</v>
      </c>
      <c r="J120" t="str">
        <v>failed</v>
      </c>
      <c r="K120">
        <v>393</v>
      </c>
    </row>
    <row r="121" spans="1:11" x14ac:dyDescent="0.25">
      <c r="A121" t="str">
        <v>successful</v>
      </c>
      <c r="B121">
        <v>4498</v>
      </c>
      <c r="J121" t="str">
        <v>failed</v>
      </c>
      <c r="K121">
        <v>1257</v>
      </c>
    </row>
    <row r="122" spans="1:11" x14ac:dyDescent="0.25">
      <c r="A122" t="str">
        <v>successful</v>
      </c>
      <c r="B122">
        <v>80</v>
      </c>
      <c r="J122" t="str">
        <v>failed</v>
      </c>
      <c r="K122">
        <v>328</v>
      </c>
    </row>
    <row r="123" spans="1:11" x14ac:dyDescent="0.25">
      <c r="A123" t="str">
        <v>successful</v>
      </c>
      <c r="B123">
        <v>43</v>
      </c>
      <c r="J123" t="str">
        <v>failed</v>
      </c>
      <c r="K123">
        <v>147</v>
      </c>
    </row>
    <row r="124" spans="1:11" x14ac:dyDescent="0.25">
      <c r="A124" t="str">
        <v>successful</v>
      </c>
      <c r="B124">
        <v>2053</v>
      </c>
      <c r="J124" t="str">
        <v>failed</v>
      </c>
      <c r="K124">
        <v>830</v>
      </c>
    </row>
    <row r="125" spans="1:11" x14ac:dyDescent="0.25">
      <c r="A125" t="str">
        <v>successful</v>
      </c>
      <c r="B125">
        <v>168</v>
      </c>
      <c r="J125" t="str">
        <v>failed</v>
      </c>
      <c r="K125">
        <v>331</v>
      </c>
    </row>
    <row r="126" spans="1:11" x14ac:dyDescent="0.25">
      <c r="A126" t="str">
        <v>successful</v>
      </c>
      <c r="B126">
        <v>4289</v>
      </c>
      <c r="J126" t="str">
        <v>failed</v>
      </c>
      <c r="K126">
        <v>25</v>
      </c>
    </row>
    <row r="127" spans="1:11" x14ac:dyDescent="0.25">
      <c r="A127" t="str">
        <v>successful</v>
      </c>
      <c r="B127">
        <v>165</v>
      </c>
      <c r="J127" t="str">
        <v>failed</v>
      </c>
      <c r="K127">
        <v>3483</v>
      </c>
    </row>
    <row r="128" spans="1:11" x14ac:dyDescent="0.25">
      <c r="A128" t="str">
        <v>successful</v>
      </c>
      <c r="B128">
        <v>1815</v>
      </c>
      <c r="J128" t="str">
        <v>failed</v>
      </c>
      <c r="K128">
        <v>923</v>
      </c>
    </row>
    <row r="129" spans="1:11" x14ac:dyDescent="0.25">
      <c r="A129" t="str">
        <v>successful</v>
      </c>
      <c r="B129">
        <v>397</v>
      </c>
      <c r="J129" t="str">
        <v>failed</v>
      </c>
      <c r="K129">
        <v>1</v>
      </c>
    </row>
    <row r="130" spans="1:11" x14ac:dyDescent="0.25">
      <c r="A130" t="str">
        <v>successful</v>
      </c>
      <c r="B130">
        <v>1539</v>
      </c>
      <c r="J130" t="str">
        <v>failed</v>
      </c>
      <c r="K130">
        <v>33</v>
      </c>
    </row>
    <row r="131" spans="1:11" x14ac:dyDescent="0.25">
      <c r="A131" t="str">
        <v>successful</v>
      </c>
      <c r="B131">
        <v>138</v>
      </c>
      <c r="J131" t="str">
        <v>failed</v>
      </c>
      <c r="K131">
        <v>40</v>
      </c>
    </row>
    <row r="132" spans="1:11" x14ac:dyDescent="0.25">
      <c r="A132" t="str">
        <v>successful</v>
      </c>
      <c r="B132">
        <v>3594</v>
      </c>
      <c r="J132" t="str">
        <v>failed</v>
      </c>
      <c r="K132">
        <v>23</v>
      </c>
    </row>
    <row r="133" spans="1:11" x14ac:dyDescent="0.25">
      <c r="A133" t="str">
        <v>successful</v>
      </c>
      <c r="B133">
        <v>5880</v>
      </c>
      <c r="J133" t="str">
        <v>failed</v>
      </c>
      <c r="K133">
        <v>75</v>
      </c>
    </row>
    <row r="134" spans="1:11" x14ac:dyDescent="0.25">
      <c r="A134" t="str">
        <v>successful</v>
      </c>
      <c r="B134">
        <v>112</v>
      </c>
      <c r="J134" t="str">
        <v>failed</v>
      </c>
      <c r="K134">
        <v>2176</v>
      </c>
    </row>
    <row r="135" spans="1:11" x14ac:dyDescent="0.25">
      <c r="A135" t="str">
        <v>successful</v>
      </c>
      <c r="B135">
        <v>943</v>
      </c>
      <c r="J135" t="str">
        <v>failed</v>
      </c>
      <c r="K135">
        <v>441</v>
      </c>
    </row>
    <row r="136" spans="1:11" x14ac:dyDescent="0.25">
      <c r="A136" t="str">
        <v>successful</v>
      </c>
      <c r="B136">
        <v>2468</v>
      </c>
      <c r="J136" t="str">
        <v>failed</v>
      </c>
      <c r="K136">
        <v>25</v>
      </c>
    </row>
    <row r="137" spans="1:11" x14ac:dyDescent="0.25">
      <c r="A137" t="str">
        <v>successful</v>
      </c>
      <c r="B137">
        <v>2551</v>
      </c>
      <c r="J137" t="str">
        <v>failed</v>
      </c>
      <c r="K137">
        <v>127</v>
      </c>
    </row>
    <row r="138" spans="1:11" x14ac:dyDescent="0.25">
      <c r="A138" t="str">
        <v>successful</v>
      </c>
      <c r="B138">
        <v>101</v>
      </c>
      <c r="J138" t="str">
        <v>failed</v>
      </c>
      <c r="K138">
        <v>355</v>
      </c>
    </row>
    <row r="139" spans="1:11" x14ac:dyDescent="0.25">
      <c r="A139" t="str">
        <v>successful</v>
      </c>
      <c r="B139">
        <v>92</v>
      </c>
      <c r="J139" t="str">
        <v>failed</v>
      </c>
      <c r="K139">
        <v>44</v>
      </c>
    </row>
    <row r="140" spans="1:11" x14ac:dyDescent="0.25">
      <c r="A140" t="str">
        <v>successful</v>
      </c>
      <c r="B140">
        <v>62</v>
      </c>
      <c r="J140" t="str">
        <v>failed</v>
      </c>
      <c r="K140">
        <v>67</v>
      </c>
    </row>
    <row r="141" spans="1:11" x14ac:dyDescent="0.25">
      <c r="A141" t="str">
        <v>successful</v>
      </c>
      <c r="B141">
        <v>149</v>
      </c>
      <c r="J141" t="str">
        <v>failed</v>
      </c>
      <c r="K141">
        <v>1068</v>
      </c>
    </row>
    <row r="142" spans="1:11" x14ac:dyDescent="0.25">
      <c r="A142" t="str">
        <v>successful</v>
      </c>
      <c r="B142">
        <v>329</v>
      </c>
      <c r="J142" t="str">
        <v>failed</v>
      </c>
      <c r="K142">
        <v>424</v>
      </c>
    </row>
    <row r="143" spans="1:11" x14ac:dyDescent="0.25">
      <c r="A143" t="str">
        <v>successful</v>
      </c>
      <c r="B143">
        <v>97</v>
      </c>
      <c r="J143" t="str">
        <v>failed</v>
      </c>
      <c r="K143">
        <v>151</v>
      </c>
    </row>
    <row r="144" spans="1:11" x14ac:dyDescent="0.25">
      <c r="A144" t="str">
        <v>successful</v>
      </c>
      <c r="B144">
        <v>1784</v>
      </c>
      <c r="J144" t="str">
        <v>failed</v>
      </c>
      <c r="K144">
        <v>1608</v>
      </c>
    </row>
    <row r="145" spans="1:11" x14ac:dyDescent="0.25">
      <c r="A145" t="str">
        <v>successful</v>
      </c>
      <c r="B145">
        <v>1684</v>
      </c>
      <c r="J145" t="str">
        <v>failed</v>
      </c>
      <c r="K145">
        <v>941</v>
      </c>
    </row>
    <row r="146" spans="1:11" x14ac:dyDescent="0.25">
      <c r="A146" t="str">
        <v>successful</v>
      </c>
      <c r="B146">
        <v>250</v>
      </c>
      <c r="J146" t="str">
        <v>failed</v>
      </c>
      <c r="K146">
        <v>1</v>
      </c>
    </row>
    <row r="147" spans="1:11" x14ac:dyDescent="0.25">
      <c r="A147" t="str">
        <v>successful</v>
      </c>
      <c r="B147">
        <v>238</v>
      </c>
      <c r="J147" t="str">
        <v>failed</v>
      </c>
      <c r="K147">
        <v>40</v>
      </c>
    </row>
    <row r="148" spans="1:11" x14ac:dyDescent="0.25">
      <c r="A148" t="str">
        <v>successful</v>
      </c>
      <c r="B148">
        <v>53</v>
      </c>
      <c r="J148" t="str">
        <v>failed</v>
      </c>
      <c r="K148">
        <v>3015</v>
      </c>
    </row>
    <row r="149" spans="1:11" x14ac:dyDescent="0.25">
      <c r="A149" t="str">
        <v>successful</v>
      </c>
      <c r="B149">
        <v>214</v>
      </c>
      <c r="J149" t="str">
        <v>failed</v>
      </c>
      <c r="K149">
        <v>435</v>
      </c>
    </row>
    <row r="150" spans="1:11" x14ac:dyDescent="0.25">
      <c r="A150" t="str">
        <v>successful</v>
      </c>
      <c r="B150">
        <v>222</v>
      </c>
      <c r="J150" t="str">
        <v>failed</v>
      </c>
      <c r="K150">
        <v>714</v>
      </c>
    </row>
    <row r="151" spans="1:11" x14ac:dyDescent="0.25">
      <c r="A151" t="str">
        <v>successful</v>
      </c>
      <c r="B151">
        <v>1884</v>
      </c>
      <c r="J151" t="str">
        <v>failed</v>
      </c>
      <c r="K151">
        <v>5497</v>
      </c>
    </row>
    <row r="152" spans="1:11" x14ac:dyDescent="0.25">
      <c r="A152" t="str">
        <v>successful</v>
      </c>
      <c r="B152">
        <v>218</v>
      </c>
      <c r="J152" t="str">
        <v>failed</v>
      </c>
      <c r="K152">
        <v>418</v>
      </c>
    </row>
    <row r="153" spans="1:11" x14ac:dyDescent="0.25">
      <c r="A153" t="str">
        <v>successful</v>
      </c>
      <c r="B153">
        <v>6465</v>
      </c>
      <c r="J153" t="str">
        <v>failed</v>
      </c>
      <c r="K153">
        <v>1439</v>
      </c>
    </row>
    <row r="154" spans="1:11" x14ac:dyDescent="0.25">
      <c r="A154" t="str">
        <v>successful</v>
      </c>
      <c r="B154">
        <v>59</v>
      </c>
      <c r="J154" t="str">
        <v>failed</v>
      </c>
      <c r="K154">
        <v>15</v>
      </c>
    </row>
    <row r="155" spans="1:11" x14ac:dyDescent="0.25">
      <c r="A155" t="str">
        <v>successful</v>
      </c>
      <c r="B155">
        <v>88</v>
      </c>
      <c r="J155" t="str">
        <v>failed</v>
      </c>
      <c r="K155">
        <v>1999</v>
      </c>
    </row>
    <row r="156" spans="1:11" x14ac:dyDescent="0.25">
      <c r="A156" t="str">
        <v>successful</v>
      </c>
      <c r="B156">
        <v>1697</v>
      </c>
      <c r="J156" t="str">
        <v>failed</v>
      </c>
      <c r="K156">
        <v>118</v>
      </c>
    </row>
    <row r="157" spans="1:11" x14ac:dyDescent="0.25">
      <c r="A157" t="str">
        <v>successful</v>
      </c>
      <c r="B157">
        <v>92</v>
      </c>
      <c r="J157" t="str">
        <v>failed</v>
      </c>
      <c r="K157">
        <v>162</v>
      </c>
    </row>
    <row r="158" spans="1:11" x14ac:dyDescent="0.25">
      <c r="A158" t="str">
        <v>successful</v>
      </c>
      <c r="B158">
        <v>186</v>
      </c>
      <c r="J158" t="str">
        <v>failed</v>
      </c>
      <c r="K158">
        <v>83</v>
      </c>
    </row>
    <row r="159" spans="1:11" x14ac:dyDescent="0.25">
      <c r="A159" t="str">
        <v>successful</v>
      </c>
      <c r="B159">
        <v>138</v>
      </c>
      <c r="J159" t="str">
        <v>failed</v>
      </c>
      <c r="K159">
        <v>747</v>
      </c>
    </row>
    <row r="160" spans="1:11" x14ac:dyDescent="0.25">
      <c r="A160" t="str">
        <v>successful</v>
      </c>
      <c r="B160">
        <v>261</v>
      </c>
      <c r="J160" t="str">
        <v>failed</v>
      </c>
      <c r="K160">
        <v>84</v>
      </c>
    </row>
    <row r="161" spans="1:11" x14ac:dyDescent="0.25">
      <c r="A161" t="str">
        <v>successful</v>
      </c>
      <c r="B161">
        <v>107</v>
      </c>
      <c r="J161" t="str">
        <v>failed</v>
      </c>
      <c r="K161">
        <v>91</v>
      </c>
    </row>
    <row r="162" spans="1:11" x14ac:dyDescent="0.25">
      <c r="A162" t="str">
        <v>successful</v>
      </c>
      <c r="B162">
        <v>199</v>
      </c>
      <c r="J162" t="str">
        <v>failed</v>
      </c>
      <c r="K162">
        <v>792</v>
      </c>
    </row>
    <row r="163" spans="1:11" x14ac:dyDescent="0.25">
      <c r="A163" t="str">
        <v>successful</v>
      </c>
      <c r="B163">
        <v>5512</v>
      </c>
      <c r="J163" t="str">
        <v>failed</v>
      </c>
      <c r="K163">
        <v>32</v>
      </c>
    </row>
    <row r="164" spans="1:11" x14ac:dyDescent="0.25">
      <c r="A164" t="str">
        <v>successful</v>
      </c>
      <c r="B164">
        <v>86</v>
      </c>
      <c r="J164" t="str">
        <v>failed</v>
      </c>
      <c r="K164">
        <v>186</v>
      </c>
    </row>
    <row r="165" spans="1:11" x14ac:dyDescent="0.25">
      <c r="A165" t="str">
        <v>successful</v>
      </c>
      <c r="B165">
        <v>2768</v>
      </c>
      <c r="J165" t="str">
        <v>failed</v>
      </c>
      <c r="K165">
        <v>605</v>
      </c>
    </row>
    <row r="166" spans="1:11" x14ac:dyDescent="0.25">
      <c r="A166" t="str">
        <v>successful</v>
      </c>
      <c r="B166">
        <v>48</v>
      </c>
      <c r="J166" t="str">
        <v>failed</v>
      </c>
      <c r="K166">
        <v>1</v>
      </c>
    </row>
    <row r="167" spans="1:11" x14ac:dyDescent="0.25">
      <c r="A167" t="str">
        <v>successful</v>
      </c>
      <c r="B167">
        <v>87</v>
      </c>
      <c r="J167" t="str">
        <v>failed</v>
      </c>
      <c r="K167">
        <v>31</v>
      </c>
    </row>
    <row r="168" spans="1:11" x14ac:dyDescent="0.25">
      <c r="A168" t="str">
        <v>successful</v>
      </c>
      <c r="B168">
        <v>1894</v>
      </c>
      <c r="J168" t="str">
        <v>failed</v>
      </c>
      <c r="K168">
        <v>1181</v>
      </c>
    </row>
    <row r="169" spans="1:11" x14ac:dyDescent="0.25">
      <c r="A169" t="str">
        <v>successful</v>
      </c>
      <c r="B169">
        <v>282</v>
      </c>
      <c r="J169" t="str">
        <v>failed</v>
      </c>
      <c r="K169">
        <v>39</v>
      </c>
    </row>
    <row r="170" spans="1:11" x14ac:dyDescent="0.25">
      <c r="A170" t="str">
        <v>successful</v>
      </c>
      <c r="B170">
        <v>116</v>
      </c>
      <c r="J170" t="str">
        <v>failed</v>
      </c>
      <c r="K170">
        <v>46</v>
      </c>
    </row>
    <row r="171" spans="1:11" x14ac:dyDescent="0.25">
      <c r="A171" t="str">
        <v>successful</v>
      </c>
      <c r="B171">
        <v>83</v>
      </c>
      <c r="J171" t="str">
        <v>failed</v>
      </c>
      <c r="K171">
        <v>105</v>
      </c>
    </row>
    <row r="172" spans="1:11" x14ac:dyDescent="0.25">
      <c r="A172" t="str">
        <v>successful</v>
      </c>
      <c r="B172">
        <v>91</v>
      </c>
      <c r="J172" t="str">
        <v>failed</v>
      </c>
      <c r="K172">
        <v>535</v>
      </c>
    </row>
    <row r="173" spans="1:11" x14ac:dyDescent="0.25">
      <c r="A173" t="str">
        <v>successful</v>
      </c>
      <c r="B173">
        <v>546</v>
      </c>
      <c r="J173" t="str">
        <v>failed</v>
      </c>
      <c r="K173">
        <v>16</v>
      </c>
    </row>
    <row r="174" spans="1:11" x14ac:dyDescent="0.25">
      <c r="A174" t="str">
        <v>successful</v>
      </c>
      <c r="B174">
        <v>393</v>
      </c>
      <c r="J174" t="str">
        <v>failed</v>
      </c>
      <c r="K174">
        <v>575</v>
      </c>
    </row>
    <row r="175" spans="1:11" x14ac:dyDescent="0.25">
      <c r="A175" t="str">
        <v>successful</v>
      </c>
      <c r="B175">
        <v>133</v>
      </c>
      <c r="J175" t="str">
        <v>failed</v>
      </c>
      <c r="K175">
        <v>1120</v>
      </c>
    </row>
    <row r="176" spans="1:11" x14ac:dyDescent="0.25">
      <c r="A176" t="str">
        <v>successful</v>
      </c>
      <c r="B176">
        <v>254</v>
      </c>
      <c r="J176" t="str">
        <v>failed</v>
      </c>
      <c r="K176">
        <v>113</v>
      </c>
    </row>
    <row r="177" spans="1:11" x14ac:dyDescent="0.25">
      <c r="A177" t="str">
        <v>successful</v>
      </c>
      <c r="B177">
        <v>176</v>
      </c>
      <c r="J177" t="str">
        <v>failed</v>
      </c>
      <c r="K177">
        <v>1538</v>
      </c>
    </row>
    <row r="178" spans="1:11" x14ac:dyDescent="0.25">
      <c r="A178" t="str">
        <v>successful</v>
      </c>
      <c r="B178">
        <v>337</v>
      </c>
      <c r="J178" t="str">
        <v>failed</v>
      </c>
      <c r="K178">
        <v>9</v>
      </c>
    </row>
    <row r="179" spans="1:11" x14ac:dyDescent="0.25">
      <c r="A179" t="str">
        <v>successful</v>
      </c>
      <c r="B179">
        <v>107</v>
      </c>
      <c r="J179" t="str">
        <v>failed</v>
      </c>
      <c r="K179">
        <v>554</v>
      </c>
    </row>
    <row r="180" spans="1:11" x14ac:dyDescent="0.25">
      <c r="A180" t="str">
        <v>successful</v>
      </c>
      <c r="B180">
        <v>183</v>
      </c>
      <c r="J180" t="str">
        <v>failed</v>
      </c>
      <c r="K180">
        <v>648</v>
      </c>
    </row>
    <row r="181" spans="1:11" x14ac:dyDescent="0.25">
      <c r="A181" t="str">
        <v>successful</v>
      </c>
      <c r="B181">
        <v>72</v>
      </c>
      <c r="J181" t="str">
        <v>failed</v>
      </c>
      <c r="K181">
        <v>21</v>
      </c>
    </row>
    <row r="182" spans="1:11" x14ac:dyDescent="0.25">
      <c r="A182" t="str">
        <v>successful</v>
      </c>
      <c r="B182">
        <v>295</v>
      </c>
      <c r="J182" t="str">
        <v>failed</v>
      </c>
      <c r="K182">
        <v>54</v>
      </c>
    </row>
    <row r="183" spans="1:11" x14ac:dyDescent="0.25">
      <c r="A183" t="str">
        <v>successful</v>
      </c>
      <c r="B183">
        <v>142</v>
      </c>
      <c r="J183" t="str">
        <v>failed</v>
      </c>
      <c r="K183">
        <v>120</v>
      </c>
    </row>
    <row r="184" spans="1:11" x14ac:dyDescent="0.25">
      <c r="A184" t="str">
        <v>successful</v>
      </c>
      <c r="B184">
        <v>85</v>
      </c>
      <c r="J184" t="str">
        <v>failed</v>
      </c>
      <c r="K184">
        <v>579</v>
      </c>
    </row>
    <row r="185" spans="1:11" x14ac:dyDescent="0.25">
      <c r="A185" t="str">
        <v>successful</v>
      </c>
      <c r="B185">
        <v>659</v>
      </c>
      <c r="J185" t="str">
        <v>failed</v>
      </c>
      <c r="K185">
        <v>2072</v>
      </c>
    </row>
    <row r="186" spans="1:11" x14ac:dyDescent="0.25">
      <c r="A186" t="str">
        <v>successful</v>
      </c>
      <c r="B186">
        <v>121</v>
      </c>
      <c r="J186" t="str">
        <v>failed</v>
      </c>
      <c r="K186">
        <v>0</v>
      </c>
    </row>
    <row r="187" spans="1:11" x14ac:dyDescent="0.25">
      <c r="A187" t="str">
        <v>successful</v>
      </c>
      <c r="B187">
        <v>3742</v>
      </c>
      <c r="J187" t="str">
        <v>failed</v>
      </c>
      <c r="K187">
        <v>1796</v>
      </c>
    </row>
    <row r="188" spans="1:11" x14ac:dyDescent="0.25">
      <c r="A188" t="str">
        <v>successful</v>
      </c>
      <c r="B188">
        <v>223</v>
      </c>
      <c r="J188" t="str">
        <v>failed</v>
      </c>
      <c r="K188">
        <v>62</v>
      </c>
    </row>
    <row r="189" spans="1:11" x14ac:dyDescent="0.25">
      <c r="A189" t="str">
        <v>successful</v>
      </c>
      <c r="B189">
        <v>133</v>
      </c>
      <c r="J189" t="str">
        <v>failed</v>
      </c>
      <c r="K189">
        <v>347</v>
      </c>
    </row>
    <row r="190" spans="1:11" x14ac:dyDescent="0.25">
      <c r="A190" t="str">
        <v>successful</v>
      </c>
      <c r="B190">
        <v>5168</v>
      </c>
      <c r="J190" t="str">
        <v>failed</v>
      </c>
      <c r="K190">
        <v>19</v>
      </c>
    </row>
    <row r="191" spans="1:11" x14ac:dyDescent="0.25">
      <c r="A191" t="str">
        <v>successful</v>
      </c>
      <c r="B191">
        <v>307</v>
      </c>
      <c r="J191" t="str">
        <v>failed</v>
      </c>
      <c r="K191">
        <v>1258</v>
      </c>
    </row>
    <row r="192" spans="1:11" x14ac:dyDescent="0.25">
      <c r="A192" t="str">
        <v>successful</v>
      </c>
      <c r="B192">
        <v>2441</v>
      </c>
      <c r="J192" t="str">
        <v>failed</v>
      </c>
      <c r="K192">
        <v>362</v>
      </c>
    </row>
    <row r="193" spans="1:11" x14ac:dyDescent="0.25">
      <c r="A193" t="str">
        <v>successful</v>
      </c>
      <c r="B193">
        <v>1385</v>
      </c>
      <c r="J193" t="str">
        <v>failed</v>
      </c>
      <c r="K193">
        <v>133</v>
      </c>
    </row>
    <row r="194" spans="1:11" x14ac:dyDescent="0.25">
      <c r="A194" t="str">
        <v>successful</v>
      </c>
      <c r="B194">
        <v>190</v>
      </c>
      <c r="J194" t="str">
        <v>failed</v>
      </c>
      <c r="K194">
        <v>846</v>
      </c>
    </row>
    <row r="195" spans="1:11" x14ac:dyDescent="0.25">
      <c r="A195" t="str">
        <v>successful</v>
      </c>
      <c r="B195">
        <v>470</v>
      </c>
      <c r="J195" t="str">
        <v>failed</v>
      </c>
      <c r="K195">
        <v>10</v>
      </c>
    </row>
    <row r="196" spans="1:11" x14ac:dyDescent="0.25">
      <c r="A196" t="str">
        <v>successful</v>
      </c>
      <c r="B196">
        <v>253</v>
      </c>
      <c r="J196" t="str">
        <v>failed</v>
      </c>
      <c r="K196">
        <v>191</v>
      </c>
    </row>
    <row r="197" spans="1:11" x14ac:dyDescent="0.25">
      <c r="A197" t="str">
        <v>successful</v>
      </c>
      <c r="B197">
        <v>1113</v>
      </c>
      <c r="J197" t="str">
        <v>failed</v>
      </c>
      <c r="K197">
        <v>1979</v>
      </c>
    </row>
    <row r="198" spans="1:11" x14ac:dyDescent="0.25">
      <c r="A198" t="str">
        <v>successful</v>
      </c>
      <c r="B198">
        <v>2283</v>
      </c>
      <c r="J198" t="str">
        <v>failed</v>
      </c>
      <c r="K198">
        <v>63</v>
      </c>
    </row>
    <row r="199" spans="1:11" x14ac:dyDescent="0.25">
      <c r="A199" t="str">
        <v>successful</v>
      </c>
      <c r="B199">
        <v>1095</v>
      </c>
      <c r="J199" t="str">
        <v>failed</v>
      </c>
      <c r="K199">
        <v>6080</v>
      </c>
    </row>
    <row r="200" spans="1:11" x14ac:dyDescent="0.25">
      <c r="A200" t="str">
        <v>successful</v>
      </c>
      <c r="B200">
        <v>1690</v>
      </c>
      <c r="J200" t="str">
        <v>failed</v>
      </c>
      <c r="K200">
        <v>80</v>
      </c>
    </row>
    <row r="201" spans="1:11" x14ac:dyDescent="0.25">
      <c r="A201" t="str">
        <v>successful</v>
      </c>
      <c r="B201">
        <v>191</v>
      </c>
      <c r="J201" t="str">
        <v>failed</v>
      </c>
      <c r="K201">
        <v>9</v>
      </c>
    </row>
    <row r="202" spans="1:11" x14ac:dyDescent="0.25">
      <c r="A202" t="str">
        <v>successful</v>
      </c>
      <c r="B202">
        <v>2013</v>
      </c>
      <c r="J202" t="str">
        <v>failed</v>
      </c>
      <c r="K202">
        <v>1784</v>
      </c>
    </row>
    <row r="203" spans="1:11" x14ac:dyDescent="0.25">
      <c r="A203" t="str">
        <v>successful</v>
      </c>
      <c r="B203">
        <v>1703</v>
      </c>
      <c r="J203" t="str">
        <v>failed</v>
      </c>
      <c r="K203">
        <v>243</v>
      </c>
    </row>
    <row r="204" spans="1:11" x14ac:dyDescent="0.25">
      <c r="A204" t="str">
        <v>successful</v>
      </c>
      <c r="B204">
        <v>80</v>
      </c>
      <c r="J204" t="str">
        <v>failed</v>
      </c>
      <c r="K204">
        <v>1296</v>
      </c>
    </row>
    <row r="205" spans="1:11" x14ac:dyDescent="0.25">
      <c r="A205" t="str">
        <v>successful</v>
      </c>
      <c r="B205">
        <v>41</v>
      </c>
      <c r="J205" t="str">
        <v>failed</v>
      </c>
      <c r="K205">
        <v>77</v>
      </c>
    </row>
    <row r="206" spans="1:11" x14ac:dyDescent="0.25">
      <c r="A206" t="str">
        <v>successful</v>
      </c>
      <c r="B206">
        <v>187</v>
      </c>
      <c r="J206" t="str">
        <v>failed</v>
      </c>
      <c r="K206">
        <v>395</v>
      </c>
    </row>
    <row r="207" spans="1:11" x14ac:dyDescent="0.25">
      <c r="A207" t="str">
        <v>successful</v>
      </c>
      <c r="B207">
        <v>2875</v>
      </c>
      <c r="J207" t="str">
        <v>failed</v>
      </c>
      <c r="K207">
        <v>49</v>
      </c>
    </row>
    <row r="208" spans="1:11" x14ac:dyDescent="0.25">
      <c r="A208" t="str">
        <v>successful</v>
      </c>
      <c r="B208">
        <v>88</v>
      </c>
      <c r="J208" t="str">
        <v>failed</v>
      </c>
      <c r="K208">
        <v>180</v>
      </c>
    </row>
    <row r="209" spans="1:11" x14ac:dyDescent="0.25">
      <c r="A209" t="str">
        <v>successful</v>
      </c>
      <c r="B209">
        <v>191</v>
      </c>
      <c r="J209" t="str">
        <v>failed</v>
      </c>
      <c r="K209">
        <v>2690</v>
      </c>
    </row>
    <row r="210" spans="1:11" x14ac:dyDescent="0.25">
      <c r="A210" t="str">
        <v>successful</v>
      </c>
      <c r="B210">
        <v>139</v>
      </c>
      <c r="J210" t="str">
        <v>failed</v>
      </c>
      <c r="K210">
        <v>2779</v>
      </c>
    </row>
    <row r="211" spans="1:11" x14ac:dyDescent="0.25">
      <c r="A211" t="str">
        <v>successful</v>
      </c>
      <c r="B211">
        <v>186</v>
      </c>
      <c r="J211" t="str">
        <v>failed</v>
      </c>
      <c r="K211">
        <v>92</v>
      </c>
    </row>
    <row r="212" spans="1:11" x14ac:dyDescent="0.25">
      <c r="A212" t="str">
        <v>successful</v>
      </c>
      <c r="B212">
        <v>112</v>
      </c>
      <c r="J212" t="str">
        <v>failed</v>
      </c>
      <c r="K212">
        <v>1028</v>
      </c>
    </row>
    <row r="213" spans="1:11" x14ac:dyDescent="0.25">
      <c r="A213" t="str">
        <v>successful</v>
      </c>
      <c r="B213">
        <v>101</v>
      </c>
      <c r="J213" t="str">
        <v>failed</v>
      </c>
      <c r="K213">
        <v>26</v>
      </c>
    </row>
    <row r="214" spans="1:11" x14ac:dyDescent="0.25">
      <c r="A214" t="str">
        <v>successful</v>
      </c>
      <c r="B214">
        <v>206</v>
      </c>
      <c r="J214" t="str">
        <v>failed</v>
      </c>
      <c r="K214">
        <v>1790</v>
      </c>
    </row>
    <row r="215" spans="1:11" x14ac:dyDescent="0.25">
      <c r="A215" t="str">
        <v>successful</v>
      </c>
      <c r="B215">
        <v>154</v>
      </c>
      <c r="J215" t="str">
        <v>failed</v>
      </c>
      <c r="K215">
        <v>37</v>
      </c>
    </row>
    <row r="216" spans="1:11" x14ac:dyDescent="0.25">
      <c r="A216" t="str">
        <v>successful</v>
      </c>
      <c r="B216">
        <v>5966</v>
      </c>
      <c r="J216" t="str">
        <v>failed</v>
      </c>
      <c r="K216">
        <v>35</v>
      </c>
    </row>
    <row r="217" spans="1:11" x14ac:dyDescent="0.25">
      <c r="A217" t="str">
        <v>successful</v>
      </c>
      <c r="B217">
        <v>169</v>
      </c>
      <c r="J217" t="str">
        <v>failed</v>
      </c>
      <c r="K217">
        <v>558</v>
      </c>
    </row>
    <row r="218" spans="1:11" x14ac:dyDescent="0.25">
      <c r="A218" t="str">
        <v>successful</v>
      </c>
      <c r="B218">
        <v>2106</v>
      </c>
      <c r="J218" t="str">
        <v>failed</v>
      </c>
      <c r="K218">
        <v>64</v>
      </c>
    </row>
    <row r="219" spans="1:11" x14ac:dyDescent="0.25">
      <c r="A219" t="str">
        <v>successful</v>
      </c>
      <c r="B219">
        <v>131</v>
      </c>
      <c r="J219" t="str">
        <v>failed</v>
      </c>
      <c r="K219">
        <v>245</v>
      </c>
    </row>
    <row r="220" spans="1:11" x14ac:dyDescent="0.25">
      <c r="A220" t="str">
        <v>successful</v>
      </c>
      <c r="B220">
        <v>84</v>
      </c>
      <c r="J220" t="str">
        <v>failed</v>
      </c>
      <c r="K220">
        <v>71</v>
      </c>
    </row>
    <row r="221" spans="1:11" x14ac:dyDescent="0.25">
      <c r="A221" t="str">
        <v>successful</v>
      </c>
      <c r="B221">
        <v>155</v>
      </c>
      <c r="J221" t="str">
        <v>failed</v>
      </c>
      <c r="K221">
        <v>42</v>
      </c>
    </row>
    <row r="222" spans="1:11" x14ac:dyDescent="0.25">
      <c r="A222" t="str">
        <v>successful</v>
      </c>
      <c r="B222">
        <v>189</v>
      </c>
      <c r="J222" t="str">
        <v>failed</v>
      </c>
      <c r="K222">
        <v>156</v>
      </c>
    </row>
    <row r="223" spans="1:11" x14ac:dyDescent="0.25">
      <c r="A223" t="str">
        <v>successful</v>
      </c>
      <c r="B223">
        <v>4799</v>
      </c>
      <c r="J223" t="str">
        <v>failed</v>
      </c>
      <c r="K223">
        <v>1368</v>
      </c>
    </row>
    <row r="224" spans="1:11" x14ac:dyDescent="0.25">
      <c r="A224" t="str">
        <v>successful</v>
      </c>
      <c r="B224">
        <v>1137</v>
      </c>
      <c r="J224" t="str">
        <v>failed</v>
      </c>
      <c r="K224">
        <v>102</v>
      </c>
    </row>
    <row r="225" spans="1:11" x14ac:dyDescent="0.25">
      <c r="A225" t="str">
        <v>successful</v>
      </c>
      <c r="B225">
        <v>1152</v>
      </c>
      <c r="J225" t="str">
        <v>failed</v>
      </c>
      <c r="K225">
        <v>86</v>
      </c>
    </row>
    <row r="226" spans="1:11" x14ac:dyDescent="0.25">
      <c r="A226" t="str">
        <v>successful</v>
      </c>
      <c r="B226">
        <v>50</v>
      </c>
      <c r="J226" t="str">
        <v>failed</v>
      </c>
      <c r="K226">
        <v>253</v>
      </c>
    </row>
    <row r="227" spans="1:11" x14ac:dyDescent="0.25">
      <c r="A227" t="str">
        <v>successful</v>
      </c>
      <c r="B227">
        <v>3059</v>
      </c>
      <c r="J227" t="str">
        <v>failed</v>
      </c>
      <c r="K227">
        <v>157</v>
      </c>
    </row>
    <row r="228" spans="1:11" x14ac:dyDescent="0.25">
      <c r="A228" t="str">
        <v>successful</v>
      </c>
      <c r="B228">
        <v>34</v>
      </c>
      <c r="J228" t="str">
        <v>failed</v>
      </c>
      <c r="K228">
        <v>183</v>
      </c>
    </row>
    <row r="229" spans="1:11" x14ac:dyDescent="0.25">
      <c r="A229" t="str">
        <v>successful</v>
      </c>
      <c r="B229">
        <v>220</v>
      </c>
      <c r="J229" t="str">
        <v>failed</v>
      </c>
      <c r="K229">
        <v>82</v>
      </c>
    </row>
    <row r="230" spans="1:11" x14ac:dyDescent="0.25">
      <c r="A230" t="str">
        <v>successful</v>
      </c>
      <c r="B230">
        <v>1604</v>
      </c>
      <c r="J230" t="str">
        <v>failed</v>
      </c>
      <c r="K230">
        <v>1</v>
      </c>
    </row>
    <row r="231" spans="1:11" x14ac:dyDescent="0.25">
      <c r="A231" t="str">
        <v>successful</v>
      </c>
      <c r="B231">
        <v>454</v>
      </c>
      <c r="J231" t="str">
        <v>failed</v>
      </c>
      <c r="K231">
        <v>1198</v>
      </c>
    </row>
    <row r="232" spans="1:11" x14ac:dyDescent="0.25">
      <c r="A232" t="str">
        <v>successful</v>
      </c>
      <c r="B232">
        <v>123</v>
      </c>
      <c r="J232" t="str">
        <v>failed</v>
      </c>
      <c r="K232">
        <v>648</v>
      </c>
    </row>
    <row r="233" spans="1:11" x14ac:dyDescent="0.25">
      <c r="A233" t="str">
        <v>successful</v>
      </c>
      <c r="B233">
        <v>299</v>
      </c>
      <c r="J233" t="str">
        <v>failed</v>
      </c>
      <c r="K233">
        <v>64</v>
      </c>
    </row>
    <row r="234" spans="1:11" x14ac:dyDescent="0.25">
      <c r="A234" t="str">
        <v>successful</v>
      </c>
      <c r="B234">
        <v>2237</v>
      </c>
      <c r="J234" t="str">
        <v>failed</v>
      </c>
      <c r="K234">
        <v>62</v>
      </c>
    </row>
    <row r="235" spans="1:11" x14ac:dyDescent="0.25">
      <c r="A235" t="str">
        <v>successful</v>
      </c>
      <c r="B235">
        <v>645</v>
      </c>
      <c r="J235" t="str">
        <v>failed</v>
      </c>
      <c r="K235">
        <v>750</v>
      </c>
    </row>
    <row r="236" spans="1:11" x14ac:dyDescent="0.25">
      <c r="A236" t="str">
        <v>successful</v>
      </c>
      <c r="B236">
        <v>484</v>
      </c>
      <c r="J236" t="str">
        <v>failed</v>
      </c>
      <c r="K236">
        <v>105</v>
      </c>
    </row>
    <row r="237" spans="1:11" x14ac:dyDescent="0.25">
      <c r="A237" t="str">
        <v>successful</v>
      </c>
      <c r="B237">
        <v>154</v>
      </c>
      <c r="J237" t="str">
        <v>failed</v>
      </c>
      <c r="K237">
        <v>2604</v>
      </c>
    </row>
    <row r="238" spans="1:11" x14ac:dyDescent="0.25">
      <c r="A238" t="str">
        <v>successful</v>
      </c>
      <c r="B238">
        <v>82</v>
      </c>
      <c r="J238" t="str">
        <v>failed</v>
      </c>
      <c r="K238">
        <v>65</v>
      </c>
    </row>
    <row r="239" spans="1:11" x14ac:dyDescent="0.25">
      <c r="A239" t="str">
        <v>successful</v>
      </c>
      <c r="B239">
        <v>134</v>
      </c>
      <c r="J239" t="str">
        <v>failed</v>
      </c>
      <c r="K239">
        <v>94</v>
      </c>
    </row>
    <row r="240" spans="1:11" x14ac:dyDescent="0.25">
      <c r="A240" t="str">
        <v>successful</v>
      </c>
      <c r="B240">
        <v>5203</v>
      </c>
      <c r="J240" t="str">
        <v>failed</v>
      </c>
      <c r="K240">
        <v>257</v>
      </c>
    </row>
    <row r="241" spans="1:11" x14ac:dyDescent="0.25">
      <c r="A241" t="str">
        <v>successful</v>
      </c>
      <c r="B241">
        <v>94</v>
      </c>
      <c r="J241" t="str">
        <v>failed</v>
      </c>
      <c r="K241">
        <v>2928</v>
      </c>
    </row>
    <row r="242" spans="1:11" x14ac:dyDescent="0.25">
      <c r="A242" t="str">
        <v>successful</v>
      </c>
      <c r="B242">
        <v>205</v>
      </c>
      <c r="J242" t="str">
        <v>failed</v>
      </c>
      <c r="K242">
        <v>4697</v>
      </c>
    </row>
    <row r="243" spans="1:11" x14ac:dyDescent="0.25">
      <c r="A243" t="str">
        <v>successful</v>
      </c>
      <c r="B243">
        <v>92</v>
      </c>
      <c r="J243" t="str">
        <v>failed</v>
      </c>
      <c r="K243">
        <v>2915</v>
      </c>
    </row>
    <row r="244" spans="1:11" x14ac:dyDescent="0.25">
      <c r="A244" t="str">
        <v>successful</v>
      </c>
      <c r="B244">
        <v>219</v>
      </c>
      <c r="J244" t="str">
        <v>failed</v>
      </c>
      <c r="K244">
        <v>18</v>
      </c>
    </row>
    <row r="245" spans="1:11" x14ac:dyDescent="0.25">
      <c r="A245" t="str">
        <v>successful</v>
      </c>
      <c r="B245">
        <v>2526</v>
      </c>
      <c r="J245" t="str">
        <v>failed</v>
      </c>
      <c r="K245">
        <v>602</v>
      </c>
    </row>
    <row r="246" spans="1:11" x14ac:dyDescent="0.25">
      <c r="A246" t="str">
        <v>successful</v>
      </c>
      <c r="B246">
        <v>94</v>
      </c>
      <c r="J246" t="str">
        <v>failed</v>
      </c>
      <c r="K246">
        <v>1</v>
      </c>
    </row>
    <row r="247" spans="1:11" x14ac:dyDescent="0.25">
      <c r="A247" t="str">
        <v>successful</v>
      </c>
      <c r="B247">
        <v>1713</v>
      </c>
      <c r="J247" t="str">
        <v>failed</v>
      </c>
      <c r="K247">
        <v>3868</v>
      </c>
    </row>
    <row r="248" spans="1:11" x14ac:dyDescent="0.25">
      <c r="A248" t="str">
        <v>successful</v>
      </c>
      <c r="B248">
        <v>249</v>
      </c>
      <c r="J248" t="str">
        <v>failed</v>
      </c>
      <c r="K248">
        <v>504</v>
      </c>
    </row>
    <row r="249" spans="1:11" x14ac:dyDescent="0.25">
      <c r="A249" t="str">
        <v>successful</v>
      </c>
      <c r="B249">
        <v>192</v>
      </c>
      <c r="J249" t="str">
        <v>failed</v>
      </c>
      <c r="K249">
        <v>14</v>
      </c>
    </row>
    <row r="250" spans="1:11" x14ac:dyDescent="0.25">
      <c r="A250" t="str">
        <v>successful</v>
      </c>
      <c r="B250">
        <v>247</v>
      </c>
      <c r="J250" t="str">
        <v>failed</v>
      </c>
      <c r="K250">
        <v>750</v>
      </c>
    </row>
    <row r="251" spans="1:11" x14ac:dyDescent="0.25">
      <c r="A251" t="str">
        <v>successful</v>
      </c>
      <c r="B251">
        <v>2293</v>
      </c>
      <c r="J251" t="str">
        <v>failed</v>
      </c>
      <c r="K251">
        <v>77</v>
      </c>
    </row>
    <row r="252" spans="1:11" x14ac:dyDescent="0.25">
      <c r="A252" t="str">
        <v>successful</v>
      </c>
      <c r="B252">
        <v>3131</v>
      </c>
      <c r="J252" t="str">
        <v>failed</v>
      </c>
      <c r="K252">
        <v>752</v>
      </c>
    </row>
    <row r="253" spans="1:11" x14ac:dyDescent="0.25">
      <c r="A253" t="str">
        <v>successful</v>
      </c>
      <c r="B253">
        <v>143</v>
      </c>
      <c r="J253" t="str">
        <v>failed</v>
      </c>
      <c r="K253">
        <v>131</v>
      </c>
    </row>
    <row r="254" spans="1:11" x14ac:dyDescent="0.25">
      <c r="A254" t="str">
        <v>successful</v>
      </c>
      <c r="B254">
        <v>296</v>
      </c>
      <c r="J254" t="str">
        <v>failed</v>
      </c>
      <c r="K254">
        <v>87</v>
      </c>
    </row>
    <row r="255" spans="1:11" x14ac:dyDescent="0.25">
      <c r="A255" t="str">
        <v>successful</v>
      </c>
      <c r="B255">
        <v>170</v>
      </c>
      <c r="J255" t="str">
        <v>failed</v>
      </c>
      <c r="K255">
        <v>1063</v>
      </c>
    </row>
    <row r="256" spans="1:11" x14ac:dyDescent="0.25">
      <c r="A256" t="str">
        <v>successful</v>
      </c>
      <c r="B256">
        <v>86</v>
      </c>
      <c r="J256" t="str">
        <v>failed</v>
      </c>
      <c r="K256">
        <v>76</v>
      </c>
    </row>
    <row r="257" spans="1:11" x14ac:dyDescent="0.25">
      <c r="A257" t="str">
        <v>successful</v>
      </c>
      <c r="B257">
        <v>6286</v>
      </c>
      <c r="J257" t="str">
        <v>failed</v>
      </c>
      <c r="K257">
        <v>4428</v>
      </c>
    </row>
    <row r="258" spans="1:11" x14ac:dyDescent="0.25">
      <c r="A258" t="str">
        <v>successful</v>
      </c>
      <c r="B258">
        <v>3727</v>
      </c>
      <c r="J258" t="str">
        <v>failed</v>
      </c>
      <c r="K258">
        <v>58</v>
      </c>
    </row>
    <row r="259" spans="1:11" x14ac:dyDescent="0.25">
      <c r="A259" t="str">
        <v>successful</v>
      </c>
      <c r="B259">
        <v>1605</v>
      </c>
      <c r="J259" t="str">
        <v>failed</v>
      </c>
      <c r="K259">
        <v>111</v>
      </c>
    </row>
    <row r="260" spans="1:11" x14ac:dyDescent="0.25">
      <c r="A260" t="str">
        <v>successful</v>
      </c>
      <c r="B260">
        <v>2120</v>
      </c>
      <c r="J260" t="str">
        <v>failed</v>
      </c>
      <c r="K260">
        <v>2955</v>
      </c>
    </row>
    <row r="261" spans="1:11" x14ac:dyDescent="0.25">
      <c r="A261" t="str">
        <v>successful</v>
      </c>
      <c r="B261">
        <v>50</v>
      </c>
      <c r="J261" t="str">
        <v>failed</v>
      </c>
      <c r="K261">
        <v>1657</v>
      </c>
    </row>
    <row r="262" spans="1:11" x14ac:dyDescent="0.25">
      <c r="A262" t="str">
        <v>successful</v>
      </c>
      <c r="B262">
        <v>2080</v>
      </c>
      <c r="J262" t="str">
        <v>failed</v>
      </c>
      <c r="K262">
        <v>926</v>
      </c>
    </row>
    <row r="263" spans="1:11" x14ac:dyDescent="0.25">
      <c r="A263" t="str">
        <v>successful</v>
      </c>
      <c r="B263">
        <v>2105</v>
      </c>
      <c r="J263" t="str">
        <v>failed</v>
      </c>
      <c r="K263">
        <v>77</v>
      </c>
    </row>
    <row r="264" spans="1:11" x14ac:dyDescent="0.25">
      <c r="A264" t="str">
        <v>successful</v>
      </c>
      <c r="B264">
        <v>2436</v>
      </c>
      <c r="J264" t="str">
        <v>failed</v>
      </c>
      <c r="K264">
        <v>1748</v>
      </c>
    </row>
    <row r="265" spans="1:11" x14ac:dyDescent="0.25">
      <c r="A265" t="str">
        <v>successful</v>
      </c>
      <c r="B265">
        <v>80</v>
      </c>
      <c r="J265" t="str">
        <v>failed</v>
      </c>
      <c r="K265">
        <v>79</v>
      </c>
    </row>
    <row r="266" spans="1:11" x14ac:dyDescent="0.25">
      <c r="A266" t="str">
        <v>successful</v>
      </c>
      <c r="B266">
        <v>42</v>
      </c>
      <c r="J266" t="str">
        <v>failed</v>
      </c>
      <c r="K266">
        <v>889</v>
      </c>
    </row>
    <row r="267" spans="1:11" x14ac:dyDescent="0.25">
      <c r="A267" t="str">
        <v>successful</v>
      </c>
      <c r="B267">
        <v>139</v>
      </c>
      <c r="J267" t="str">
        <v>failed</v>
      </c>
      <c r="K267">
        <v>56</v>
      </c>
    </row>
    <row r="268" spans="1:11" x14ac:dyDescent="0.25">
      <c r="A268" t="str">
        <v>successful</v>
      </c>
      <c r="B268">
        <v>159</v>
      </c>
      <c r="J268" t="str">
        <v>failed</v>
      </c>
      <c r="K268">
        <v>1</v>
      </c>
    </row>
    <row r="269" spans="1:11" x14ac:dyDescent="0.25">
      <c r="A269" t="str">
        <v>successful</v>
      </c>
      <c r="B269">
        <v>381</v>
      </c>
      <c r="J269" t="str">
        <v>failed</v>
      </c>
      <c r="K269">
        <v>83</v>
      </c>
    </row>
    <row r="270" spans="1:11" x14ac:dyDescent="0.25">
      <c r="A270" t="str">
        <v>successful</v>
      </c>
      <c r="B270">
        <v>194</v>
      </c>
      <c r="J270" t="str">
        <v>failed</v>
      </c>
      <c r="K270">
        <v>2025</v>
      </c>
    </row>
    <row r="271" spans="1:11" x14ac:dyDescent="0.25">
      <c r="A271" t="str">
        <v>successful</v>
      </c>
      <c r="B271">
        <v>106</v>
      </c>
      <c r="J271" t="str">
        <v>failed</v>
      </c>
      <c r="K271">
        <v>14</v>
      </c>
    </row>
    <row r="272" spans="1:11" x14ac:dyDescent="0.25">
      <c r="A272" t="str">
        <v>successful</v>
      </c>
      <c r="B272">
        <v>142</v>
      </c>
      <c r="J272" t="str">
        <v>failed</v>
      </c>
      <c r="K272">
        <v>656</v>
      </c>
    </row>
    <row r="273" spans="1:11" x14ac:dyDescent="0.25">
      <c r="A273" t="str">
        <v>successful</v>
      </c>
      <c r="B273">
        <v>211</v>
      </c>
      <c r="J273" t="str">
        <v>failed</v>
      </c>
      <c r="K273">
        <v>1596</v>
      </c>
    </row>
    <row r="274" spans="1:11" x14ac:dyDescent="0.25">
      <c r="A274" t="str">
        <v>successful</v>
      </c>
      <c r="B274">
        <v>2756</v>
      </c>
      <c r="J274" t="str">
        <v>failed</v>
      </c>
      <c r="K274">
        <v>10</v>
      </c>
    </row>
    <row r="275" spans="1:11" x14ac:dyDescent="0.25">
      <c r="A275" t="str">
        <v>successful</v>
      </c>
      <c r="B275">
        <v>173</v>
      </c>
      <c r="J275" t="str">
        <v>failed</v>
      </c>
      <c r="K275">
        <v>1121</v>
      </c>
    </row>
    <row r="276" spans="1:11" x14ac:dyDescent="0.25">
      <c r="A276" t="str">
        <v>successful</v>
      </c>
      <c r="B276">
        <v>87</v>
      </c>
      <c r="J276" t="str">
        <v>failed</v>
      </c>
      <c r="K276">
        <v>15</v>
      </c>
    </row>
    <row r="277" spans="1:11" x14ac:dyDescent="0.25">
      <c r="A277" t="str">
        <v>successful</v>
      </c>
      <c r="B277">
        <v>1572</v>
      </c>
      <c r="J277" t="str">
        <v>failed</v>
      </c>
      <c r="K277">
        <v>191</v>
      </c>
    </row>
    <row r="278" spans="1:11" x14ac:dyDescent="0.25">
      <c r="A278" t="str">
        <v>successful</v>
      </c>
      <c r="B278">
        <v>2346</v>
      </c>
      <c r="J278" t="str">
        <v>failed</v>
      </c>
      <c r="K278">
        <v>16</v>
      </c>
    </row>
    <row r="279" spans="1:11" x14ac:dyDescent="0.25">
      <c r="A279" t="str">
        <v>successful</v>
      </c>
      <c r="B279">
        <v>115</v>
      </c>
      <c r="J279" t="str">
        <v>failed</v>
      </c>
      <c r="K279">
        <v>17</v>
      </c>
    </row>
    <row r="280" spans="1:11" x14ac:dyDescent="0.25">
      <c r="A280" t="str">
        <v>successful</v>
      </c>
      <c r="B280">
        <v>85</v>
      </c>
      <c r="J280" t="str">
        <v>failed</v>
      </c>
      <c r="K280">
        <v>34</v>
      </c>
    </row>
    <row r="281" spans="1:11" x14ac:dyDescent="0.25">
      <c r="A281" t="str">
        <v>successful</v>
      </c>
      <c r="B281">
        <v>144</v>
      </c>
      <c r="J281" t="str">
        <v>failed</v>
      </c>
      <c r="K281">
        <v>1</v>
      </c>
    </row>
    <row r="282" spans="1:11" x14ac:dyDescent="0.25">
      <c r="A282" t="str">
        <v>successful</v>
      </c>
      <c r="B282">
        <v>2443</v>
      </c>
      <c r="J282" t="str">
        <v>failed</v>
      </c>
      <c r="K282">
        <v>1274</v>
      </c>
    </row>
    <row r="283" spans="1:11" x14ac:dyDescent="0.25">
      <c r="A283" t="str">
        <v>successful</v>
      </c>
      <c r="B283">
        <v>64</v>
      </c>
      <c r="J283" t="str">
        <v>failed</v>
      </c>
      <c r="K283">
        <v>210</v>
      </c>
    </row>
    <row r="284" spans="1:11" x14ac:dyDescent="0.25">
      <c r="A284" t="str">
        <v>successful</v>
      </c>
      <c r="B284">
        <v>268</v>
      </c>
      <c r="J284" t="str">
        <v>failed</v>
      </c>
      <c r="K284">
        <v>248</v>
      </c>
    </row>
    <row r="285" spans="1:11" x14ac:dyDescent="0.25">
      <c r="A285" t="str">
        <v>successful</v>
      </c>
      <c r="B285">
        <v>195</v>
      </c>
      <c r="J285" t="str">
        <v>failed</v>
      </c>
      <c r="K285">
        <v>513</v>
      </c>
    </row>
    <row r="286" spans="1:11" x14ac:dyDescent="0.25">
      <c r="A286" t="str">
        <v>successful</v>
      </c>
      <c r="B286">
        <v>186</v>
      </c>
      <c r="J286" t="str">
        <v>failed</v>
      </c>
      <c r="K286">
        <v>3410</v>
      </c>
    </row>
    <row r="287" spans="1:11" x14ac:dyDescent="0.25">
      <c r="A287" t="str">
        <v>successful</v>
      </c>
      <c r="B287">
        <v>460</v>
      </c>
      <c r="J287" t="str">
        <v>failed</v>
      </c>
      <c r="K287">
        <v>10</v>
      </c>
    </row>
    <row r="288" spans="1:11" x14ac:dyDescent="0.25">
      <c r="A288" t="str">
        <v>successful</v>
      </c>
      <c r="B288">
        <v>2528</v>
      </c>
      <c r="J288" t="str">
        <v>failed</v>
      </c>
      <c r="K288">
        <v>2201</v>
      </c>
    </row>
    <row r="289" spans="1:11" x14ac:dyDescent="0.25">
      <c r="A289" t="str">
        <v>successful</v>
      </c>
      <c r="B289">
        <v>3657</v>
      </c>
      <c r="J289" t="str">
        <v>failed</v>
      </c>
      <c r="K289">
        <v>676</v>
      </c>
    </row>
    <row r="290" spans="1:11" x14ac:dyDescent="0.25">
      <c r="A290" t="str">
        <v>successful</v>
      </c>
      <c r="B290">
        <v>131</v>
      </c>
      <c r="J290" t="str">
        <v>failed</v>
      </c>
      <c r="K290">
        <v>831</v>
      </c>
    </row>
    <row r="291" spans="1:11" x14ac:dyDescent="0.25">
      <c r="A291" t="str">
        <v>successful</v>
      </c>
      <c r="B291">
        <v>239</v>
      </c>
      <c r="J291" t="str">
        <v>failed</v>
      </c>
      <c r="K291">
        <v>859</v>
      </c>
    </row>
    <row r="292" spans="1:11" x14ac:dyDescent="0.25">
      <c r="A292" t="str">
        <v>successful</v>
      </c>
      <c r="B292">
        <v>78</v>
      </c>
      <c r="J292" t="str">
        <v>failed</v>
      </c>
      <c r="K292">
        <v>45</v>
      </c>
    </row>
    <row r="293" spans="1:11" x14ac:dyDescent="0.25">
      <c r="A293" t="str">
        <v>successful</v>
      </c>
      <c r="B293">
        <v>1773</v>
      </c>
      <c r="J293" t="str">
        <v>failed</v>
      </c>
      <c r="K293">
        <v>6</v>
      </c>
    </row>
    <row r="294" spans="1:11" x14ac:dyDescent="0.25">
      <c r="A294" t="str">
        <v>successful</v>
      </c>
      <c r="B294">
        <v>32</v>
      </c>
      <c r="J294" t="str">
        <v>failed</v>
      </c>
      <c r="K294">
        <v>7</v>
      </c>
    </row>
    <row r="295" spans="1:11" x14ac:dyDescent="0.25">
      <c r="A295" t="str">
        <v>successful</v>
      </c>
      <c r="B295">
        <v>369</v>
      </c>
      <c r="J295" t="str">
        <v>failed</v>
      </c>
      <c r="K295">
        <v>31</v>
      </c>
    </row>
    <row r="296" spans="1:11" x14ac:dyDescent="0.25">
      <c r="A296" t="str">
        <v>successful</v>
      </c>
      <c r="B296">
        <v>89</v>
      </c>
      <c r="J296" t="str">
        <v>failed</v>
      </c>
      <c r="K296">
        <v>78</v>
      </c>
    </row>
    <row r="297" spans="1:11" x14ac:dyDescent="0.25">
      <c r="A297" t="str">
        <v>successful</v>
      </c>
      <c r="B297">
        <v>147</v>
      </c>
      <c r="J297" t="str">
        <v>failed</v>
      </c>
      <c r="K297">
        <v>1225</v>
      </c>
    </row>
    <row r="298" spans="1:11" x14ac:dyDescent="0.25">
      <c r="A298" t="str">
        <v>successful</v>
      </c>
      <c r="B298">
        <v>126</v>
      </c>
      <c r="J298" t="str">
        <v>failed</v>
      </c>
      <c r="K298">
        <v>1</v>
      </c>
    </row>
    <row r="299" spans="1:11" x14ac:dyDescent="0.25">
      <c r="A299" t="str">
        <v>successful</v>
      </c>
      <c r="B299">
        <v>2218</v>
      </c>
      <c r="J299" t="str">
        <v>failed</v>
      </c>
      <c r="K299">
        <v>67</v>
      </c>
    </row>
    <row r="300" spans="1:11" x14ac:dyDescent="0.25">
      <c r="A300" t="str">
        <v>successful</v>
      </c>
      <c r="B300">
        <v>202</v>
      </c>
      <c r="J300" t="str">
        <v>failed</v>
      </c>
      <c r="K300">
        <v>19</v>
      </c>
    </row>
    <row r="301" spans="1:11" x14ac:dyDescent="0.25">
      <c r="A301" t="str">
        <v>successful</v>
      </c>
      <c r="B301">
        <v>140</v>
      </c>
      <c r="J301" t="str">
        <v>failed</v>
      </c>
      <c r="K301">
        <v>2108</v>
      </c>
    </row>
    <row r="302" spans="1:11" x14ac:dyDescent="0.25">
      <c r="A302" t="str">
        <v>successful</v>
      </c>
      <c r="B302">
        <v>1052</v>
      </c>
      <c r="J302" t="str">
        <v>failed</v>
      </c>
      <c r="K302">
        <v>679</v>
      </c>
    </row>
    <row r="303" spans="1:11" x14ac:dyDescent="0.25">
      <c r="A303" t="str">
        <v>successful</v>
      </c>
      <c r="B303">
        <v>247</v>
      </c>
      <c r="J303" t="str">
        <v>failed</v>
      </c>
      <c r="K303">
        <v>36</v>
      </c>
    </row>
    <row r="304" spans="1:11" x14ac:dyDescent="0.25">
      <c r="A304" t="str">
        <v>successful</v>
      </c>
      <c r="B304">
        <v>84</v>
      </c>
      <c r="J304" t="str">
        <v>failed</v>
      </c>
      <c r="K304">
        <v>47</v>
      </c>
    </row>
    <row r="305" spans="1:11" x14ac:dyDescent="0.25">
      <c r="A305" t="str">
        <v>successful</v>
      </c>
      <c r="B305">
        <v>88</v>
      </c>
      <c r="J305" t="str">
        <v>failed</v>
      </c>
      <c r="K305">
        <v>70</v>
      </c>
    </row>
    <row r="306" spans="1:11" x14ac:dyDescent="0.25">
      <c r="A306" t="str">
        <v>successful</v>
      </c>
      <c r="B306">
        <v>156</v>
      </c>
      <c r="J306" t="str">
        <v>failed</v>
      </c>
      <c r="K306">
        <v>154</v>
      </c>
    </row>
    <row r="307" spans="1:11" x14ac:dyDescent="0.25">
      <c r="A307" t="str">
        <v>successful</v>
      </c>
      <c r="B307">
        <v>2985</v>
      </c>
      <c r="J307" t="str">
        <v>failed</v>
      </c>
      <c r="K307">
        <v>22</v>
      </c>
    </row>
    <row r="308" spans="1:11" x14ac:dyDescent="0.25">
      <c r="A308" t="str">
        <v>successful</v>
      </c>
      <c r="B308">
        <v>762</v>
      </c>
      <c r="J308" t="str">
        <v>failed</v>
      </c>
      <c r="K308">
        <v>1758</v>
      </c>
    </row>
    <row r="309" spans="1:11" x14ac:dyDescent="0.25">
      <c r="A309" t="str">
        <v>successful</v>
      </c>
      <c r="B309">
        <v>554</v>
      </c>
      <c r="J309" t="str">
        <v>failed</v>
      </c>
      <c r="K309">
        <v>94</v>
      </c>
    </row>
    <row r="310" spans="1:11" x14ac:dyDescent="0.25">
      <c r="A310" t="str">
        <v>successful</v>
      </c>
      <c r="B310">
        <v>135</v>
      </c>
      <c r="J310" t="str">
        <v>failed</v>
      </c>
      <c r="K310">
        <v>33</v>
      </c>
    </row>
    <row r="311" spans="1:11" x14ac:dyDescent="0.25">
      <c r="A311" t="str">
        <v>successful</v>
      </c>
      <c r="B311">
        <v>122</v>
      </c>
      <c r="J311" t="str">
        <v>failed</v>
      </c>
      <c r="K311">
        <v>1</v>
      </c>
    </row>
    <row r="312" spans="1:11" x14ac:dyDescent="0.25">
      <c r="A312" t="str">
        <v>successful</v>
      </c>
      <c r="B312">
        <v>221</v>
      </c>
      <c r="J312" t="str">
        <v>failed</v>
      </c>
      <c r="K312">
        <v>31</v>
      </c>
    </row>
    <row r="313" spans="1:11" x14ac:dyDescent="0.25">
      <c r="A313" t="str">
        <v>successful</v>
      </c>
      <c r="B313">
        <v>126</v>
      </c>
      <c r="J313" t="str">
        <v>failed</v>
      </c>
      <c r="K313">
        <v>35</v>
      </c>
    </row>
    <row r="314" spans="1:11" x14ac:dyDescent="0.25">
      <c r="A314" t="str">
        <v>successful</v>
      </c>
      <c r="B314">
        <v>1022</v>
      </c>
      <c r="J314" t="str">
        <v>failed</v>
      </c>
      <c r="K314">
        <v>63</v>
      </c>
    </row>
    <row r="315" spans="1:11" x14ac:dyDescent="0.25">
      <c r="A315" t="str">
        <v>successful</v>
      </c>
      <c r="B315">
        <v>3177</v>
      </c>
      <c r="J315" t="str">
        <v>failed</v>
      </c>
      <c r="K315">
        <v>526</v>
      </c>
    </row>
    <row r="316" spans="1:11" x14ac:dyDescent="0.25">
      <c r="A316" t="str">
        <v>successful</v>
      </c>
      <c r="B316">
        <v>198</v>
      </c>
      <c r="J316" t="str">
        <v>failed</v>
      </c>
      <c r="K316">
        <v>121</v>
      </c>
    </row>
    <row r="317" spans="1:11" x14ac:dyDescent="0.25">
      <c r="A317" t="str">
        <v>successful</v>
      </c>
      <c r="B317">
        <v>85</v>
      </c>
      <c r="J317" t="str">
        <v>failed</v>
      </c>
      <c r="K317">
        <v>67</v>
      </c>
    </row>
    <row r="318" spans="1:11" x14ac:dyDescent="0.25">
      <c r="A318" t="str">
        <v>successful</v>
      </c>
      <c r="B318">
        <v>3596</v>
      </c>
      <c r="J318" t="str">
        <v>failed</v>
      </c>
      <c r="K318">
        <v>57</v>
      </c>
    </row>
    <row r="319" spans="1:11" x14ac:dyDescent="0.25">
      <c r="A319" t="str">
        <v>successful</v>
      </c>
      <c r="B319">
        <v>244</v>
      </c>
      <c r="J319" t="str">
        <v>failed</v>
      </c>
      <c r="K319">
        <v>1229</v>
      </c>
    </row>
    <row r="320" spans="1:11" x14ac:dyDescent="0.25">
      <c r="A320" t="str">
        <v>successful</v>
      </c>
      <c r="B320">
        <v>5180</v>
      </c>
      <c r="J320" t="str">
        <v>failed</v>
      </c>
      <c r="K320">
        <v>12</v>
      </c>
    </row>
    <row r="321" spans="1:11" x14ac:dyDescent="0.25">
      <c r="A321" t="str">
        <v>successful</v>
      </c>
      <c r="B321">
        <v>589</v>
      </c>
      <c r="J321" t="str">
        <v>failed</v>
      </c>
      <c r="K321">
        <v>452</v>
      </c>
    </row>
    <row r="322" spans="1:11" x14ac:dyDescent="0.25">
      <c r="A322" t="str">
        <v>successful</v>
      </c>
      <c r="B322">
        <v>2725</v>
      </c>
      <c r="J322" t="str">
        <v>failed</v>
      </c>
      <c r="K322">
        <v>1886</v>
      </c>
    </row>
    <row r="323" spans="1:11" x14ac:dyDescent="0.25">
      <c r="A323" t="str">
        <v>successful</v>
      </c>
      <c r="B323">
        <v>300</v>
      </c>
      <c r="J323" t="str">
        <v>failed</v>
      </c>
      <c r="K323">
        <v>1825</v>
      </c>
    </row>
    <row r="324" spans="1:11" x14ac:dyDescent="0.25">
      <c r="A324" t="str">
        <v>successful</v>
      </c>
      <c r="B324">
        <v>144</v>
      </c>
      <c r="J324" t="str">
        <v>failed</v>
      </c>
      <c r="K324">
        <v>31</v>
      </c>
    </row>
    <row r="325" spans="1:11" x14ac:dyDescent="0.25">
      <c r="A325" t="str">
        <v>successful</v>
      </c>
      <c r="B325">
        <v>87</v>
      </c>
      <c r="J325" t="str">
        <v>failed</v>
      </c>
      <c r="K325">
        <v>107</v>
      </c>
    </row>
    <row r="326" spans="1:11" x14ac:dyDescent="0.25">
      <c r="A326" t="str">
        <v>successful</v>
      </c>
      <c r="B326">
        <v>3116</v>
      </c>
      <c r="J326" t="str">
        <v>failed</v>
      </c>
      <c r="K326">
        <v>27</v>
      </c>
    </row>
    <row r="327" spans="1:11" x14ac:dyDescent="0.25">
      <c r="A327" t="str">
        <v>successful</v>
      </c>
      <c r="B327">
        <v>909</v>
      </c>
      <c r="J327" t="str">
        <v>failed</v>
      </c>
      <c r="K327">
        <v>1221</v>
      </c>
    </row>
    <row r="328" spans="1:11" x14ac:dyDescent="0.25">
      <c r="A328" t="str">
        <v>successful</v>
      </c>
      <c r="B328">
        <v>1613</v>
      </c>
      <c r="J328" t="str">
        <v>failed</v>
      </c>
      <c r="K328">
        <v>1</v>
      </c>
    </row>
    <row r="329" spans="1:11" x14ac:dyDescent="0.25">
      <c r="A329" t="str">
        <v>successful</v>
      </c>
      <c r="B329">
        <v>136</v>
      </c>
      <c r="J329" t="str">
        <v>failed</v>
      </c>
      <c r="K329">
        <v>16</v>
      </c>
    </row>
    <row r="330" spans="1:11" x14ac:dyDescent="0.25">
      <c r="A330" t="str">
        <v>successful</v>
      </c>
      <c r="B330">
        <v>130</v>
      </c>
      <c r="J330" t="str">
        <v>failed</v>
      </c>
      <c r="K330">
        <v>41</v>
      </c>
    </row>
    <row r="331" spans="1:11" x14ac:dyDescent="0.25">
      <c r="A331" t="str">
        <v>successful</v>
      </c>
      <c r="B331">
        <v>102</v>
      </c>
      <c r="J331" t="str">
        <v>failed</v>
      </c>
      <c r="K331">
        <v>523</v>
      </c>
    </row>
    <row r="332" spans="1:11" x14ac:dyDescent="0.25">
      <c r="A332" t="str">
        <v>successful</v>
      </c>
      <c r="B332">
        <v>4006</v>
      </c>
      <c r="J332" t="str">
        <v>failed</v>
      </c>
      <c r="K332">
        <v>141</v>
      </c>
    </row>
    <row r="333" spans="1:11" x14ac:dyDescent="0.25">
      <c r="A333" t="str">
        <v>successful</v>
      </c>
      <c r="B333">
        <v>1629</v>
      </c>
      <c r="J333" t="str">
        <v>failed</v>
      </c>
      <c r="K333">
        <v>52</v>
      </c>
    </row>
    <row r="334" spans="1:11" x14ac:dyDescent="0.25">
      <c r="A334" t="str">
        <v>successful</v>
      </c>
      <c r="B334">
        <v>2188</v>
      </c>
      <c r="J334" t="str">
        <v>failed</v>
      </c>
      <c r="K334">
        <v>225</v>
      </c>
    </row>
    <row r="335" spans="1:11" x14ac:dyDescent="0.25">
      <c r="A335" t="str">
        <v>successful</v>
      </c>
      <c r="B335">
        <v>2409</v>
      </c>
      <c r="J335" t="str">
        <v>failed</v>
      </c>
      <c r="K335">
        <v>38</v>
      </c>
    </row>
    <row r="336" spans="1:11" x14ac:dyDescent="0.25">
      <c r="A336" t="str">
        <v>successful</v>
      </c>
      <c r="B336">
        <v>194</v>
      </c>
      <c r="J336" t="str">
        <v>failed</v>
      </c>
      <c r="K336">
        <v>15</v>
      </c>
    </row>
    <row r="337" spans="1:11" x14ac:dyDescent="0.25">
      <c r="A337" t="str">
        <v>successful</v>
      </c>
      <c r="B337">
        <v>1140</v>
      </c>
      <c r="J337" t="str">
        <v>failed</v>
      </c>
      <c r="K337">
        <v>37</v>
      </c>
    </row>
    <row r="338" spans="1:11" x14ac:dyDescent="0.25">
      <c r="A338" t="str">
        <v>successful</v>
      </c>
      <c r="B338">
        <v>102</v>
      </c>
      <c r="J338" t="str">
        <v>failed</v>
      </c>
      <c r="K338">
        <v>112</v>
      </c>
    </row>
    <row r="339" spans="1:11" x14ac:dyDescent="0.25">
      <c r="A339" t="str">
        <v>successful</v>
      </c>
      <c r="B339">
        <v>2857</v>
      </c>
      <c r="J339" t="str">
        <v>failed</v>
      </c>
      <c r="K339">
        <v>21</v>
      </c>
    </row>
    <row r="340" spans="1:11" x14ac:dyDescent="0.25">
      <c r="A340" t="str">
        <v>successful</v>
      </c>
      <c r="B340">
        <v>107</v>
      </c>
      <c r="J340" t="str">
        <v>failed</v>
      </c>
      <c r="K340">
        <v>67</v>
      </c>
    </row>
    <row r="341" spans="1:11" x14ac:dyDescent="0.25">
      <c r="A341" t="str">
        <v>successful</v>
      </c>
      <c r="B341">
        <v>160</v>
      </c>
      <c r="J341" t="str">
        <v>failed</v>
      </c>
      <c r="K341">
        <v>78</v>
      </c>
    </row>
    <row r="342" spans="1:11" x14ac:dyDescent="0.25">
      <c r="A342" t="str">
        <v>successful</v>
      </c>
      <c r="B342">
        <v>2230</v>
      </c>
      <c r="J342" t="str">
        <v>failed</v>
      </c>
      <c r="K342">
        <v>67</v>
      </c>
    </row>
    <row r="343" spans="1:11" x14ac:dyDescent="0.25">
      <c r="A343" t="str">
        <v>successful</v>
      </c>
      <c r="B343">
        <v>316</v>
      </c>
      <c r="J343" t="str">
        <v>failed</v>
      </c>
      <c r="K343">
        <v>263</v>
      </c>
    </row>
    <row r="344" spans="1:11" x14ac:dyDescent="0.25">
      <c r="A344" t="str">
        <v>successful</v>
      </c>
      <c r="B344">
        <v>117</v>
      </c>
      <c r="J344" t="str">
        <v>failed</v>
      </c>
      <c r="K344">
        <v>1691</v>
      </c>
    </row>
    <row r="345" spans="1:11" x14ac:dyDescent="0.25">
      <c r="A345" t="str">
        <v>successful</v>
      </c>
      <c r="B345">
        <v>6406</v>
      </c>
      <c r="J345" t="str">
        <v>failed</v>
      </c>
      <c r="K345">
        <v>181</v>
      </c>
    </row>
    <row r="346" spans="1:11" x14ac:dyDescent="0.25">
      <c r="A346" t="str">
        <v>successful</v>
      </c>
      <c r="B346">
        <v>192</v>
      </c>
      <c r="J346" t="str">
        <v>failed</v>
      </c>
      <c r="K346">
        <v>13</v>
      </c>
    </row>
    <row r="347" spans="1:11" x14ac:dyDescent="0.25">
      <c r="A347" t="str">
        <v>successful</v>
      </c>
      <c r="B347">
        <v>26</v>
      </c>
      <c r="J347" t="str">
        <v>failed</v>
      </c>
      <c r="K347">
        <v>1</v>
      </c>
    </row>
    <row r="348" spans="1:11" x14ac:dyDescent="0.25">
      <c r="A348" t="str">
        <v>successful</v>
      </c>
      <c r="B348">
        <v>723</v>
      </c>
      <c r="J348" t="str">
        <v>failed</v>
      </c>
      <c r="K348">
        <v>21</v>
      </c>
    </row>
    <row r="349" spans="1:11" x14ac:dyDescent="0.25">
      <c r="A349" t="str">
        <v>successful</v>
      </c>
      <c r="B349">
        <v>170</v>
      </c>
      <c r="J349" t="str">
        <v>failed</v>
      </c>
      <c r="K349">
        <v>830</v>
      </c>
    </row>
    <row r="350" spans="1:11" x14ac:dyDescent="0.25">
      <c r="A350" t="str">
        <v>successful</v>
      </c>
      <c r="B350">
        <v>238</v>
      </c>
      <c r="J350" t="str">
        <v>failed</v>
      </c>
      <c r="K350">
        <v>130</v>
      </c>
    </row>
    <row r="351" spans="1:11" x14ac:dyDescent="0.25">
      <c r="A351" t="str">
        <v>successful</v>
      </c>
      <c r="B351">
        <v>55</v>
      </c>
      <c r="J351" t="str">
        <v>failed</v>
      </c>
      <c r="K351">
        <v>55</v>
      </c>
    </row>
    <row r="352" spans="1:11" x14ac:dyDescent="0.25">
      <c r="A352" t="str">
        <v>successful</v>
      </c>
      <c r="B352">
        <v>128</v>
      </c>
      <c r="J352" t="str">
        <v>failed</v>
      </c>
      <c r="K352">
        <v>114</v>
      </c>
    </row>
    <row r="353" spans="1:11" x14ac:dyDescent="0.25">
      <c r="A353" t="str">
        <v>successful</v>
      </c>
      <c r="B353">
        <v>2144</v>
      </c>
      <c r="J353" t="str">
        <v>failed</v>
      </c>
      <c r="K353">
        <v>594</v>
      </c>
    </row>
    <row r="354" spans="1:11" x14ac:dyDescent="0.25">
      <c r="A354" t="str">
        <v>successful</v>
      </c>
      <c r="B354">
        <v>2693</v>
      </c>
      <c r="J354" t="str">
        <v>failed</v>
      </c>
      <c r="K354">
        <v>24</v>
      </c>
    </row>
    <row r="355" spans="1:11" x14ac:dyDescent="0.25">
      <c r="A355" t="str">
        <v>successful</v>
      </c>
      <c r="B355">
        <v>432</v>
      </c>
      <c r="J355" t="str">
        <v>failed</v>
      </c>
      <c r="K355">
        <v>252</v>
      </c>
    </row>
    <row r="356" spans="1:11" x14ac:dyDescent="0.25">
      <c r="A356" t="str">
        <v>successful</v>
      </c>
      <c r="B356">
        <v>189</v>
      </c>
      <c r="J356" t="str">
        <v>failed</v>
      </c>
      <c r="K356">
        <v>67</v>
      </c>
    </row>
    <row r="357" spans="1:11" x14ac:dyDescent="0.25">
      <c r="A357" t="str">
        <v>successful</v>
      </c>
      <c r="B357">
        <v>154</v>
      </c>
      <c r="J357" t="str">
        <v>failed</v>
      </c>
      <c r="K357">
        <v>742</v>
      </c>
    </row>
    <row r="358" spans="1:11" x14ac:dyDescent="0.25">
      <c r="A358" t="str">
        <v>successful</v>
      </c>
      <c r="B358">
        <v>96</v>
      </c>
      <c r="J358" t="str">
        <v>failed</v>
      </c>
      <c r="K358">
        <v>75</v>
      </c>
    </row>
    <row r="359" spans="1:11" x14ac:dyDescent="0.25">
      <c r="A359" t="str">
        <v>successful</v>
      </c>
      <c r="B359">
        <v>3063</v>
      </c>
      <c r="J359" t="str">
        <v>failed</v>
      </c>
      <c r="K359">
        <v>4405</v>
      </c>
    </row>
    <row r="360" spans="1:11" x14ac:dyDescent="0.25">
      <c r="A360" t="str">
        <v>successful</v>
      </c>
      <c r="B360">
        <v>2266</v>
      </c>
      <c r="J360" t="str">
        <v>failed</v>
      </c>
      <c r="K360">
        <v>92</v>
      </c>
    </row>
    <row r="361" spans="1:11" x14ac:dyDescent="0.25">
      <c r="A361" t="str">
        <v>successful</v>
      </c>
      <c r="B361">
        <v>194</v>
      </c>
      <c r="J361" t="str">
        <v>failed</v>
      </c>
      <c r="K361">
        <v>64</v>
      </c>
    </row>
    <row r="362" spans="1:11" x14ac:dyDescent="0.25">
      <c r="A362" t="str">
        <v>successful</v>
      </c>
      <c r="B362">
        <v>129</v>
      </c>
      <c r="J362" t="str">
        <v>failed</v>
      </c>
      <c r="K362">
        <v>64</v>
      </c>
    </row>
    <row r="363" spans="1:11" x14ac:dyDescent="0.25">
      <c r="A363" t="str">
        <v>successful</v>
      </c>
      <c r="B363">
        <v>375</v>
      </c>
      <c r="J363" t="str">
        <v>failed</v>
      </c>
      <c r="K363">
        <v>842</v>
      </c>
    </row>
    <row r="364" spans="1:11" x14ac:dyDescent="0.25">
      <c r="A364" t="str">
        <v>successful</v>
      </c>
      <c r="B364">
        <v>409</v>
      </c>
      <c r="J364" t="str">
        <v>failed</v>
      </c>
      <c r="K364">
        <v>112</v>
      </c>
    </row>
    <row r="365" spans="1:11" x14ac:dyDescent="0.25">
      <c r="A365" t="str">
        <v>successful</v>
      </c>
      <c r="B365">
        <v>234</v>
      </c>
      <c r="J365" t="str">
        <v>failed</v>
      </c>
      <c r="K365">
        <v>374</v>
      </c>
    </row>
    <row r="366" spans="1:11" x14ac:dyDescent="0.25">
      <c r="A366" t="str">
        <v>successful</v>
      </c>
      <c r="B366">
        <v>3016</v>
      </c>
    </row>
    <row r="367" spans="1:11" x14ac:dyDescent="0.25">
      <c r="A367" t="str">
        <v>successful</v>
      </c>
      <c r="B367">
        <v>264</v>
      </c>
    </row>
    <row r="368" spans="1:11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conditionalFormatting sqref="A1">
    <cfRule type="containsText" dxfId="28" priority="5" operator="containsText" text="canceled">
      <formula>NOT(ISERROR(SEARCH("canceled",A1)))</formula>
    </cfRule>
    <cfRule type="containsText" dxfId="27" priority="6" operator="containsText" text="live">
      <formula>NOT(ISERROR(SEARCH("live",A1)))</formula>
    </cfRule>
    <cfRule type="containsText" dxfId="26" priority="7" operator="containsText" text="failed">
      <formula>NOT(ISERROR(SEARCH("failed",A1)))</formula>
    </cfRule>
    <cfRule type="containsText" dxfId="25" priority="8" operator="containsText" text="successful">
      <formula>NOT(ISERROR(SEARCH("successful",A1)))</formula>
    </cfRule>
  </conditionalFormatting>
  <conditionalFormatting sqref="J1">
    <cfRule type="containsText" dxfId="24" priority="1" operator="containsText" text="canceled">
      <formula>NOT(ISERROR(SEARCH("canceled",J1)))</formula>
    </cfRule>
    <cfRule type="containsText" dxfId="23" priority="2" operator="containsText" text="live">
      <formula>NOT(ISERROR(SEARCH("live",J1)))</formula>
    </cfRule>
    <cfRule type="containsText" dxfId="22" priority="3" operator="containsText" text="failed">
      <formula>NOT(ISERROR(SEARCH("failed",J1)))</formula>
    </cfRule>
    <cfRule type="containsText" dxfId="21" priority="4" operator="containsText" text="successful">
      <formula>NOT(ISERROR(SEARCH("successful",J1)))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E2A2-0321-4E68-9824-E3D42EF45E4F}">
  <dimension ref="A1:H13"/>
  <sheetViews>
    <sheetView workbookViewId="0">
      <selection activeCell="I12" sqref="I12"/>
    </sheetView>
  </sheetViews>
  <sheetFormatPr defaultRowHeight="15.75" x14ac:dyDescent="0.25"/>
  <cols>
    <col min="1" max="1" width="26.375" bestFit="1" customWidth="1"/>
    <col min="2" max="2" width="15.5" bestFit="1" customWidth="1"/>
    <col min="3" max="3" width="12.625" bestFit="1" customWidth="1"/>
    <col min="4" max="4" width="15.375" bestFit="1" customWidth="1"/>
    <col min="5" max="5" width="11.125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2086</v>
      </c>
      <c r="B1" t="s">
        <v>2100</v>
      </c>
      <c r="C1" t="s">
        <v>2101</v>
      </c>
      <c r="D1" t="s">
        <v>2102</v>
      </c>
      <c r="E1" t="s">
        <v>2103</v>
      </c>
      <c r="F1" t="s">
        <v>2104</v>
      </c>
      <c r="G1" t="s">
        <v>2105</v>
      </c>
      <c r="H1" t="s">
        <v>2106</v>
      </c>
    </row>
    <row r="2" spans="1:8" x14ac:dyDescent="0.25">
      <c r="A2" t="s">
        <v>2088</v>
      </c>
      <c r="B2">
        <f>COUNTIFS( 'DATA Crowdfunding'!$U:$U, "="&amp;'Goal Analysis'!$A2, 'DATA Crowdfunding'!$F:$F, "=successful" )</f>
        <v>30</v>
      </c>
      <c r="C2">
        <f>COUNTIFS( 'DATA Crowdfunding'!$U:$U, "="&amp;'Goal Analysis'!$A2, 'DATA Crowdfunding'!$F:$F, "=failed" )</f>
        <v>20</v>
      </c>
      <c r="D2">
        <f>COUNTIFS( 'DATA Crowdfunding'!$U:$U, "="&amp;'Goal Analysis'!$A2, 'DATA Crowdfunding'!$F:$F, "=canceled" )</f>
        <v>1</v>
      </c>
      <c r="E2">
        <f>SUM(B2:D2)</f>
        <v>51</v>
      </c>
      <c r="F2" s="11">
        <f>B2/$E2</f>
        <v>0.58823529411764708</v>
      </c>
      <c r="G2" s="11">
        <f t="shared" ref="G2:H2" si="0">C2/$E2</f>
        <v>0.39215686274509803</v>
      </c>
      <c r="H2" s="11">
        <f t="shared" si="0"/>
        <v>1.9607843137254902E-2</v>
      </c>
    </row>
    <row r="3" spans="1:8" x14ac:dyDescent="0.25">
      <c r="A3" t="s">
        <v>2089</v>
      </c>
      <c r="B3">
        <f>COUNTIFS( 'DATA Crowdfunding'!$U:$U, "="&amp;'Goal Analysis'!$A3, 'DATA Crowdfunding'!$F:$F, "=successful" )</f>
        <v>191</v>
      </c>
      <c r="C3">
        <f>COUNTIFS( 'DATA Crowdfunding'!$U:$U, "="&amp;'Goal Analysis'!$A3, 'DATA Crowdfunding'!$F:$F, "=failed" )</f>
        <v>38</v>
      </c>
      <c r="D3">
        <f>COUNTIFS( 'DATA Crowdfunding'!$U:$U, "="&amp;'Goal Analysis'!$A3, 'DATA Crowdfunding'!$F:$F, "=canceled" )</f>
        <v>2</v>
      </c>
      <c r="E3">
        <f t="shared" ref="E3:E13" si="1">SUM(B3:D3)</f>
        <v>231</v>
      </c>
      <c r="F3" s="11">
        <f t="shared" ref="F3:F13" si="2">B3/$E3</f>
        <v>0.82683982683982682</v>
      </c>
      <c r="G3" s="11">
        <f t="shared" ref="G3:G13" si="3">C3/$E3</f>
        <v>0.16450216450216451</v>
      </c>
      <c r="H3" s="11">
        <f t="shared" ref="H3:H13" si="4">D3/$E3</f>
        <v>8.658008658008658E-3</v>
      </c>
    </row>
    <row r="4" spans="1:8" x14ac:dyDescent="0.25">
      <c r="A4" t="s">
        <v>2091</v>
      </c>
      <c r="B4">
        <f>COUNTIFS( 'DATA Crowdfunding'!$U:$U, "="&amp;'Goal Analysis'!$A4, 'DATA Crowdfunding'!$F:$F, "=successful" )</f>
        <v>164</v>
      </c>
      <c r="C4">
        <f>COUNTIFS( 'DATA Crowdfunding'!$U:$U, "="&amp;'Goal Analysis'!$A4, 'DATA Crowdfunding'!$F:$F, "=failed" )</f>
        <v>126</v>
      </c>
      <c r="D4">
        <f>COUNTIFS( 'DATA Crowdfunding'!$U:$U, "="&amp;'Goal Analysis'!$A4, 'DATA Crowdfunding'!$F:$F, "=canceled" )</f>
        <v>25</v>
      </c>
      <c r="E4">
        <f t="shared" si="1"/>
        <v>315</v>
      </c>
      <c r="F4" s="11">
        <f t="shared" si="2"/>
        <v>0.52063492063492067</v>
      </c>
      <c r="G4" s="11">
        <f t="shared" si="3"/>
        <v>0.4</v>
      </c>
      <c r="H4" s="11">
        <f t="shared" si="4"/>
        <v>7.9365079365079361E-2</v>
      </c>
    </row>
    <row r="5" spans="1:8" x14ac:dyDescent="0.25">
      <c r="A5" t="s">
        <v>2097</v>
      </c>
      <c r="B5">
        <f>COUNTIFS( 'DATA Crowdfunding'!$U:$U, "="&amp;'Goal Analysis'!$A5, 'DATA Crowdfunding'!$F:$F, "=successful" )</f>
        <v>4</v>
      </c>
      <c r="C5">
        <f>COUNTIFS( 'DATA Crowdfunding'!$U:$U, "="&amp;'Goal Analysis'!$A5, 'DATA Crowdfunding'!$F:$F, "=failed" )</f>
        <v>5</v>
      </c>
      <c r="D5">
        <f>COUNTIFS( 'DATA Crowdfunding'!$U:$U, "="&amp;'Goal Analysis'!$A5, 'DATA Crowdfunding'!$F:$F, "=canceled" )</f>
        <v>0</v>
      </c>
      <c r="E5">
        <f t="shared" si="1"/>
        <v>9</v>
      </c>
      <c r="F5" s="11">
        <f t="shared" si="2"/>
        <v>0.44444444444444442</v>
      </c>
      <c r="G5" s="11">
        <f t="shared" si="3"/>
        <v>0.55555555555555558</v>
      </c>
      <c r="H5" s="11">
        <f t="shared" si="4"/>
        <v>0</v>
      </c>
    </row>
    <row r="6" spans="1:8" x14ac:dyDescent="0.25">
      <c r="A6" t="s">
        <v>2095</v>
      </c>
      <c r="B6">
        <f>COUNTIFS( 'DATA Crowdfunding'!$U:$U, "="&amp;'Goal Analysis'!$A6, 'DATA Crowdfunding'!$F:$F, "=successful" )</f>
        <v>10</v>
      </c>
      <c r="C6">
        <f>COUNTIFS( 'DATA Crowdfunding'!$U:$U, "="&amp;'Goal Analysis'!$A6, 'DATA Crowdfunding'!$F:$F, "=failed" )</f>
        <v>0</v>
      </c>
      <c r="D6">
        <f>COUNTIFS( 'DATA Crowdfunding'!$U:$U, "="&amp;'Goal Analysis'!$A6, 'DATA Crowdfunding'!$F:$F, "=canceled" )</f>
        <v>0</v>
      </c>
      <c r="E6">
        <f t="shared" si="1"/>
        <v>10</v>
      </c>
      <c r="F6" s="11">
        <f t="shared" si="2"/>
        <v>1</v>
      </c>
      <c r="G6" s="11">
        <f t="shared" si="3"/>
        <v>0</v>
      </c>
      <c r="H6" s="11">
        <f t="shared" si="4"/>
        <v>0</v>
      </c>
    </row>
    <row r="7" spans="1:8" x14ac:dyDescent="0.25">
      <c r="A7" t="s">
        <v>2096</v>
      </c>
      <c r="B7">
        <f>COUNTIFS( 'DATA Crowdfunding'!$U:$U, "="&amp;'Goal Analysis'!$A7, 'DATA Crowdfunding'!$F:$F, "=successful" )</f>
        <v>7</v>
      </c>
      <c r="C7">
        <f>COUNTIFS( 'DATA Crowdfunding'!$U:$U, "="&amp;'Goal Analysis'!$A7, 'DATA Crowdfunding'!$F:$F, "=failed" )</f>
        <v>0</v>
      </c>
      <c r="D7">
        <f>COUNTIFS( 'DATA Crowdfunding'!$U:$U, "="&amp;'Goal Analysis'!$A7, 'DATA Crowdfunding'!$F:$F, "=canceled" )</f>
        <v>0</v>
      </c>
      <c r="E7">
        <f t="shared" si="1"/>
        <v>7</v>
      </c>
      <c r="F7" s="11">
        <f t="shared" si="2"/>
        <v>1</v>
      </c>
      <c r="G7" s="11">
        <f t="shared" si="3"/>
        <v>0</v>
      </c>
      <c r="H7" s="11">
        <f t="shared" si="4"/>
        <v>0</v>
      </c>
    </row>
    <row r="8" spans="1:8" x14ac:dyDescent="0.25">
      <c r="A8" t="s">
        <v>2092</v>
      </c>
      <c r="B8">
        <f>COUNTIFS( 'DATA Crowdfunding'!$U:$U, "="&amp;'Goal Analysis'!$A8, 'DATA Crowdfunding'!$F:$F, "=successful" )</f>
        <v>11</v>
      </c>
      <c r="C8">
        <f>COUNTIFS( 'DATA Crowdfunding'!$U:$U, "="&amp;'Goal Analysis'!$A8, 'DATA Crowdfunding'!$F:$F, "=failed" )</f>
        <v>3</v>
      </c>
      <c r="D8">
        <f>COUNTIFS( 'DATA Crowdfunding'!$U:$U, "="&amp;'Goal Analysis'!$A8, 'DATA Crowdfunding'!$F:$F, "=canceled" )</f>
        <v>0</v>
      </c>
      <c r="E8">
        <f t="shared" si="1"/>
        <v>14</v>
      </c>
      <c r="F8" s="11">
        <f t="shared" si="2"/>
        <v>0.7857142857142857</v>
      </c>
      <c r="G8" s="11">
        <f t="shared" si="3"/>
        <v>0.21428571428571427</v>
      </c>
      <c r="H8" s="11">
        <f t="shared" si="4"/>
        <v>0</v>
      </c>
    </row>
    <row r="9" spans="1:8" x14ac:dyDescent="0.25">
      <c r="A9" t="s">
        <v>2094</v>
      </c>
      <c r="B9">
        <f>COUNTIFS( 'DATA Crowdfunding'!$U:$U, "="&amp;'Goal Analysis'!$A9, 'DATA Crowdfunding'!$F:$F, "=successful" )</f>
        <v>7</v>
      </c>
      <c r="C9">
        <f>COUNTIFS( 'DATA Crowdfunding'!$U:$U, "="&amp;'Goal Analysis'!$A9, 'DATA Crowdfunding'!$F:$F, "=failed" )</f>
        <v>0</v>
      </c>
      <c r="D9">
        <f>COUNTIFS( 'DATA Crowdfunding'!$U:$U, "="&amp;'Goal Analysis'!$A9, 'DATA Crowdfunding'!$F:$F, "=canceled" )</f>
        <v>0</v>
      </c>
      <c r="E9">
        <f t="shared" si="1"/>
        <v>7</v>
      </c>
      <c r="F9" s="11">
        <f t="shared" si="2"/>
        <v>1</v>
      </c>
      <c r="G9" s="11">
        <f t="shared" si="3"/>
        <v>0</v>
      </c>
      <c r="H9" s="11">
        <f t="shared" si="4"/>
        <v>0</v>
      </c>
    </row>
    <row r="10" spans="1:8" x14ac:dyDescent="0.25">
      <c r="A10" t="s">
        <v>2099</v>
      </c>
      <c r="B10">
        <f>COUNTIFS( 'DATA Crowdfunding'!$U:$U, "="&amp;'Goal Analysis'!$A10, 'DATA Crowdfunding'!$F:$F, "=successful" )</f>
        <v>8</v>
      </c>
      <c r="C10">
        <f>COUNTIFS( 'DATA Crowdfunding'!$U:$U, "="&amp;'Goal Analysis'!$A10, 'DATA Crowdfunding'!$F:$F, "=failed" )</f>
        <v>3</v>
      </c>
      <c r="D10">
        <f>COUNTIFS( 'DATA Crowdfunding'!$U:$U, "="&amp;'Goal Analysis'!$A10, 'DATA Crowdfunding'!$F:$F, "=canceled" )</f>
        <v>1</v>
      </c>
      <c r="E10">
        <f t="shared" si="1"/>
        <v>12</v>
      </c>
      <c r="F10" s="11">
        <f t="shared" si="2"/>
        <v>0.66666666666666663</v>
      </c>
      <c r="G10" s="11">
        <f t="shared" si="3"/>
        <v>0.25</v>
      </c>
      <c r="H10" s="11">
        <f t="shared" si="4"/>
        <v>8.3333333333333329E-2</v>
      </c>
    </row>
    <row r="11" spans="1:8" x14ac:dyDescent="0.25">
      <c r="A11" t="s">
        <v>2098</v>
      </c>
      <c r="B11">
        <f>COUNTIFS( 'DATA Crowdfunding'!$U:$U, "="&amp;'Goal Analysis'!$A11, 'DATA Crowdfunding'!$F:$F, "=successful" )</f>
        <v>11</v>
      </c>
      <c r="C11">
        <f>COUNTIFS( 'DATA Crowdfunding'!$U:$U, "="&amp;'Goal Analysis'!$A11, 'DATA Crowdfunding'!$F:$F, "=failed" )</f>
        <v>3</v>
      </c>
      <c r="D11">
        <f>COUNTIFS( 'DATA Crowdfunding'!$U:$U, "="&amp;'Goal Analysis'!$A11, 'DATA Crowdfunding'!$F:$F, "=canceled" )</f>
        <v>0</v>
      </c>
      <c r="E11">
        <f t="shared" si="1"/>
        <v>14</v>
      </c>
      <c r="F11" s="11">
        <f t="shared" si="2"/>
        <v>0.7857142857142857</v>
      </c>
      <c r="G11" s="11">
        <f t="shared" si="3"/>
        <v>0.21428571428571427</v>
      </c>
      <c r="H11" s="11">
        <f t="shared" si="4"/>
        <v>0</v>
      </c>
    </row>
    <row r="12" spans="1:8" x14ac:dyDescent="0.25">
      <c r="A12" t="s">
        <v>2093</v>
      </c>
      <c r="B12">
        <f>COUNTIFS( 'DATA Crowdfunding'!$U:$U, "="&amp;'Goal Analysis'!$A12, 'DATA Crowdfunding'!$F:$F, "=successful" )</f>
        <v>8</v>
      </c>
      <c r="C12">
        <f>COUNTIFS( 'DATA Crowdfunding'!$U:$U, "="&amp;'Goal Analysis'!$A12, 'DATA Crowdfunding'!$F:$F, "=failed" )</f>
        <v>3</v>
      </c>
      <c r="D12">
        <f>COUNTIFS( 'DATA Crowdfunding'!$U:$U, "="&amp;'Goal Analysis'!$A12, 'DATA Crowdfunding'!$F:$F, "=canceled" )</f>
        <v>0</v>
      </c>
      <c r="E12">
        <f t="shared" si="1"/>
        <v>11</v>
      </c>
      <c r="F12" s="11">
        <f t="shared" si="2"/>
        <v>0.72727272727272729</v>
      </c>
      <c r="G12" s="11">
        <f t="shared" si="3"/>
        <v>0.27272727272727271</v>
      </c>
      <c r="H12" s="11">
        <f t="shared" si="4"/>
        <v>0</v>
      </c>
    </row>
    <row r="13" spans="1:8" x14ac:dyDescent="0.25">
      <c r="A13" t="s">
        <v>2090</v>
      </c>
      <c r="B13">
        <f>COUNTIFS( 'DATA Crowdfunding'!$U:$U, "="&amp;'Goal Analysis'!$A13, 'DATA Crowdfunding'!$F:$F, "=successful" )</f>
        <v>114</v>
      </c>
      <c r="C13">
        <f>COUNTIFS( 'DATA Crowdfunding'!$U:$U, "="&amp;'Goal Analysis'!$A13, 'DATA Crowdfunding'!$F:$F, "=failed" )</f>
        <v>163</v>
      </c>
      <c r="D13">
        <f>COUNTIFS( 'DATA Crowdfunding'!$U:$U, "="&amp;'Goal Analysis'!$A13, 'DATA Crowdfunding'!$F:$F, "=canceled" )</f>
        <v>28</v>
      </c>
      <c r="E13">
        <f t="shared" si="1"/>
        <v>305</v>
      </c>
      <c r="F13" s="11">
        <f t="shared" si="2"/>
        <v>0.3737704918032787</v>
      </c>
      <c r="G13" s="11">
        <f t="shared" si="3"/>
        <v>0.53442622950819674</v>
      </c>
      <c r="H13" s="11">
        <f t="shared" si="4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E743-561C-493D-97B2-3A6F4568930A}">
  <dimension ref="A1:E18"/>
  <sheetViews>
    <sheetView workbookViewId="0">
      <selection activeCell="B22" sqref="B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10.375" bestFit="1" customWidth="1"/>
    <col min="7" max="7" width="16.5" bestFit="1" customWidth="1"/>
    <col min="8" max="8" width="15.375" bestFit="1" customWidth="1"/>
    <col min="9" max="9" width="21.625" bestFit="1" customWidth="1"/>
  </cols>
  <sheetData>
    <row r="1" spans="1:5" x14ac:dyDescent="0.25">
      <c r="A1" s="8" t="s">
        <v>2085</v>
      </c>
      <c r="B1" t="s">
        <v>2046</v>
      </c>
    </row>
    <row r="2" spans="1:5" x14ac:dyDescent="0.25">
      <c r="A2" s="8" t="s">
        <v>2031</v>
      </c>
      <c r="B2" t="s">
        <v>2046</v>
      </c>
    </row>
    <row r="4" spans="1:5" x14ac:dyDescent="0.25">
      <c r="A4" s="8" t="s">
        <v>2035</v>
      </c>
      <c r="B4" s="8" t="s">
        <v>2036</v>
      </c>
    </row>
    <row r="5" spans="1:5" x14ac:dyDescent="0.25">
      <c r="A5" s="8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3" t="s">
        <v>2073</v>
      </c>
      <c r="B6" s="15">
        <v>6</v>
      </c>
      <c r="C6" s="15">
        <v>36</v>
      </c>
      <c r="D6" s="15">
        <v>49</v>
      </c>
      <c r="E6" s="15">
        <v>91</v>
      </c>
    </row>
    <row r="7" spans="1:5" x14ac:dyDescent="0.25">
      <c r="A7" s="3" t="s">
        <v>2074</v>
      </c>
      <c r="B7" s="15">
        <v>7</v>
      </c>
      <c r="C7" s="15">
        <v>28</v>
      </c>
      <c r="D7" s="15">
        <v>44</v>
      </c>
      <c r="E7" s="15">
        <v>79</v>
      </c>
    </row>
    <row r="8" spans="1:5" x14ac:dyDescent="0.25">
      <c r="A8" s="3" t="s">
        <v>2075</v>
      </c>
      <c r="B8" s="15">
        <v>4</v>
      </c>
      <c r="C8" s="15">
        <v>33</v>
      </c>
      <c r="D8" s="15">
        <v>49</v>
      </c>
      <c r="E8" s="15">
        <v>86</v>
      </c>
    </row>
    <row r="9" spans="1:5" x14ac:dyDescent="0.25">
      <c r="A9" s="3" t="s">
        <v>2076</v>
      </c>
      <c r="B9" s="15">
        <v>1</v>
      </c>
      <c r="C9" s="15">
        <v>30</v>
      </c>
      <c r="D9" s="15">
        <v>46</v>
      </c>
      <c r="E9" s="15">
        <v>77</v>
      </c>
    </row>
    <row r="10" spans="1:5" x14ac:dyDescent="0.25">
      <c r="A10" s="3" t="s">
        <v>2077</v>
      </c>
      <c r="B10" s="15">
        <v>3</v>
      </c>
      <c r="C10" s="15">
        <v>35</v>
      </c>
      <c r="D10" s="15">
        <v>46</v>
      </c>
      <c r="E10" s="15">
        <v>84</v>
      </c>
    </row>
    <row r="11" spans="1:5" x14ac:dyDescent="0.25">
      <c r="A11" s="3" t="s">
        <v>2078</v>
      </c>
      <c r="B11" s="15">
        <v>3</v>
      </c>
      <c r="C11" s="15">
        <v>28</v>
      </c>
      <c r="D11" s="15">
        <v>55</v>
      </c>
      <c r="E11" s="15">
        <v>86</v>
      </c>
    </row>
    <row r="12" spans="1:5" x14ac:dyDescent="0.25">
      <c r="A12" s="3" t="s">
        <v>2079</v>
      </c>
      <c r="B12" s="15">
        <v>4</v>
      </c>
      <c r="C12" s="15">
        <v>31</v>
      </c>
      <c r="D12" s="15">
        <v>58</v>
      </c>
      <c r="E12" s="15">
        <v>93</v>
      </c>
    </row>
    <row r="13" spans="1:5" x14ac:dyDescent="0.25">
      <c r="A13" s="3" t="s">
        <v>2080</v>
      </c>
      <c r="B13" s="15">
        <v>8</v>
      </c>
      <c r="C13" s="15">
        <v>35</v>
      </c>
      <c r="D13" s="15">
        <v>41</v>
      </c>
      <c r="E13" s="15">
        <v>84</v>
      </c>
    </row>
    <row r="14" spans="1:5" x14ac:dyDescent="0.25">
      <c r="A14" s="3" t="s">
        <v>2081</v>
      </c>
      <c r="B14" s="15">
        <v>5</v>
      </c>
      <c r="C14" s="15">
        <v>23</v>
      </c>
      <c r="D14" s="15">
        <v>45</v>
      </c>
      <c r="E14" s="15">
        <v>73</v>
      </c>
    </row>
    <row r="15" spans="1:5" x14ac:dyDescent="0.25">
      <c r="A15" s="3" t="s">
        <v>2082</v>
      </c>
      <c r="B15" s="15">
        <v>6</v>
      </c>
      <c r="C15" s="15">
        <v>26</v>
      </c>
      <c r="D15" s="15">
        <v>45</v>
      </c>
      <c r="E15" s="15">
        <v>77</v>
      </c>
    </row>
    <row r="16" spans="1:5" x14ac:dyDescent="0.25">
      <c r="A16" s="3" t="s">
        <v>2083</v>
      </c>
      <c r="B16" s="15">
        <v>3</v>
      </c>
      <c r="C16" s="15">
        <v>27</v>
      </c>
      <c r="D16" s="15">
        <v>45</v>
      </c>
      <c r="E16" s="15">
        <v>75</v>
      </c>
    </row>
    <row r="17" spans="1:5" x14ac:dyDescent="0.25">
      <c r="A17" s="3" t="s">
        <v>2084</v>
      </c>
      <c r="B17" s="15">
        <v>7</v>
      </c>
      <c r="C17" s="15">
        <v>32</v>
      </c>
      <c r="D17" s="15">
        <v>42</v>
      </c>
      <c r="E17" s="15">
        <v>81</v>
      </c>
    </row>
    <row r="18" spans="1:5" x14ac:dyDescent="0.25">
      <c r="A18" s="3" t="s">
        <v>2034</v>
      </c>
      <c r="B18" s="15">
        <v>57</v>
      </c>
      <c r="C18" s="15">
        <v>364</v>
      </c>
      <c r="D18" s="15">
        <v>565</v>
      </c>
      <c r="E18" s="15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0517-98BD-46C9-B177-13E40D31B5E6}">
  <dimension ref="A1:F30"/>
  <sheetViews>
    <sheetView workbookViewId="0">
      <selection activeCell="F33" sqref="F3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21.25" bestFit="1" customWidth="1"/>
    <col min="8" max="8" width="16.5" bestFit="1" customWidth="1"/>
    <col min="9" max="9" width="21.25" bestFit="1" customWidth="1"/>
    <col min="10" max="10" width="21.625" bestFit="1" customWidth="1"/>
    <col min="11" max="11" width="26.25" bestFit="1" customWidth="1"/>
  </cols>
  <sheetData>
    <row r="1" spans="1:6" x14ac:dyDescent="0.25">
      <c r="A1" s="8" t="s">
        <v>6</v>
      </c>
      <c r="B1" t="s">
        <v>2046</v>
      </c>
    </row>
    <row r="2" spans="1:6" x14ac:dyDescent="0.25">
      <c r="A2" s="8" t="s">
        <v>2031</v>
      </c>
      <c r="B2" t="s">
        <v>2046</v>
      </c>
    </row>
    <row r="4" spans="1:6" x14ac:dyDescent="0.25">
      <c r="A4" s="8" t="s">
        <v>2035</v>
      </c>
      <c r="B4" s="8" t="s">
        <v>2036</v>
      </c>
    </row>
    <row r="5" spans="1:6" x14ac:dyDescent="0.2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3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3" t="s">
        <v>2048</v>
      </c>
      <c r="E7">
        <v>4</v>
      </c>
      <c r="F7">
        <v>4</v>
      </c>
    </row>
    <row r="8" spans="1:6" x14ac:dyDescent="0.25">
      <c r="A8" s="3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3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3" t="s">
        <v>2051</v>
      </c>
      <c r="C10">
        <v>8</v>
      </c>
      <c r="E10">
        <v>10</v>
      </c>
      <c r="F10">
        <v>18</v>
      </c>
    </row>
    <row r="11" spans="1:6" x14ac:dyDescent="0.25">
      <c r="A11" s="3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3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3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3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3" t="s">
        <v>2056</v>
      </c>
      <c r="C15">
        <v>3</v>
      </c>
      <c r="E15">
        <v>4</v>
      </c>
      <c r="F15">
        <v>7</v>
      </c>
    </row>
    <row r="16" spans="1:6" x14ac:dyDescent="0.25">
      <c r="A16" s="3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3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3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3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3" t="s">
        <v>2061</v>
      </c>
      <c r="C20">
        <v>4</v>
      </c>
      <c r="E20">
        <v>4</v>
      </c>
      <c r="F20">
        <v>8</v>
      </c>
    </row>
    <row r="21" spans="1:6" x14ac:dyDescent="0.25">
      <c r="A21" s="3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3" t="s">
        <v>2063</v>
      </c>
      <c r="C22">
        <v>9</v>
      </c>
      <c r="E22">
        <v>5</v>
      </c>
      <c r="F22">
        <v>14</v>
      </c>
    </row>
    <row r="23" spans="1:6" x14ac:dyDescent="0.25">
      <c r="A23" s="3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3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3" t="s">
        <v>2066</v>
      </c>
      <c r="C25">
        <v>7</v>
      </c>
      <c r="E25">
        <v>14</v>
      </c>
      <c r="F25">
        <v>21</v>
      </c>
    </row>
    <row r="26" spans="1:6" x14ac:dyDescent="0.25">
      <c r="A26" s="3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3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3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3" t="s">
        <v>2070</v>
      </c>
      <c r="E29">
        <v>3</v>
      </c>
      <c r="F29">
        <v>3</v>
      </c>
    </row>
    <row r="30" spans="1:6" x14ac:dyDescent="0.25">
      <c r="A30" s="3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3A8C-5F3B-4A7C-BA76-84B55B7DA06A}">
  <dimension ref="A1:F33"/>
  <sheetViews>
    <sheetView workbookViewId="0">
      <selection activeCell="H32" sqref="H32"/>
    </sheetView>
  </sheetViews>
  <sheetFormatPr defaultRowHeight="15.75" x14ac:dyDescent="0.25"/>
  <cols>
    <col min="1" max="1" width="16.5" bestFit="1" customWidth="1"/>
    <col min="2" max="5" width="11.5" customWidth="1"/>
    <col min="6" max="7" width="11" bestFit="1" customWidth="1"/>
  </cols>
  <sheetData>
    <row r="1" spans="1:6" x14ac:dyDescent="0.25">
      <c r="A1" s="8" t="s">
        <v>6</v>
      </c>
      <c r="B1" t="s">
        <v>2046</v>
      </c>
    </row>
    <row r="3" spans="1:6" x14ac:dyDescent="0.25">
      <c r="A3" s="8" t="s">
        <v>2035</v>
      </c>
      <c r="B3" s="8" t="s">
        <v>2036</v>
      </c>
    </row>
    <row r="4" spans="1:6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3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3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3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3" t="s">
        <v>2040</v>
      </c>
      <c r="E8">
        <v>4</v>
      </c>
      <c r="F8">
        <v>4</v>
      </c>
    </row>
    <row r="9" spans="1:6" x14ac:dyDescent="0.25">
      <c r="A9" s="3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3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3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3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3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3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  <row r="16" spans="1:6" x14ac:dyDescent="0.25">
      <c r="E16" s="11"/>
      <c r="F16" s="11"/>
    </row>
    <row r="17" spans="1:6" x14ac:dyDescent="0.25">
      <c r="A17" t="s">
        <v>2035</v>
      </c>
      <c r="B17" t="s">
        <v>2036</v>
      </c>
    </row>
    <row r="18" spans="1:6" x14ac:dyDescent="0.25">
      <c r="A18" t="s">
        <v>2033</v>
      </c>
      <c r="B18" t="s">
        <v>74</v>
      </c>
      <c r="C18" t="s">
        <v>14</v>
      </c>
      <c r="D18" t="s">
        <v>47</v>
      </c>
      <c r="E18" t="s">
        <v>20</v>
      </c>
    </row>
    <row r="19" spans="1:6" x14ac:dyDescent="0.25">
      <c r="A19" t="s">
        <v>2037</v>
      </c>
      <c r="B19" s="14">
        <f>B5/$F5</f>
        <v>6.1797752808988762E-2</v>
      </c>
      <c r="C19" s="14">
        <f t="shared" ref="C19:E19" si="0">C5/$F5</f>
        <v>0.33707865168539325</v>
      </c>
      <c r="D19" s="14">
        <f t="shared" si="0"/>
        <v>2.8089887640449437E-2</v>
      </c>
      <c r="E19" s="14">
        <f t="shared" si="0"/>
        <v>0.5730337078651685</v>
      </c>
      <c r="F19" s="14"/>
    </row>
    <row r="20" spans="1:6" x14ac:dyDescent="0.25">
      <c r="A20" t="s">
        <v>2038</v>
      </c>
      <c r="B20" s="14">
        <f t="shared" ref="B20:E20" si="1">B6/$F6</f>
        <v>8.6956521739130432E-2</v>
      </c>
      <c r="C20" s="14">
        <f t="shared" si="1"/>
        <v>0.43478260869565216</v>
      </c>
      <c r="D20" s="14">
        <f t="shared" si="1"/>
        <v>0</v>
      </c>
      <c r="E20" s="14">
        <f t="shared" si="1"/>
        <v>0.47826086956521741</v>
      </c>
      <c r="F20" s="14"/>
    </row>
    <row r="21" spans="1:6" x14ac:dyDescent="0.25">
      <c r="A21" t="s">
        <v>2039</v>
      </c>
      <c r="B21" s="14">
        <f t="shared" ref="B21:E21" si="2">B7/$F7</f>
        <v>2.0833333333333332E-2</v>
      </c>
      <c r="C21" s="14">
        <f t="shared" si="2"/>
        <v>0.47916666666666669</v>
      </c>
      <c r="D21" s="14">
        <f t="shared" si="2"/>
        <v>6.25E-2</v>
      </c>
      <c r="E21" s="14">
        <f t="shared" si="2"/>
        <v>0.4375</v>
      </c>
      <c r="F21" s="14"/>
    </row>
    <row r="22" spans="1:6" x14ac:dyDescent="0.25">
      <c r="A22" t="s">
        <v>2040</v>
      </c>
      <c r="B22" s="14">
        <f t="shared" ref="B22:E22" si="3">B8/$F8</f>
        <v>0</v>
      </c>
      <c r="C22" s="14">
        <f t="shared" si="3"/>
        <v>0</v>
      </c>
      <c r="D22" s="14">
        <f t="shared" si="3"/>
        <v>0</v>
      </c>
      <c r="E22" s="14">
        <f t="shared" si="3"/>
        <v>1</v>
      </c>
      <c r="F22" s="14"/>
    </row>
    <row r="23" spans="1:6" x14ac:dyDescent="0.25">
      <c r="A23" t="s">
        <v>2041</v>
      </c>
      <c r="B23" s="14">
        <f t="shared" ref="B23:E23" si="4">B9/$F9</f>
        <v>5.7142857142857141E-2</v>
      </c>
      <c r="C23" s="14">
        <f t="shared" si="4"/>
        <v>0.37714285714285717</v>
      </c>
      <c r="D23" s="14">
        <f t="shared" si="4"/>
        <v>0</v>
      </c>
      <c r="E23" s="14">
        <f t="shared" si="4"/>
        <v>0.56571428571428573</v>
      </c>
      <c r="F23" s="14"/>
    </row>
    <row r="24" spans="1:6" x14ac:dyDescent="0.25">
      <c r="A24" t="s">
        <v>2042</v>
      </c>
      <c r="B24" s="14">
        <f t="shared" ref="B24:E24" si="5">B10/$F10</f>
        <v>9.5238095238095233E-2</v>
      </c>
      <c r="C24" s="14">
        <f t="shared" si="5"/>
        <v>0.26190476190476192</v>
      </c>
      <c r="D24" s="14">
        <f t="shared" si="5"/>
        <v>2.3809523809523808E-2</v>
      </c>
      <c r="E24" s="14">
        <f t="shared" si="5"/>
        <v>0.61904761904761907</v>
      </c>
      <c r="F24" s="14"/>
    </row>
    <row r="25" spans="1:6" x14ac:dyDescent="0.25">
      <c r="A25" t="s">
        <v>2043</v>
      </c>
      <c r="B25" s="14">
        <f t="shared" ref="B25:E25" si="6">B11/$F11</f>
        <v>2.9850746268656716E-2</v>
      </c>
      <c r="C25" s="14">
        <f t="shared" si="6"/>
        <v>0.35820895522388058</v>
      </c>
      <c r="D25" s="14">
        <f t="shared" si="6"/>
        <v>1.4925373134328358E-2</v>
      </c>
      <c r="E25" s="14">
        <f t="shared" si="6"/>
        <v>0.59701492537313428</v>
      </c>
      <c r="F25" s="14"/>
    </row>
    <row r="26" spans="1:6" x14ac:dyDescent="0.25">
      <c r="A26" t="s">
        <v>2044</v>
      </c>
      <c r="B26" s="14">
        <f t="shared" ref="B26:E26" si="7">B12/$F12</f>
        <v>2.0833333333333332E-2</v>
      </c>
      <c r="C26" s="14">
        <f t="shared" si="7"/>
        <v>0.29166666666666669</v>
      </c>
      <c r="D26" s="14">
        <f t="shared" si="7"/>
        <v>2.0833333333333332E-2</v>
      </c>
      <c r="E26" s="14">
        <f t="shared" si="7"/>
        <v>0.66666666666666663</v>
      </c>
      <c r="F26" s="14"/>
    </row>
    <row r="27" spans="1:6" x14ac:dyDescent="0.25">
      <c r="A27" t="s">
        <v>2045</v>
      </c>
      <c r="B27" s="14">
        <f t="shared" ref="B27:E27" si="8">B13/$F13</f>
        <v>6.6860465116279064E-2</v>
      </c>
      <c r="C27" s="14">
        <f t="shared" si="8"/>
        <v>0.38372093023255816</v>
      </c>
      <c r="D27" s="14">
        <f t="shared" si="8"/>
        <v>5.8139534883720929E-3</v>
      </c>
      <c r="E27" s="14">
        <f t="shared" si="8"/>
        <v>0.54360465116279066</v>
      </c>
      <c r="F27" s="14"/>
    </row>
    <row r="28" spans="1:6" x14ac:dyDescent="0.25">
      <c r="B28" s="14"/>
      <c r="C28" s="14"/>
      <c r="D28" s="14"/>
      <c r="E28" s="14"/>
      <c r="F28" s="14"/>
    </row>
    <row r="29" spans="1:6" x14ac:dyDescent="0.25">
      <c r="A29" t="str">
        <f>_xlfn.TEXTJOIN(", ", TRUE, A8,A10,A11,A12)</f>
        <v>journalism, photography, publishing, technology</v>
      </c>
      <c r="B29">
        <f t="shared" ref="A29:E29" si="9">B8+B10+B11+B12</f>
        <v>8</v>
      </c>
      <c r="C29">
        <f t="shared" si="9"/>
        <v>63</v>
      </c>
      <c r="D29">
        <f t="shared" si="9"/>
        <v>4</v>
      </c>
      <c r="E29">
        <f t="shared" si="9"/>
        <v>134</v>
      </c>
      <c r="F29">
        <f>F8+F10+F11+F12</f>
        <v>209</v>
      </c>
    </row>
    <row r="30" spans="1:6" x14ac:dyDescent="0.25">
      <c r="B30" s="14">
        <f>B29/$F$29</f>
        <v>3.8277511961722487E-2</v>
      </c>
      <c r="C30" s="14">
        <f t="shared" ref="C30:F30" si="10">C29/$F$29</f>
        <v>0.30143540669856461</v>
      </c>
      <c r="D30" s="14">
        <f t="shared" si="10"/>
        <v>1.9138755980861243E-2</v>
      </c>
      <c r="E30" s="14">
        <f t="shared" si="10"/>
        <v>0.64114832535885169</v>
      </c>
      <c r="F30" s="14"/>
    </row>
    <row r="32" spans="1:6" x14ac:dyDescent="0.25">
      <c r="A32" t="str">
        <f>_xlfn.TEXTJOIN(", ", TRUE, A5,A9,A13)</f>
        <v>film &amp; video, music, theater</v>
      </c>
      <c r="B32">
        <f t="shared" ref="A32:E32" si="11">B5+B9+B13</f>
        <v>44</v>
      </c>
      <c r="C32">
        <f t="shared" si="11"/>
        <v>258</v>
      </c>
      <c r="D32">
        <f t="shared" si="11"/>
        <v>7</v>
      </c>
      <c r="E32">
        <f t="shared" si="11"/>
        <v>388</v>
      </c>
      <c r="F32">
        <f>F5+F9+F13</f>
        <v>697</v>
      </c>
    </row>
    <row r="33" spans="2:6" x14ac:dyDescent="0.25">
      <c r="B33" s="14">
        <f>B32/$F$32</f>
        <v>6.3127690100430414E-2</v>
      </c>
      <c r="C33" s="14">
        <f t="shared" ref="C33:E33" si="12">C32/$F$32</f>
        <v>0.37015781922525109</v>
      </c>
      <c r="D33" s="14">
        <f t="shared" si="12"/>
        <v>1.0043041606886656E-2</v>
      </c>
      <c r="E33" s="14">
        <f t="shared" si="12"/>
        <v>0.55667144906743182</v>
      </c>
      <c r="F33" s="14"/>
    </row>
  </sheetData>
  <conditionalFormatting sqref="B19:E2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opLeftCell="I1" workbookViewId="0">
      <selection activeCell="N24" sqref="N24"/>
    </sheetView>
  </sheetViews>
  <sheetFormatPr defaultColWidth="11" defaultRowHeight="15.75" x14ac:dyDescent="0.25"/>
  <cols>
    <col min="1" max="2" width="7.75" customWidth="1"/>
    <col min="3" max="3" width="7.75" style="2" customWidth="1"/>
    <col min="4" max="4" width="12.125" style="7" bestFit="1" customWidth="1"/>
    <col min="5" max="5" width="13" style="7" bestFit="1" customWidth="1"/>
    <col min="6" max="6" width="12.5" bestFit="1" customWidth="1"/>
    <col min="7" max="7" width="17.5" bestFit="1" customWidth="1"/>
    <col min="8" max="9" width="7.75" customWidth="1"/>
    <col min="10" max="10" width="15.5" bestFit="1" customWidth="1"/>
    <col min="11" max="11" width="12.25" bestFit="1" customWidth="1"/>
    <col min="12" max="13" width="7.75" customWidth="1"/>
    <col min="14" max="14" width="16.75" customWidth="1"/>
    <col min="15" max="15" width="14.5" bestFit="1" customWidth="1"/>
    <col min="16" max="16" width="16.5" bestFit="1" customWidth="1"/>
    <col min="17" max="17" width="14.875" bestFit="1" customWidth="1"/>
    <col min="18" max="18" width="16.625" customWidth="1"/>
    <col min="19" max="20" width="15.625" style="9" customWidth="1"/>
    <col min="21" max="21" width="26.375" bestFit="1" customWidth="1"/>
  </cols>
  <sheetData>
    <row r="1" spans="1:21" s="1" customFormat="1" x14ac:dyDescent="0.25">
      <c r="A1" s="1" t="s">
        <v>2027</v>
      </c>
      <c r="B1" s="1" t="s">
        <v>0</v>
      </c>
      <c r="C1" s="1" t="s">
        <v>1</v>
      </c>
      <c r="D1" s="5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0" t="s">
        <v>2071</v>
      </c>
      <c r="T1" s="10" t="s">
        <v>2072</v>
      </c>
      <c r="U1" s="1" t="s">
        <v>2087</v>
      </c>
    </row>
    <row r="2" spans="1:21" x14ac:dyDescent="0.25">
      <c r="A2">
        <v>0</v>
      </c>
      <c r="B2" t="s">
        <v>12</v>
      </c>
      <c r="C2" s="3" t="s">
        <v>13</v>
      </c>
      <c r="D2" s="6">
        <v>100</v>
      </c>
      <c r="E2" s="6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 s="7">
        <f>IF(G2&lt;=0, 0, E2/G2 )</f>
        <v>0</v>
      </c>
      <c r="Q2" t="str">
        <f>LEFT(N2, SEARCH("/", N2)-1)</f>
        <v>food</v>
      </c>
      <c r="R2" t="str">
        <f>MID( N2, SEARCH( "/",N2)+1,LEN(N2))</f>
        <v>food trucks</v>
      </c>
      <c r="S2" s="9">
        <f>J2/60/60/24+DATE(1970,1,1)</f>
        <v>42336.25</v>
      </c>
      <c r="T2" s="9">
        <f>K2/60/60/24+DATE(1970,1,1)</f>
        <v>42353.25</v>
      </c>
      <c r="U2" t="str" cm="1">
        <f t="array" ref="U2">_xlfn.IFS( D2 &lt; 1000, "Less than 1000", D2&lt;=4999, "1000 to 4999", D2&lt;=9999, "5000 to 9999", D2&lt;= 14999, "10000 to 14999",
D2&lt;=19999, "15000 to 19999", D2&lt;=24999, "20000 to 24999", D2&lt;=29999, "25000 to 29999",
D2&lt;=34999, "30000 to 34999", D2&lt;=39999, "35000 to 39999", D2&lt;=44999, "40000 to 44999",
D2&lt;=49999, "45000 to 49999", D2&gt;49999, "Greater than or equal to 50000" )</f>
        <v>Less than 1000</v>
      </c>
    </row>
    <row r="3" spans="1:21" x14ac:dyDescent="0.25">
      <c r="A3">
        <v>1</v>
      </c>
      <c r="B3" t="s">
        <v>18</v>
      </c>
      <c r="C3" s="3" t="s">
        <v>19</v>
      </c>
      <c r="D3" s="6">
        <v>1400</v>
      </c>
      <c r="E3" s="6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E3/D3</f>
        <v>10.4</v>
      </c>
      <c r="P3" s="7">
        <f t="shared" ref="P3:P66" si="1">IF(G3&lt;=0, 0, E3/G3 )</f>
        <v>92.151898734177209</v>
      </c>
      <c r="Q3" t="str">
        <f t="shared" ref="Q3:Q66" si="2">LEFT(N3, SEARCH("/", N3)-1)</f>
        <v>music</v>
      </c>
      <c r="R3" t="str">
        <f t="shared" ref="R3:R66" si="3">MID( N3, SEARCH( "/",N3)+1,LEN(N3))</f>
        <v>rock</v>
      </c>
      <c r="S3" s="9">
        <f t="shared" ref="S3:S66" si="4">J3/60/60/24+DATE(1970,1,1)</f>
        <v>41870.208333333336</v>
      </c>
      <c r="T3" s="9">
        <f t="shared" ref="T3:T66" si="5">K3/60/60/24+DATE(1970,1,1)</f>
        <v>41872.208333333336</v>
      </c>
      <c r="U3" t="str" cm="1">
        <f t="array" ref="U3">_xlfn.IFS( D3 &lt; 1000, "Less than 1000", D3&lt;=4999, "1000 to 4999", D3&lt;=9999, "5000 to 9999", D3&lt;= 14999, "10000 to 14999",
D3&lt;=19999, "15000 to 19999", D3&lt;=24999, "20000 to 24999", D3&lt;=29999, "25000 to 29999",
D3&lt;=34999, "30000 to 34999", D3&lt;=39999, "35000 to 39999", D3&lt;=44999, "40000 to 44999",
D3&lt;=49999, "45000 to 49999", D3&gt;49999, "Greater than or equal to 50000" )</f>
        <v>1000 to 4999</v>
      </c>
    </row>
    <row r="4" spans="1:21" x14ac:dyDescent="0.25">
      <c r="A4">
        <v>2</v>
      </c>
      <c r="B4" t="s">
        <v>24</v>
      </c>
      <c r="C4" s="3" t="s">
        <v>25</v>
      </c>
      <c r="D4" s="6">
        <v>108400</v>
      </c>
      <c r="E4" s="6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 s="7">
        <f t="shared" si="1"/>
        <v>100.01614035087719</v>
      </c>
      <c r="Q4" t="str">
        <f t="shared" si="2"/>
        <v>technology</v>
      </c>
      <c r="R4" t="str">
        <f t="shared" si="3"/>
        <v>web</v>
      </c>
      <c r="S4" s="9">
        <f t="shared" si="4"/>
        <v>41595.25</v>
      </c>
      <c r="T4" s="9">
        <f t="shared" si="5"/>
        <v>41597.25</v>
      </c>
      <c r="U4" t="str" cm="1">
        <f t="array" ref="U4">_xlfn.IFS( D4 &lt; 1000, "Less than 1000", D4&lt;=4999, "1000 to 4999", D4&lt;=9999, "5000 to 9999", D4&lt;= 14999, "10000 to 14999",
D4&lt;=19999, "15000 to 19999", D4&lt;=24999, "20000 to 24999", D4&lt;=29999, "25000 to 29999",
D4&lt;=34999, "30000 to 34999", D4&lt;=39999, "35000 to 39999", D4&lt;=44999, "40000 to 44999",
D4&lt;=49999, "45000 to 49999", D4&gt;49999, "Greater than or equal to 50000" )</f>
        <v>Greater than or equal to 50000</v>
      </c>
    </row>
    <row r="5" spans="1:21" x14ac:dyDescent="0.25">
      <c r="A5">
        <v>3</v>
      </c>
      <c r="B5" t="s">
        <v>29</v>
      </c>
      <c r="C5" s="3" t="s">
        <v>30</v>
      </c>
      <c r="D5" s="6">
        <v>4200</v>
      </c>
      <c r="E5" s="6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 s="7">
        <f t="shared" si="1"/>
        <v>103.20833333333333</v>
      </c>
      <c r="Q5" t="str">
        <f t="shared" si="2"/>
        <v>music</v>
      </c>
      <c r="R5" t="str">
        <f t="shared" si="3"/>
        <v>rock</v>
      </c>
      <c r="S5" s="9">
        <f t="shared" si="4"/>
        <v>43688.208333333328</v>
      </c>
      <c r="T5" s="9">
        <f t="shared" si="5"/>
        <v>43728.208333333328</v>
      </c>
      <c r="U5" t="str" cm="1">
        <f t="array" ref="U5">_xlfn.IFS( D5 &lt; 1000, "Less than 1000", D5&lt;=4999, "1000 to 4999", D5&lt;=9999, "5000 to 9999", D5&lt;= 14999, "10000 to 14999",
D5&lt;=19999, "15000 to 19999", D5&lt;=24999, "20000 to 24999", D5&lt;=29999, "25000 to 29999",
D5&lt;=34999, "30000 to 34999", D5&lt;=39999, "35000 to 39999", D5&lt;=44999, "40000 to 44999",
D5&lt;=49999, "45000 to 49999", D5&gt;49999, "Greater than or equal to 50000" )</f>
        <v>1000 to 4999</v>
      </c>
    </row>
    <row r="6" spans="1:21" x14ac:dyDescent="0.25">
      <c r="A6">
        <v>4</v>
      </c>
      <c r="B6" t="s">
        <v>31</v>
      </c>
      <c r="C6" s="3" t="s">
        <v>32</v>
      </c>
      <c r="D6" s="6">
        <v>7600</v>
      </c>
      <c r="E6" s="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 s="7">
        <f t="shared" si="1"/>
        <v>99.339622641509436</v>
      </c>
      <c r="Q6" t="str">
        <f t="shared" si="2"/>
        <v>theater</v>
      </c>
      <c r="R6" t="str">
        <f t="shared" si="3"/>
        <v>plays</v>
      </c>
      <c r="S6" s="9">
        <f t="shared" si="4"/>
        <v>43485.25</v>
      </c>
      <c r="T6" s="9">
        <f t="shared" si="5"/>
        <v>43489.25</v>
      </c>
      <c r="U6" t="str" cm="1">
        <f t="array" ref="U6">_xlfn.IFS( D6 &lt; 1000, "Less than 1000", D6&lt;=4999, "1000 to 4999", D6&lt;=9999, "5000 to 9999", D6&lt;= 14999, "10000 to 14999",
D6&lt;=19999, "15000 to 19999", D6&lt;=24999, "20000 to 24999", D6&lt;=29999, "25000 to 29999",
D6&lt;=34999, "30000 to 34999", D6&lt;=39999, "35000 to 39999", D6&lt;=44999, "40000 to 44999",
D6&lt;=49999, "45000 to 49999", D6&gt;49999, "Greater than or equal to 50000" )</f>
        <v>5000 to 9999</v>
      </c>
    </row>
    <row r="7" spans="1:21" x14ac:dyDescent="0.25">
      <c r="A7">
        <v>5</v>
      </c>
      <c r="B7" t="s">
        <v>34</v>
      </c>
      <c r="C7" s="3" t="s">
        <v>35</v>
      </c>
      <c r="D7" s="6">
        <v>7600</v>
      </c>
      <c r="E7" s="6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 s="7">
        <f t="shared" si="1"/>
        <v>75.833333333333329</v>
      </c>
      <c r="Q7" t="str">
        <f t="shared" si="2"/>
        <v>theater</v>
      </c>
      <c r="R7" t="str">
        <f t="shared" si="3"/>
        <v>plays</v>
      </c>
      <c r="S7" s="9">
        <f t="shared" si="4"/>
        <v>41149.208333333336</v>
      </c>
      <c r="T7" s="9">
        <f t="shared" si="5"/>
        <v>41160.208333333336</v>
      </c>
      <c r="U7" t="str" cm="1">
        <f t="array" ref="U7">_xlfn.IFS( D7 &lt; 1000, "Less than 1000", D7&lt;=4999, "1000 to 4999", D7&lt;=9999, "5000 to 9999", D7&lt;= 14999, "10000 to 14999",
D7&lt;=19999, "15000 to 19999", D7&lt;=24999, "20000 to 24999", D7&lt;=29999, "25000 to 29999",
D7&lt;=34999, "30000 to 34999", D7&lt;=39999, "35000 to 39999", D7&lt;=44999, "40000 to 44999",
D7&lt;=49999, "45000 to 49999", D7&gt;49999, "Greater than or equal to 50000" )</f>
        <v>5000 to 9999</v>
      </c>
    </row>
    <row r="8" spans="1:21" x14ac:dyDescent="0.25">
      <c r="A8">
        <v>6</v>
      </c>
      <c r="B8" t="s">
        <v>38</v>
      </c>
      <c r="C8" s="3" t="s">
        <v>39</v>
      </c>
      <c r="D8" s="6">
        <v>5200</v>
      </c>
      <c r="E8" s="6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 s="7">
        <f t="shared" si="1"/>
        <v>60.555555555555557</v>
      </c>
      <c r="Q8" t="str">
        <f t="shared" si="2"/>
        <v>film &amp; video</v>
      </c>
      <c r="R8" t="str">
        <f t="shared" si="3"/>
        <v>documentary</v>
      </c>
      <c r="S8" s="9">
        <f t="shared" si="4"/>
        <v>42991.208333333328</v>
      </c>
      <c r="T8" s="9">
        <f t="shared" si="5"/>
        <v>42992.208333333328</v>
      </c>
      <c r="U8" t="str" cm="1">
        <f t="array" ref="U8">_xlfn.IFS( D8 &lt; 1000, "Less than 1000", D8&lt;=4999, "1000 to 4999", D8&lt;=9999, "5000 to 9999", D8&lt;= 14999, "10000 to 14999",
D8&lt;=19999, "15000 to 19999", D8&lt;=24999, "20000 to 24999", D8&lt;=29999, "25000 to 29999",
D8&lt;=34999, "30000 to 34999", D8&lt;=39999, "35000 to 39999", D8&lt;=44999, "40000 to 44999",
D8&lt;=49999, "45000 to 49999", D8&gt;49999, "Greater than or equal to 50000" )</f>
        <v>5000 to 9999</v>
      </c>
    </row>
    <row r="9" spans="1:21" x14ac:dyDescent="0.25">
      <c r="A9">
        <v>7</v>
      </c>
      <c r="B9" t="s">
        <v>43</v>
      </c>
      <c r="C9" s="3" t="s">
        <v>44</v>
      </c>
      <c r="D9" s="6">
        <v>4500</v>
      </c>
      <c r="E9" s="6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 s="7">
        <f t="shared" si="1"/>
        <v>64.93832599118943</v>
      </c>
      <c r="Q9" t="str">
        <f t="shared" si="2"/>
        <v>theater</v>
      </c>
      <c r="R9" t="str">
        <f t="shared" si="3"/>
        <v>plays</v>
      </c>
      <c r="S9" s="9">
        <f t="shared" si="4"/>
        <v>42229.208333333328</v>
      </c>
      <c r="T9" s="9">
        <f t="shared" si="5"/>
        <v>42231.208333333328</v>
      </c>
      <c r="U9" t="str" cm="1">
        <f t="array" ref="U9">_xlfn.IFS( D9 &lt; 1000, "Less than 1000", D9&lt;=4999, "1000 to 4999", D9&lt;=9999, "5000 to 9999", D9&lt;= 14999, "10000 to 14999",
D9&lt;=19999, "15000 to 19999", D9&lt;=24999, "20000 to 24999", D9&lt;=29999, "25000 to 29999",
D9&lt;=34999, "30000 to 34999", D9&lt;=39999, "35000 to 39999", D9&lt;=44999, "40000 to 44999",
D9&lt;=49999, "45000 to 49999", D9&gt;49999, "Greater than or equal to 50000" )</f>
        <v>1000 to 4999</v>
      </c>
    </row>
    <row r="10" spans="1:21" x14ac:dyDescent="0.25">
      <c r="A10">
        <v>8</v>
      </c>
      <c r="B10" t="s">
        <v>45</v>
      </c>
      <c r="C10" s="3" t="s">
        <v>46</v>
      </c>
      <c r="D10" s="6">
        <v>110100</v>
      </c>
      <c r="E10" s="6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 s="7">
        <f t="shared" si="1"/>
        <v>30.997175141242938</v>
      </c>
      <c r="Q10" t="str">
        <f t="shared" si="2"/>
        <v>theater</v>
      </c>
      <c r="R10" t="str">
        <f t="shared" si="3"/>
        <v>plays</v>
      </c>
      <c r="S10" s="9">
        <f t="shared" si="4"/>
        <v>40399.208333333336</v>
      </c>
      <c r="T10" s="9">
        <f t="shared" si="5"/>
        <v>40401.208333333336</v>
      </c>
      <c r="U10" t="str" cm="1">
        <f t="array" ref="U10">_xlfn.IFS( D10 &lt; 1000, "Less than 1000", D10&lt;=4999, "1000 to 4999", D10&lt;=9999, "5000 to 9999", D10&lt;= 14999, "10000 to 14999",
D10&lt;=19999, "15000 to 19999", D10&lt;=24999, "20000 to 24999", D10&lt;=29999, "25000 to 29999",
D10&lt;=34999, "30000 to 34999", D10&lt;=39999, "35000 to 39999", D10&lt;=44999, "40000 to 44999",
D10&lt;=49999, "45000 to 49999", D10&gt;49999, "Greater than or equal to 50000" )</f>
        <v>Greater than or equal to 50000</v>
      </c>
    </row>
    <row r="11" spans="1:21" x14ac:dyDescent="0.25">
      <c r="A11">
        <v>9</v>
      </c>
      <c r="B11" t="s">
        <v>48</v>
      </c>
      <c r="C11" s="3" t="s">
        <v>49</v>
      </c>
      <c r="D11" s="6">
        <v>6200</v>
      </c>
      <c r="E11" s="6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 s="7">
        <f t="shared" si="1"/>
        <v>72.909090909090907</v>
      </c>
      <c r="Q11" t="str">
        <f t="shared" si="2"/>
        <v>music</v>
      </c>
      <c r="R11" t="str">
        <f t="shared" si="3"/>
        <v>electric music</v>
      </c>
      <c r="S11" s="9">
        <f t="shared" si="4"/>
        <v>41536.208333333336</v>
      </c>
      <c r="T11" s="9">
        <f t="shared" si="5"/>
        <v>41585.25</v>
      </c>
      <c r="U11" t="str" cm="1">
        <f t="array" ref="U11">_xlfn.IFS( D11 &lt; 1000, "Less than 1000", D11&lt;=4999, "1000 to 4999", D11&lt;=9999, "5000 to 9999", D11&lt;= 14999, "10000 to 14999",
D11&lt;=19999, "15000 to 19999", D11&lt;=24999, "20000 to 24999", D11&lt;=29999, "25000 to 29999",
D11&lt;=34999, "30000 to 34999", D11&lt;=39999, "35000 to 39999", D11&lt;=44999, "40000 to 44999",
D11&lt;=49999, "45000 to 49999", D11&gt;49999, "Greater than or equal to 50000" )</f>
        <v>5000 to 9999</v>
      </c>
    </row>
    <row r="12" spans="1:21" x14ac:dyDescent="0.25">
      <c r="A12">
        <v>10</v>
      </c>
      <c r="B12" t="s">
        <v>51</v>
      </c>
      <c r="C12" s="3" t="s">
        <v>52</v>
      </c>
      <c r="D12" s="6">
        <v>5200</v>
      </c>
      <c r="E12" s="6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 s="7">
        <f t="shared" si="1"/>
        <v>62.9</v>
      </c>
      <c r="Q12" t="str">
        <f t="shared" si="2"/>
        <v>film &amp; video</v>
      </c>
      <c r="R12" t="str">
        <f t="shared" si="3"/>
        <v>drama</v>
      </c>
      <c r="S12" s="9">
        <f t="shared" si="4"/>
        <v>40404.208333333336</v>
      </c>
      <c r="T12" s="9">
        <f t="shared" si="5"/>
        <v>40452.208333333336</v>
      </c>
      <c r="U12" t="str" cm="1">
        <f t="array" ref="U12">_xlfn.IFS( D12 &lt; 1000, "Less than 1000", D12&lt;=4999, "1000 to 4999", D12&lt;=9999, "5000 to 9999", D12&lt;= 14999, "10000 to 14999",
D12&lt;=19999, "15000 to 19999", D12&lt;=24999, "20000 to 24999", D12&lt;=29999, "25000 to 29999",
D12&lt;=34999, "30000 to 34999", D12&lt;=39999, "35000 to 39999", D12&lt;=44999, "40000 to 44999",
D12&lt;=49999, "45000 to 49999", D12&gt;49999, "Greater than or equal to 50000" )</f>
        <v>5000 to 9999</v>
      </c>
    </row>
    <row r="13" spans="1:21" x14ac:dyDescent="0.25">
      <c r="A13">
        <v>11</v>
      </c>
      <c r="B13" t="s">
        <v>54</v>
      </c>
      <c r="C13" s="3" t="s">
        <v>55</v>
      </c>
      <c r="D13" s="6">
        <v>6300</v>
      </c>
      <c r="E13" s="6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 s="7">
        <f t="shared" si="1"/>
        <v>112.22222222222223</v>
      </c>
      <c r="Q13" t="str">
        <f t="shared" si="2"/>
        <v>theater</v>
      </c>
      <c r="R13" t="str">
        <f t="shared" si="3"/>
        <v>plays</v>
      </c>
      <c r="S13" s="9">
        <f t="shared" si="4"/>
        <v>40442.208333333336</v>
      </c>
      <c r="T13" s="9">
        <f t="shared" si="5"/>
        <v>40448.208333333336</v>
      </c>
      <c r="U13" t="str" cm="1">
        <f t="array" ref="U13">_xlfn.IFS( D13 &lt; 1000, "Less than 1000", D13&lt;=4999, "1000 to 4999", D13&lt;=9999, "5000 to 9999", D13&lt;= 14999, "10000 to 14999",
D13&lt;=19999, "15000 to 19999", D13&lt;=24999, "20000 to 24999", D13&lt;=29999, "25000 to 29999",
D13&lt;=34999, "30000 to 34999", D13&lt;=39999, "35000 to 39999", D13&lt;=44999, "40000 to 44999",
D13&lt;=49999, "45000 to 49999", D13&gt;49999, "Greater than or equal to 50000" )</f>
        <v>5000 to 9999</v>
      </c>
    </row>
    <row r="14" spans="1:21" x14ac:dyDescent="0.25">
      <c r="A14">
        <v>12</v>
      </c>
      <c r="B14" t="s">
        <v>56</v>
      </c>
      <c r="C14" s="3" t="s">
        <v>57</v>
      </c>
      <c r="D14" s="6">
        <v>6300</v>
      </c>
      <c r="E14" s="6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 s="7">
        <f t="shared" si="1"/>
        <v>102.34545454545454</v>
      </c>
      <c r="Q14" t="str">
        <f t="shared" si="2"/>
        <v>film &amp; video</v>
      </c>
      <c r="R14" t="str">
        <f t="shared" si="3"/>
        <v>drama</v>
      </c>
      <c r="S14" s="9">
        <f t="shared" si="4"/>
        <v>43760.208333333328</v>
      </c>
      <c r="T14" s="9">
        <f t="shared" si="5"/>
        <v>43768.208333333328</v>
      </c>
      <c r="U14" t="str" cm="1">
        <f t="array" ref="U14">_xlfn.IFS( D14 &lt; 1000, "Less than 1000", D14&lt;=4999, "1000 to 4999", D14&lt;=9999, "5000 to 9999", D14&lt;= 14999, "10000 to 14999",
D14&lt;=19999, "15000 to 19999", D14&lt;=24999, "20000 to 24999", D14&lt;=29999, "25000 to 29999",
D14&lt;=34999, "30000 to 34999", D14&lt;=39999, "35000 to 39999", D14&lt;=44999, "40000 to 44999",
D14&lt;=49999, "45000 to 49999", D14&gt;49999, "Greater than or equal to 50000" )</f>
        <v>5000 to 9999</v>
      </c>
    </row>
    <row r="15" spans="1:21" x14ac:dyDescent="0.25">
      <c r="A15">
        <v>13</v>
      </c>
      <c r="B15" t="s">
        <v>58</v>
      </c>
      <c r="C15" s="3" t="s">
        <v>59</v>
      </c>
      <c r="D15" s="6">
        <v>4200</v>
      </c>
      <c r="E15" s="6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 s="7">
        <f t="shared" si="1"/>
        <v>105.05102040816327</v>
      </c>
      <c r="Q15" t="str">
        <f t="shared" si="2"/>
        <v>music</v>
      </c>
      <c r="R15" t="str">
        <f t="shared" si="3"/>
        <v>indie rock</v>
      </c>
      <c r="S15" s="9">
        <f t="shared" si="4"/>
        <v>42532.208333333328</v>
      </c>
      <c r="T15" s="9">
        <f t="shared" si="5"/>
        <v>42544.208333333328</v>
      </c>
      <c r="U15" t="str" cm="1">
        <f t="array" ref="U15">_xlfn.IFS( D15 &lt; 1000, "Less than 1000", D15&lt;=4999, "1000 to 4999", D15&lt;=9999, "5000 to 9999", D15&lt;= 14999, "10000 to 14999",
D15&lt;=19999, "15000 to 19999", D15&lt;=24999, "20000 to 24999", D15&lt;=29999, "25000 to 29999",
D15&lt;=34999, "30000 to 34999", D15&lt;=39999, "35000 to 39999", D15&lt;=44999, "40000 to 44999",
D15&lt;=49999, "45000 to 49999", D15&gt;49999, "Greater than or equal to 50000" )</f>
        <v>1000 to 4999</v>
      </c>
    </row>
    <row r="16" spans="1:21" x14ac:dyDescent="0.25">
      <c r="A16">
        <v>14</v>
      </c>
      <c r="B16" t="s">
        <v>61</v>
      </c>
      <c r="C16" s="3" t="s">
        <v>62</v>
      </c>
      <c r="D16" s="6">
        <v>28200</v>
      </c>
      <c r="E16" s="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 s="7">
        <f t="shared" si="1"/>
        <v>94.144999999999996</v>
      </c>
      <c r="Q16" t="str">
        <f t="shared" si="2"/>
        <v>music</v>
      </c>
      <c r="R16" t="str">
        <f t="shared" si="3"/>
        <v>indie rock</v>
      </c>
      <c r="S16" s="9">
        <f t="shared" si="4"/>
        <v>40974.25</v>
      </c>
      <c r="T16" s="9">
        <f t="shared" si="5"/>
        <v>41001.208333333336</v>
      </c>
      <c r="U16" t="str" cm="1">
        <f t="array" ref="U16">_xlfn.IFS( D16 &lt; 1000, "Less than 1000", D16&lt;=4999, "1000 to 4999", D16&lt;=9999, "5000 to 9999", D16&lt;= 14999, "10000 to 14999",
D16&lt;=19999, "15000 to 19999", D16&lt;=24999, "20000 to 24999", D16&lt;=29999, "25000 to 29999",
D16&lt;=34999, "30000 to 34999", D16&lt;=39999, "35000 to 39999", D16&lt;=44999, "40000 to 44999",
D16&lt;=49999, "45000 to 49999", D16&gt;49999, "Greater than or equal to 50000" )</f>
        <v>25000 to 29999</v>
      </c>
    </row>
    <row r="17" spans="1:21" x14ac:dyDescent="0.25">
      <c r="A17">
        <v>15</v>
      </c>
      <c r="B17" t="s">
        <v>63</v>
      </c>
      <c r="C17" s="3" t="s">
        <v>64</v>
      </c>
      <c r="D17" s="6">
        <v>81200</v>
      </c>
      <c r="E17" s="6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 s="7">
        <f t="shared" si="1"/>
        <v>84.986725663716811</v>
      </c>
      <c r="Q17" t="str">
        <f t="shared" si="2"/>
        <v>technology</v>
      </c>
      <c r="R17" t="str">
        <f t="shared" si="3"/>
        <v>wearables</v>
      </c>
      <c r="S17" s="9">
        <f t="shared" si="4"/>
        <v>43809.25</v>
      </c>
      <c r="T17" s="9">
        <f t="shared" si="5"/>
        <v>43813.25</v>
      </c>
      <c r="U17" t="str" cm="1">
        <f t="array" ref="U17">_xlfn.IFS( D17 &lt; 1000, "Less than 1000", D17&lt;=4999, "1000 to 4999", D17&lt;=9999, "5000 to 9999", D17&lt;= 14999, "10000 to 14999",
D17&lt;=19999, "15000 to 19999", D17&lt;=24999, "20000 to 24999", D17&lt;=29999, "25000 to 29999",
D17&lt;=34999, "30000 to 34999", D17&lt;=39999, "35000 to 39999", D17&lt;=44999, "40000 to 44999",
D17&lt;=49999, "45000 to 49999", D17&gt;49999, "Greater than or equal to 50000" )</f>
        <v>Greater than or equal to 50000</v>
      </c>
    </row>
    <row r="18" spans="1:21" x14ac:dyDescent="0.25">
      <c r="A18">
        <v>16</v>
      </c>
      <c r="B18" t="s">
        <v>66</v>
      </c>
      <c r="C18" s="3" t="s">
        <v>67</v>
      </c>
      <c r="D18" s="6">
        <v>1700</v>
      </c>
      <c r="E18" s="6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 s="7">
        <f t="shared" si="1"/>
        <v>110.41</v>
      </c>
      <c r="Q18" t="str">
        <f t="shared" si="2"/>
        <v>publishing</v>
      </c>
      <c r="R18" t="str">
        <f t="shared" si="3"/>
        <v>nonfiction</v>
      </c>
      <c r="S18" s="9">
        <f t="shared" si="4"/>
        <v>41661.25</v>
      </c>
      <c r="T18" s="9">
        <f t="shared" si="5"/>
        <v>41683.25</v>
      </c>
      <c r="U18" t="str" cm="1">
        <f t="array" ref="U18">_xlfn.IFS( D18 &lt; 1000, "Less than 1000", D18&lt;=4999, "1000 to 4999", D18&lt;=9999, "5000 to 9999", D18&lt;= 14999, "10000 to 14999",
D18&lt;=19999, "15000 to 19999", D18&lt;=24999, "20000 to 24999", D18&lt;=29999, "25000 to 29999",
D18&lt;=34999, "30000 to 34999", D18&lt;=39999, "35000 to 39999", D18&lt;=44999, "40000 to 44999",
D18&lt;=49999, "45000 to 49999", D18&gt;49999, "Greater than or equal to 50000" )</f>
        <v>1000 to 4999</v>
      </c>
    </row>
    <row r="19" spans="1:21" x14ac:dyDescent="0.25">
      <c r="A19">
        <v>17</v>
      </c>
      <c r="B19" t="s">
        <v>69</v>
      </c>
      <c r="C19" s="3" t="s">
        <v>70</v>
      </c>
      <c r="D19" s="6">
        <v>84600</v>
      </c>
      <c r="E19" s="6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 s="7">
        <f t="shared" si="1"/>
        <v>107.96236989591674</v>
      </c>
      <c r="Q19" t="str">
        <f t="shared" si="2"/>
        <v>film &amp; video</v>
      </c>
      <c r="R19" t="str">
        <f t="shared" si="3"/>
        <v>animation</v>
      </c>
      <c r="S19" s="9">
        <f t="shared" si="4"/>
        <v>40555.25</v>
      </c>
      <c r="T19" s="9">
        <f t="shared" si="5"/>
        <v>40556.25</v>
      </c>
      <c r="U19" t="str" cm="1">
        <f t="array" ref="U19">_xlfn.IFS( D19 &lt; 1000, "Less than 1000", D19&lt;=4999, "1000 to 4999", D19&lt;=9999, "5000 to 9999", D19&lt;= 14999, "10000 to 14999",
D19&lt;=19999, "15000 to 19999", D19&lt;=24999, "20000 to 24999", D19&lt;=29999, "25000 to 29999",
D19&lt;=34999, "30000 to 34999", D19&lt;=39999, "35000 to 39999", D19&lt;=44999, "40000 to 44999",
D19&lt;=49999, "45000 to 49999", D19&gt;49999, "Greater than or equal to 50000" )</f>
        <v>Greater than or equal to 50000</v>
      </c>
    </row>
    <row r="20" spans="1:21" x14ac:dyDescent="0.25">
      <c r="A20">
        <v>18</v>
      </c>
      <c r="B20" t="s">
        <v>72</v>
      </c>
      <c r="C20" s="3" t="s">
        <v>73</v>
      </c>
      <c r="D20" s="6">
        <v>9100</v>
      </c>
      <c r="E20" s="6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 s="7">
        <f t="shared" si="1"/>
        <v>45.103703703703701</v>
      </c>
      <c r="Q20" t="str">
        <f t="shared" si="2"/>
        <v>theater</v>
      </c>
      <c r="R20" t="str">
        <f t="shared" si="3"/>
        <v>plays</v>
      </c>
      <c r="S20" s="9">
        <f t="shared" si="4"/>
        <v>43351.208333333328</v>
      </c>
      <c r="T20" s="9">
        <f t="shared" si="5"/>
        <v>43359.208333333328</v>
      </c>
      <c r="U20" t="str" cm="1">
        <f t="array" ref="U20">_xlfn.IFS( D20 &lt; 1000, "Less than 1000", D20&lt;=4999, "1000 to 4999", D20&lt;=9999, "5000 to 9999", D20&lt;= 14999, "10000 to 14999",
D20&lt;=19999, "15000 to 19999", D20&lt;=24999, "20000 to 24999", D20&lt;=29999, "25000 to 29999",
D20&lt;=34999, "30000 to 34999", D20&lt;=39999, "35000 to 39999", D20&lt;=44999, "40000 to 44999",
D20&lt;=49999, "45000 to 49999", D20&gt;49999, "Greater than or equal to 50000" )</f>
        <v>5000 to 9999</v>
      </c>
    </row>
    <row r="21" spans="1:21" x14ac:dyDescent="0.25">
      <c r="A21">
        <v>19</v>
      </c>
      <c r="B21" t="s">
        <v>75</v>
      </c>
      <c r="C21" s="3" t="s">
        <v>76</v>
      </c>
      <c r="D21" s="6">
        <v>62500</v>
      </c>
      <c r="E21" s="6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 s="7">
        <f t="shared" si="1"/>
        <v>45.001483679525222</v>
      </c>
      <c r="Q21" t="str">
        <f t="shared" si="2"/>
        <v>theater</v>
      </c>
      <c r="R21" t="str">
        <f t="shared" si="3"/>
        <v>plays</v>
      </c>
      <c r="S21" s="9">
        <f t="shared" si="4"/>
        <v>43528.25</v>
      </c>
      <c r="T21" s="9">
        <f t="shared" si="5"/>
        <v>43549.208333333328</v>
      </c>
      <c r="U21" t="str" cm="1">
        <f t="array" ref="U21">_xlfn.IFS( D21 &lt; 1000, "Less than 1000", D21&lt;=4999, "1000 to 4999", D21&lt;=9999, "5000 to 9999", D21&lt;= 14999, "10000 to 14999",
D21&lt;=19999, "15000 to 19999", D21&lt;=24999, "20000 to 24999", D21&lt;=29999, "25000 to 29999",
D21&lt;=34999, "30000 to 34999", D21&lt;=39999, "35000 to 39999", D21&lt;=44999, "40000 to 44999",
D21&lt;=49999, "45000 to 49999", D21&gt;49999, "Greater than or equal to 50000" )</f>
        <v>Greater than or equal to 50000</v>
      </c>
    </row>
    <row r="22" spans="1:21" x14ac:dyDescent="0.25">
      <c r="A22">
        <v>20</v>
      </c>
      <c r="B22" t="s">
        <v>77</v>
      </c>
      <c r="C22" s="3" t="s">
        <v>78</v>
      </c>
      <c r="D22" s="6">
        <v>131800</v>
      </c>
      <c r="E22" s="6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 s="7">
        <f t="shared" si="1"/>
        <v>105.97134670487107</v>
      </c>
      <c r="Q22" t="str">
        <f t="shared" si="2"/>
        <v>film &amp; video</v>
      </c>
      <c r="R22" t="str">
        <f t="shared" si="3"/>
        <v>drama</v>
      </c>
      <c r="S22" s="9">
        <f t="shared" si="4"/>
        <v>41848.208333333336</v>
      </c>
      <c r="T22" s="9">
        <f t="shared" si="5"/>
        <v>41848.208333333336</v>
      </c>
      <c r="U22" t="str" cm="1">
        <f t="array" ref="U22">_xlfn.IFS( D22 &lt; 1000, "Less than 1000", D22&lt;=4999, "1000 to 4999", D22&lt;=9999, "5000 to 9999", D22&lt;= 14999, "10000 to 14999",
D22&lt;=19999, "15000 to 19999", D22&lt;=24999, "20000 to 24999", D22&lt;=29999, "25000 to 29999",
D22&lt;=34999, "30000 to 34999", D22&lt;=39999, "35000 to 39999", D22&lt;=44999, "40000 to 44999",
D22&lt;=49999, "45000 to 49999", D22&gt;49999, "Greater than or equal to 50000" )</f>
        <v>Greater than or equal to 50000</v>
      </c>
    </row>
    <row r="23" spans="1:21" x14ac:dyDescent="0.25">
      <c r="A23">
        <v>21</v>
      </c>
      <c r="B23" t="s">
        <v>79</v>
      </c>
      <c r="C23" s="3" t="s">
        <v>80</v>
      </c>
      <c r="D23" s="6">
        <v>94000</v>
      </c>
      <c r="E23" s="6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 s="7">
        <f t="shared" si="1"/>
        <v>69.055555555555557</v>
      </c>
      <c r="Q23" t="str">
        <f t="shared" si="2"/>
        <v>theater</v>
      </c>
      <c r="R23" t="str">
        <f t="shared" si="3"/>
        <v>plays</v>
      </c>
      <c r="S23" s="9">
        <f t="shared" si="4"/>
        <v>40770.208333333336</v>
      </c>
      <c r="T23" s="9">
        <f t="shared" si="5"/>
        <v>40804.208333333336</v>
      </c>
      <c r="U23" t="str" cm="1">
        <f t="array" ref="U23">_xlfn.IFS( D23 &lt; 1000, "Less than 1000", D23&lt;=4999, "1000 to 4999", D23&lt;=9999, "5000 to 9999", D23&lt;= 14999, "10000 to 14999",
D23&lt;=19999, "15000 to 19999", D23&lt;=24999, "20000 to 24999", D23&lt;=29999, "25000 to 29999",
D23&lt;=34999, "30000 to 34999", D23&lt;=39999, "35000 to 39999", D23&lt;=44999, "40000 to 44999",
D23&lt;=49999, "45000 to 49999", D23&gt;49999, "Greater than or equal to 50000" )</f>
        <v>Greater than or equal to 50000</v>
      </c>
    </row>
    <row r="24" spans="1:21" x14ac:dyDescent="0.25">
      <c r="A24">
        <v>22</v>
      </c>
      <c r="B24" t="s">
        <v>81</v>
      </c>
      <c r="C24" s="3" t="s">
        <v>82</v>
      </c>
      <c r="D24" s="6">
        <v>59100</v>
      </c>
      <c r="E24" s="6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 s="7">
        <f t="shared" si="1"/>
        <v>85.044943820224717</v>
      </c>
      <c r="Q24" t="str">
        <f t="shared" si="2"/>
        <v>theater</v>
      </c>
      <c r="R24" t="str">
        <f t="shared" si="3"/>
        <v>plays</v>
      </c>
      <c r="S24" s="9">
        <f t="shared" si="4"/>
        <v>43193.208333333328</v>
      </c>
      <c r="T24" s="9">
        <f t="shared" si="5"/>
        <v>43208.208333333328</v>
      </c>
      <c r="U24" t="str" cm="1">
        <f t="array" ref="U24">_xlfn.IFS( D24 &lt; 1000, "Less than 1000", D24&lt;=4999, "1000 to 4999", D24&lt;=9999, "5000 to 9999", D24&lt;= 14999, "10000 to 14999",
D24&lt;=19999, "15000 to 19999", D24&lt;=24999, "20000 to 24999", D24&lt;=29999, "25000 to 29999",
D24&lt;=34999, "30000 to 34999", D24&lt;=39999, "35000 to 39999", D24&lt;=44999, "40000 to 44999",
D24&lt;=49999, "45000 to 49999", D24&gt;49999, "Greater than or equal to 50000" )</f>
        <v>Greater than or equal to 50000</v>
      </c>
    </row>
    <row r="25" spans="1:21" x14ac:dyDescent="0.25">
      <c r="A25">
        <v>23</v>
      </c>
      <c r="B25" t="s">
        <v>83</v>
      </c>
      <c r="C25" s="3" t="s">
        <v>84</v>
      </c>
      <c r="D25" s="6">
        <v>4500</v>
      </c>
      <c r="E25" s="6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 s="7">
        <f t="shared" si="1"/>
        <v>105.22535211267606</v>
      </c>
      <c r="Q25" t="str">
        <f t="shared" si="2"/>
        <v>film &amp; video</v>
      </c>
      <c r="R25" t="str">
        <f t="shared" si="3"/>
        <v>documentary</v>
      </c>
      <c r="S25" s="9">
        <f t="shared" si="4"/>
        <v>43510.25</v>
      </c>
      <c r="T25" s="9">
        <f t="shared" si="5"/>
        <v>43563.208333333328</v>
      </c>
      <c r="U25" t="str" cm="1">
        <f t="array" ref="U25">_xlfn.IFS( D25 &lt; 1000, "Less than 1000", D25&lt;=4999, "1000 to 4999", D25&lt;=9999, "5000 to 9999", D25&lt;= 14999, "10000 to 14999",
D25&lt;=19999, "15000 to 19999", D25&lt;=24999, "20000 to 24999", D25&lt;=29999, "25000 to 29999",
D25&lt;=34999, "30000 to 34999", D25&lt;=39999, "35000 to 39999", D25&lt;=44999, "40000 to 44999",
D25&lt;=49999, "45000 to 49999", D25&gt;49999, "Greater than or equal to 50000" )</f>
        <v>1000 to 4999</v>
      </c>
    </row>
    <row r="26" spans="1:21" x14ac:dyDescent="0.25">
      <c r="A26">
        <v>24</v>
      </c>
      <c r="B26" t="s">
        <v>85</v>
      </c>
      <c r="C26" s="3" t="s">
        <v>86</v>
      </c>
      <c r="D26" s="6">
        <v>92400</v>
      </c>
      <c r="E26" s="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 s="7">
        <f t="shared" si="1"/>
        <v>39.003741114852225</v>
      </c>
      <c r="Q26" t="str">
        <f t="shared" si="2"/>
        <v>technology</v>
      </c>
      <c r="R26" t="str">
        <f t="shared" si="3"/>
        <v>wearables</v>
      </c>
      <c r="S26" s="9">
        <f t="shared" si="4"/>
        <v>41811.208333333336</v>
      </c>
      <c r="T26" s="9">
        <f t="shared" si="5"/>
        <v>41813.208333333336</v>
      </c>
      <c r="U26" t="str" cm="1">
        <f t="array" ref="U26">_xlfn.IFS( D26 &lt; 1000, "Less than 1000", D26&lt;=4999, "1000 to 4999", D26&lt;=9999, "5000 to 9999", D26&lt;= 14999, "10000 to 14999",
D26&lt;=19999, "15000 to 19999", D26&lt;=24999, "20000 to 24999", D26&lt;=29999, "25000 to 29999",
D26&lt;=34999, "30000 to 34999", D26&lt;=39999, "35000 to 39999", D26&lt;=44999, "40000 to 44999",
D26&lt;=49999, "45000 to 49999", D26&gt;49999, "Greater than or equal to 50000" )</f>
        <v>Greater than or equal to 50000</v>
      </c>
    </row>
    <row r="27" spans="1:21" x14ac:dyDescent="0.25">
      <c r="A27">
        <v>25</v>
      </c>
      <c r="B27" t="s">
        <v>87</v>
      </c>
      <c r="C27" s="3" t="s">
        <v>88</v>
      </c>
      <c r="D27" s="6">
        <v>5500</v>
      </c>
      <c r="E27" s="6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 s="7">
        <f t="shared" si="1"/>
        <v>73.030674846625772</v>
      </c>
      <c r="Q27" t="str">
        <f t="shared" si="2"/>
        <v>games</v>
      </c>
      <c r="R27" t="str">
        <f t="shared" si="3"/>
        <v>video games</v>
      </c>
      <c r="S27" s="9">
        <f t="shared" si="4"/>
        <v>40681.208333333336</v>
      </c>
      <c r="T27" s="9">
        <f t="shared" si="5"/>
        <v>40701.208333333336</v>
      </c>
      <c r="U27" t="str" cm="1">
        <f t="array" ref="U27">_xlfn.IFS( D27 &lt; 1000, "Less than 1000", D27&lt;=4999, "1000 to 4999", D27&lt;=9999, "5000 to 9999", D27&lt;= 14999, "10000 to 14999",
D27&lt;=19999, "15000 to 19999", D27&lt;=24999, "20000 to 24999", D27&lt;=29999, "25000 to 29999",
D27&lt;=34999, "30000 to 34999", D27&lt;=39999, "35000 to 39999", D27&lt;=44999, "40000 to 44999",
D27&lt;=49999, "45000 to 49999", D27&gt;49999, "Greater than or equal to 50000" )</f>
        <v>5000 to 9999</v>
      </c>
    </row>
    <row r="28" spans="1:21" x14ac:dyDescent="0.25">
      <c r="A28">
        <v>26</v>
      </c>
      <c r="B28" t="s">
        <v>90</v>
      </c>
      <c r="C28" s="3" t="s">
        <v>91</v>
      </c>
      <c r="D28" s="6">
        <v>107500</v>
      </c>
      <c r="E28" s="6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 s="7">
        <f t="shared" si="1"/>
        <v>35.009459459459457</v>
      </c>
      <c r="Q28" t="str">
        <f t="shared" si="2"/>
        <v>theater</v>
      </c>
      <c r="R28" t="str">
        <f t="shared" si="3"/>
        <v>plays</v>
      </c>
      <c r="S28" s="9">
        <f t="shared" si="4"/>
        <v>43312.208333333328</v>
      </c>
      <c r="T28" s="9">
        <f t="shared" si="5"/>
        <v>43339.208333333328</v>
      </c>
      <c r="U28" t="str" cm="1">
        <f t="array" ref="U28">_xlfn.IFS( D28 &lt; 1000, "Less than 1000", D28&lt;=4999, "1000 to 4999", D28&lt;=9999, "5000 to 9999", D28&lt;= 14999, "10000 to 14999",
D28&lt;=19999, "15000 to 19999", D28&lt;=24999, "20000 to 24999", D28&lt;=29999, "25000 to 29999",
D28&lt;=34999, "30000 to 34999", D28&lt;=39999, "35000 to 39999", D28&lt;=44999, "40000 to 44999",
D28&lt;=49999, "45000 to 49999", D28&gt;49999, "Greater than or equal to 50000" )</f>
        <v>Greater than or equal to 50000</v>
      </c>
    </row>
    <row r="29" spans="1:21" x14ac:dyDescent="0.25">
      <c r="A29">
        <v>27</v>
      </c>
      <c r="B29" t="s">
        <v>92</v>
      </c>
      <c r="C29" s="3" t="s">
        <v>93</v>
      </c>
      <c r="D29" s="6">
        <v>2000</v>
      </c>
      <c r="E29" s="6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 s="7">
        <f t="shared" si="1"/>
        <v>106.6</v>
      </c>
      <c r="Q29" t="str">
        <f t="shared" si="2"/>
        <v>music</v>
      </c>
      <c r="R29" t="str">
        <f t="shared" si="3"/>
        <v>rock</v>
      </c>
      <c r="S29" s="9">
        <f t="shared" si="4"/>
        <v>42280.208333333328</v>
      </c>
      <c r="T29" s="9">
        <f t="shared" si="5"/>
        <v>42288.208333333328</v>
      </c>
      <c r="U29" t="str" cm="1">
        <f t="array" ref="U29">_xlfn.IFS( D29 &lt; 1000, "Less than 1000", D29&lt;=4999, "1000 to 4999", D29&lt;=9999, "5000 to 9999", D29&lt;= 14999, "10000 to 14999",
D29&lt;=19999, "15000 to 19999", D29&lt;=24999, "20000 to 24999", D29&lt;=29999, "25000 to 29999",
D29&lt;=34999, "30000 to 34999", D29&lt;=39999, "35000 to 39999", D29&lt;=44999, "40000 to 44999",
D29&lt;=49999, "45000 to 49999", D29&gt;49999, "Greater than or equal to 50000" )</f>
        <v>1000 to 4999</v>
      </c>
    </row>
    <row r="30" spans="1:21" x14ac:dyDescent="0.25">
      <c r="A30">
        <v>28</v>
      </c>
      <c r="B30" t="s">
        <v>94</v>
      </c>
      <c r="C30" s="3" t="s">
        <v>95</v>
      </c>
      <c r="D30" s="6">
        <v>130800</v>
      </c>
      <c r="E30" s="6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 s="7">
        <f t="shared" si="1"/>
        <v>61.997747747747745</v>
      </c>
      <c r="Q30" t="str">
        <f t="shared" si="2"/>
        <v>theater</v>
      </c>
      <c r="R30" t="str">
        <f t="shared" si="3"/>
        <v>plays</v>
      </c>
      <c r="S30" s="9">
        <f t="shared" si="4"/>
        <v>40218.25</v>
      </c>
      <c r="T30" s="9">
        <f t="shared" si="5"/>
        <v>40241.25</v>
      </c>
      <c r="U30" t="str" cm="1">
        <f t="array" ref="U30">_xlfn.IFS( D30 &lt; 1000, "Less than 1000", D30&lt;=4999, "1000 to 4999", D30&lt;=9999, "5000 to 9999", D30&lt;= 14999, "10000 to 14999",
D30&lt;=19999, "15000 to 19999", D30&lt;=24999, "20000 to 24999", D30&lt;=29999, "25000 to 29999",
D30&lt;=34999, "30000 to 34999", D30&lt;=39999, "35000 to 39999", D30&lt;=44999, "40000 to 44999",
D30&lt;=49999, "45000 to 49999", D30&gt;49999, "Greater than or equal to 50000" )</f>
        <v>Greater than or equal to 50000</v>
      </c>
    </row>
    <row r="31" spans="1:21" x14ac:dyDescent="0.25">
      <c r="A31">
        <v>29</v>
      </c>
      <c r="B31" t="s">
        <v>96</v>
      </c>
      <c r="C31" s="3" t="s">
        <v>97</v>
      </c>
      <c r="D31" s="6">
        <v>45900</v>
      </c>
      <c r="E31" s="6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 s="7">
        <f t="shared" si="1"/>
        <v>94.000622665006233</v>
      </c>
      <c r="Q31" t="str">
        <f t="shared" si="2"/>
        <v>film &amp; video</v>
      </c>
      <c r="R31" t="str">
        <f t="shared" si="3"/>
        <v>shorts</v>
      </c>
      <c r="S31" s="9">
        <f t="shared" si="4"/>
        <v>43301.208333333328</v>
      </c>
      <c r="T31" s="9">
        <f t="shared" si="5"/>
        <v>43341.208333333328</v>
      </c>
      <c r="U31" t="str" cm="1">
        <f t="array" ref="U31">_xlfn.IFS( D31 &lt; 1000, "Less than 1000", D31&lt;=4999, "1000 to 4999", D31&lt;=9999, "5000 to 9999", D31&lt;= 14999, "10000 to 14999",
D31&lt;=19999, "15000 to 19999", D31&lt;=24999, "20000 to 24999", D31&lt;=29999, "25000 to 29999",
D31&lt;=34999, "30000 to 34999", D31&lt;=39999, "35000 to 39999", D31&lt;=44999, "40000 to 44999",
D31&lt;=49999, "45000 to 49999", D31&gt;49999, "Greater than or equal to 50000" )</f>
        <v>45000 to 49999</v>
      </c>
    </row>
    <row r="32" spans="1:21" x14ac:dyDescent="0.25">
      <c r="A32">
        <v>30</v>
      </c>
      <c r="B32" t="s">
        <v>101</v>
      </c>
      <c r="C32" s="3" t="s">
        <v>102</v>
      </c>
      <c r="D32" s="6">
        <v>9000</v>
      </c>
      <c r="E32" s="6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 s="7">
        <f t="shared" si="1"/>
        <v>112.05426356589147</v>
      </c>
      <c r="Q32" t="str">
        <f t="shared" si="2"/>
        <v>film &amp; video</v>
      </c>
      <c r="R32" t="str">
        <f t="shared" si="3"/>
        <v>animation</v>
      </c>
      <c r="S32" s="9">
        <f t="shared" si="4"/>
        <v>43609.208333333328</v>
      </c>
      <c r="T32" s="9">
        <f t="shared" si="5"/>
        <v>43614.208333333328</v>
      </c>
      <c r="U32" t="str" cm="1">
        <f t="array" ref="U32">_xlfn.IFS( D32 &lt; 1000, "Less than 1000", D32&lt;=4999, "1000 to 4999", D32&lt;=9999, "5000 to 9999", D32&lt;= 14999, "10000 to 14999",
D32&lt;=19999, "15000 to 19999", D32&lt;=24999, "20000 to 24999", D32&lt;=29999, "25000 to 29999",
D32&lt;=34999, "30000 to 34999", D32&lt;=39999, "35000 to 39999", D32&lt;=44999, "40000 to 44999",
D32&lt;=49999, "45000 to 49999", D32&gt;49999, "Greater than or equal to 50000" )</f>
        <v>5000 to 9999</v>
      </c>
    </row>
    <row r="33" spans="1:21" x14ac:dyDescent="0.25">
      <c r="A33">
        <v>31</v>
      </c>
      <c r="B33" t="s">
        <v>103</v>
      </c>
      <c r="C33" s="3" t="s">
        <v>104</v>
      </c>
      <c r="D33" s="6">
        <v>3500</v>
      </c>
      <c r="E33" s="6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 s="7">
        <f t="shared" si="1"/>
        <v>48.008849557522126</v>
      </c>
      <c r="Q33" t="str">
        <f t="shared" si="2"/>
        <v>games</v>
      </c>
      <c r="R33" t="str">
        <f t="shared" si="3"/>
        <v>video games</v>
      </c>
      <c r="S33" s="9">
        <f t="shared" si="4"/>
        <v>42374.25</v>
      </c>
      <c r="T33" s="9">
        <f t="shared" si="5"/>
        <v>42402.25</v>
      </c>
      <c r="U33" t="str" cm="1">
        <f t="array" ref="U33">_xlfn.IFS( D33 &lt; 1000, "Less than 1000", D33&lt;=4999, "1000 to 4999", D33&lt;=9999, "5000 to 9999", D33&lt;= 14999, "10000 to 14999",
D33&lt;=19999, "15000 to 19999", D33&lt;=24999, "20000 to 24999", D33&lt;=29999, "25000 to 29999",
D33&lt;=34999, "30000 to 34999", D33&lt;=39999, "35000 to 39999", D33&lt;=44999, "40000 to 44999",
D33&lt;=49999, "45000 to 49999", D33&gt;49999, "Greater than or equal to 50000" )</f>
        <v>1000 to 4999</v>
      </c>
    </row>
    <row r="34" spans="1:21" x14ac:dyDescent="0.25">
      <c r="A34">
        <v>32</v>
      </c>
      <c r="B34" t="s">
        <v>105</v>
      </c>
      <c r="C34" s="3" t="s">
        <v>106</v>
      </c>
      <c r="D34" s="6">
        <v>101000</v>
      </c>
      <c r="E34" s="6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 s="7">
        <f t="shared" si="1"/>
        <v>38.004334633723452</v>
      </c>
      <c r="Q34" t="str">
        <f t="shared" si="2"/>
        <v>film &amp; video</v>
      </c>
      <c r="R34" t="str">
        <f t="shared" si="3"/>
        <v>documentary</v>
      </c>
      <c r="S34" s="9">
        <f t="shared" si="4"/>
        <v>43110.25</v>
      </c>
      <c r="T34" s="9">
        <f t="shared" si="5"/>
        <v>43137.25</v>
      </c>
      <c r="U34" t="str" cm="1">
        <f t="array" ref="U34">_xlfn.IFS( D34 &lt; 1000, "Less than 1000", D34&lt;=4999, "1000 to 4999", D34&lt;=9999, "5000 to 9999", D34&lt;= 14999, "10000 to 14999",
D34&lt;=19999, "15000 to 19999", D34&lt;=24999, "20000 to 24999", D34&lt;=29999, "25000 to 29999",
D34&lt;=34999, "30000 to 34999", D34&lt;=39999, "35000 to 39999", D34&lt;=44999, "40000 to 44999",
D34&lt;=49999, "45000 to 49999", D34&gt;49999, "Greater than or equal to 50000" )</f>
        <v>Greater than or equal to 50000</v>
      </c>
    </row>
    <row r="35" spans="1:21" x14ac:dyDescent="0.25">
      <c r="A35">
        <v>33</v>
      </c>
      <c r="B35" t="s">
        <v>109</v>
      </c>
      <c r="C35" s="3" t="s">
        <v>110</v>
      </c>
      <c r="D35" s="6">
        <v>50200</v>
      </c>
      <c r="E35" s="6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 s="7">
        <f t="shared" si="1"/>
        <v>35.000184535892231</v>
      </c>
      <c r="Q35" t="str">
        <f t="shared" si="2"/>
        <v>theater</v>
      </c>
      <c r="R35" t="str">
        <f t="shared" si="3"/>
        <v>plays</v>
      </c>
      <c r="S35" s="9">
        <f t="shared" si="4"/>
        <v>41917.208333333336</v>
      </c>
      <c r="T35" s="9">
        <f t="shared" si="5"/>
        <v>41954.25</v>
      </c>
      <c r="U35" t="str" cm="1">
        <f t="array" ref="U35">_xlfn.IFS( D35 &lt; 1000, "Less than 1000", D35&lt;=4999, "1000 to 4999", D35&lt;=9999, "5000 to 9999", D35&lt;= 14999, "10000 to 14999",
D35&lt;=19999, "15000 to 19999", D35&lt;=24999, "20000 to 24999", D35&lt;=29999, "25000 to 29999",
D35&lt;=34999, "30000 to 34999", D35&lt;=39999, "35000 to 39999", D35&lt;=44999, "40000 to 44999",
D35&lt;=49999, "45000 to 49999", D35&gt;49999, "Greater than or equal to 50000" )</f>
        <v>Greater than or equal to 50000</v>
      </c>
    </row>
    <row r="36" spans="1:21" x14ac:dyDescent="0.25">
      <c r="A36">
        <v>34</v>
      </c>
      <c r="B36" t="s">
        <v>111</v>
      </c>
      <c r="C36" s="3" t="s">
        <v>112</v>
      </c>
      <c r="D36" s="6">
        <v>9300</v>
      </c>
      <c r="E36" s="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 s="7">
        <f t="shared" si="1"/>
        <v>85</v>
      </c>
      <c r="Q36" t="str">
        <f t="shared" si="2"/>
        <v>film &amp; video</v>
      </c>
      <c r="R36" t="str">
        <f t="shared" si="3"/>
        <v>documentary</v>
      </c>
      <c r="S36" s="9">
        <f t="shared" si="4"/>
        <v>42817.208333333328</v>
      </c>
      <c r="T36" s="9">
        <f t="shared" si="5"/>
        <v>42822.208333333328</v>
      </c>
      <c r="U36" t="str" cm="1">
        <f t="array" ref="U36">_xlfn.IFS( D36 &lt; 1000, "Less than 1000", D36&lt;=4999, "1000 to 4999", D36&lt;=9999, "5000 to 9999", D36&lt;= 14999, "10000 to 14999",
D36&lt;=19999, "15000 to 19999", D36&lt;=24999, "20000 to 24999", D36&lt;=29999, "25000 to 29999",
D36&lt;=34999, "30000 to 34999", D36&lt;=39999, "35000 to 39999", D36&lt;=44999, "40000 to 44999",
D36&lt;=49999, "45000 to 49999", D36&gt;49999, "Greater than or equal to 50000" )</f>
        <v>5000 to 9999</v>
      </c>
    </row>
    <row r="37" spans="1:21" x14ac:dyDescent="0.25">
      <c r="A37">
        <v>35</v>
      </c>
      <c r="B37" t="s">
        <v>113</v>
      </c>
      <c r="C37" s="3" t="s">
        <v>114</v>
      </c>
      <c r="D37" s="6">
        <v>125500</v>
      </c>
      <c r="E37" s="6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 s="7">
        <f t="shared" si="1"/>
        <v>95.993893129770996</v>
      </c>
      <c r="Q37" t="str">
        <f t="shared" si="2"/>
        <v>film &amp; video</v>
      </c>
      <c r="R37" t="str">
        <f t="shared" si="3"/>
        <v>drama</v>
      </c>
      <c r="S37" s="9">
        <f t="shared" si="4"/>
        <v>43484.25</v>
      </c>
      <c r="T37" s="9">
        <f t="shared" si="5"/>
        <v>43526.25</v>
      </c>
      <c r="U37" t="str" cm="1">
        <f t="array" ref="U37">_xlfn.IFS( D37 &lt; 1000, "Less than 1000", D37&lt;=4999, "1000 to 4999", D37&lt;=9999, "5000 to 9999", D37&lt;= 14999, "10000 to 14999",
D37&lt;=19999, "15000 to 19999", D37&lt;=24999, "20000 to 24999", D37&lt;=29999, "25000 to 29999",
D37&lt;=34999, "30000 to 34999", D37&lt;=39999, "35000 to 39999", D37&lt;=44999, "40000 to 44999",
D37&lt;=49999, "45000 to 49999", D37&gt;49999, "Greater than or equal to 50000" )</f>
        <v>Greater than or equal to 50000</v>
      </c>
    </row>
    <row r="38" spans="1:21" x14ac:dyDescent="0.25">
      <c r="A38">
        <v>36</v>
      </c>
      <c r="B38" t="s">
        <v>115</v>
      </c>
      <c r="C38" s="3" t="s">
        <v>116</v>
      </c>
      <c r="D38" s="6">
        <v>700</v>
      </c>
      <c r="E38" s="6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 s="7">
        <f t="shared" si="1"/>
        <v>68.8125</v>
      </c>
      <c r="Q38" t="str">
        <f t="shared" si="2"/>
        <v>theater</v>
      </c>
      <c r="R38" t="str">
        <f t="shared" si="3"/>
        <v>plays</v>
      </c>
      <c r="S38" s="9">
        <f t="shared" si="4"/>
        <v>40600.25</v>
      </c>
      <c r="T38" s="9">
        <f t="shared" si="5"/>
        <v>40625.208333333336</v>
      </c>
      <c r="U38" t="str" cm="1">
        <f t="array" ref="U38">_xlfn.IFS( D38 &lt; 1000, "Less than 1000", D38&lt;=4999, "1000 to 4999", D38&lt;=9999, "5000 to 9999", D38&lt;= 14999, "10000 to 14999",
D38&lt;=19999, "15000 to 19999", D38&lt;=24999, "20000 to 24999", D38&lt;=29999, "25000 to 29999",
D38&lt;=34999, "30000 to 34999", D38&lt;=39999, "35000 to 39999", D38&lt;=44999, "40000 to 44999",
D38&lt;=49999, "45000 to 49999", D38&gt;49999, "Greater than or equal to 50000" )</f>
        <v>Less than 1000</v>
      </c>
    </row>
    <row r="39" spans="1:21" x14ac:dyDescent="0.25">
      <c r="A39">
        <v>37</v>
      </c>
      <c r="B39" t="s">
        <v>117</v>
      </c>
      <c r="C39" s="3" t="s">
        <v>118</v>
      </c>
      <c r="D39" s="6">
        <v>8100</v>
      </c>
      <c r="E39" s="6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 s="7">
        <f t="shared" si="1"/>
        <v>105.97196261682242</v>
      </c>
      <c r="Q39" t="str">
        <f t="shared" si="2"/>
        <v>publishing</v>
      </c>
      <c r="R39" t="str">
        <f t="shared" si="3"/>
        <v>fiction</v>
      </c>
      <c r="S39" s="9">
        <f t="shared" si="4"/>
        <v>43744.208333333328</v>
      </c>
      <c r="T39" s="9">
        <f t="shared" si="5"/>
        <v>43777.25</v>
      </c>
      <c r="U39" t="str" cm="1">
        <f t="array" ref="U39">_xlfn.IFS( D39 &lt; 1000, "Less than 1000", D39&lt;=4999, "1000 to 4999", D39&lt;=9999, "5000 to 9999", D39&lt;= 14999, "10000 to 14999",
D39&lt;=19999, "15000 to 19999", D39&lt;=24999, "20000 to 24999", D39&lt;=29999, "25000 to 29999",
D39&lt;=34999, "30000 to 34999", D39&lt;=39999, "35000 to 39999", D39&lt;=44999, "40000 to 44999",
D39&lt;=49999, "45000 to 49999", D39&gt;49999, "Greater than or equal to 50000" )</f>
        <v>5000 to 9999</v>
      </c>
    </row>
    <row r="40" spans="1:21" x14ac:dyDescent="0.25">
      <c r="A40">
        <v>38</v>
      </c>
      <c r="B40" t="s">
        <v>120</v>
      </c>
      <c r="C40" s="3" t="s">
        <v>121</v>
      </c>
      <c r="D40" s="6">
        <v>3100</v>
      </c>
      <c r="E40" s="6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 s="7">
        <f t="shared" si="1"/>
        <v>75.261194029850742</v>
      </c>
      <c r="Q40" t="str">
        <f t="shared" si="2"/>
        <v>photography</v>
      </c>
      <c r="R40" t="str">
        <f t="shared" si="3"/>
        <v>photography books</v>
      </c>
      <c r="S40" s="9">
        <f t="shared" si="4"/>
        <v>40469.208333333336</v>
      </c>
      <c r="T40" s="9">
        <f t="shared" si="5"/>
        <v>40474.208333333336</v>
      </c>
      <c r="U40" t="str" cm="1">
        <f t="array" ref="U40">_xlfn.IFS( D40 &lt; 1000, "Less than 1000", D40&lt;=4999, "1000 to 4999", D40&lt;=9999, "5000 to 9999", D40&lt;= 14999, "10000 to 14999",
D40&lt;=19999, "15000 to 19999", D40&lt;=24999, "20000 to 24999", D40&lt;=29999, "25000 to 29999",
D40&lt;=34999, "30000 to 34999", D40&lt;=39999, "35000 to 39999", D40&lt;=44999, "40000 to 44999",
D40&lt;=49999, "45000 to 49999", D40&gt;49999, "Greater than or equal to 50000" )</f>
        <v>1000 to 4999</v>
      </c>
    </row>
    <row r="41" spans="1:21" x14ac:dyDescent="0.25">
      <c r="A41">
        <v>39</v>
      </c>
      <c r="B41" t="s">
        <v>123</v>
      </c>
      <c r="C41" s="3" t="s">
        <v>124</v>
      </c>
      <c r="D41" s="6">
        <v>9900</v>
      </c>
      <c r="E41" s="6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 s="7">
        <f t="shared" si="1"/>
        <v>57.125</v>
      </c>
      <c r="Q41" t="str">
        <f t="shared" si="2"/>
        <v>theater</v>
      </c>
      <c r="R41" t="str">
        <f t="shared" si="3"/>
        <v>plays</v>
      </c>
      <c r="S41" s="9">
        <f t="shared" si="4"/>
        <v>41330.25</v>
      </c>
      <c r="T41" s="9">
        <f t="shared" si="5"/>
        <v>41344.208333333336</v>
      </c>
      <c r="U41" t="str" cm="1">
        <f t="array" ref="U41">_xlfn.IFS( D41 &lt; 1000, "Less than 1000", D41&lt;=4999, "1000 to 4999", D41&lt;=9999, "5000 to 9999", D41&lt;= 14999, "10000 to 14999",
D41&lt;=19999, "15000 to 19999", D41&lt;=24999, "20000 to 24999", D41&lt;=29999, "25000 to 29999",
D41&lt;=34999, "30000 to 34999", D41&lt;=39999, "35000 to 39999", D41&lt;=44999, "40000 to 44999",
D41&lt;=49999, "45000 to 49999", D41&gt;49999, "Greater than or equal to 50000" )</f>
        <v>5000 to 9999</v>
      </c>
    </row>
    <row r="42" spans="1:21" x14ac:dyDescent="0.25">
      <c r="A42">
        <v>40</v>
      </c>
      <c r="B42" t="s">
        <v>125</v>
      </c>
      <c r="C42" s="3" t="s">
        <v>126</v>
      </c>
      <c r="D42" s="6">
        <v>8800</v>
      </c>
      <c r="E42" s="6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 s="7">
        <f t="shared" si="1"/>
        <v>75.141414141414145</v>
      </c>
      <c r="Q42" t="str">
        <f t="shared" si="2"/>
        <v>technology</v>
      </c>
      <c r="R42" t="str">
        <f t="shared" si="3"/>
        <v>wearables</v>
      </c>
      <c r="S42" s="9">
        <f t="shared" si="4"/>
        <v>40334.208333333336</v>
      </c>
      <c r="T42" s="9">
        <f t="shared" si="5"/>
        <v>40353.208333333336</v>
      </c>
      <c r="U42" t="str" cm="1">
        <f t="array" ref="U42">_xlfn.IFS( D42 &lt; 1000, "Less than 1000", D42&lt;=4999, "1000 to 4999", D42&lt;=9999, "5000 to 9999", D42&lt;= 14999, "10000 to 14999",
D42&lt;=19999, "15000 to 19999", D42&lt;=24999, "20000 to 24999", D42&lt;=29999, "25000 to 29999",
D42&lt;=34999, "30000 to 34999", D42&lt;=39999, "35000 to 39999", D42&lt;=44999, "40000 to 44999",
D42&lt;=49999, "45000 to 49999", D42&gt;49999, "Greater than or equal to 50000" )</f>
        <v>5000 to 9999</v>
      </c>
    </row>
    <row r="43" spans="1:21" x14ac:dyDescent="0.25">
      <c r="A43">
        <v>41</v>
      </c>
      <c r="B43" t="s">
        <v>127</v>
      </c>
      <c r="C43" s="3" t="s">
        <v>128</v>
      </c>
      <c r="D43" s="6">
        <v>5600</v>
      </c>
      <c r="E43" s="6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 s="7">
        <f t="shared" si="1"/>
        <v>107.42342342342343</v>
      </c>
      <c r="Q43" t="str">
        <f t="shared" si="2"/>
        <v>music</v>
      </c>
      <c r="R43" t="str">
        <f t="shared" si="3"/>
        <v>rock</v>
      </c>
      <c r="S43" s="9">
        <f t="shared" si="4"/>
        <v>41156.208333333336</v>
      </c>
      <c r="T43" s="9">
        <f t="shared" si="5"/>
        <v>41182.208333333336</v>
      </c>
      <c r="U43" t="str" cm="1">
        <f t="array" ref="U43">_xlfn.IFS( D43 &lt; 1000, "Less than 1000", D43&lt;=4999, "1000 to 4999", D43&lt;=9999, "5000 to 9999", D43&lt;= 14999, "10000 to 14999",
D43&lt;=19999, "15000 to 19999", D43&lt;=24999, "20000 to 24999", D43&lt;=29999, "25000 to 29999",
D43&lt;=34999, "30000 to 34999", D43&lt;=39999, "35000 to 39999", D43&lt;=44999, "40000 to 44999",
D43&lt;=49999, "45000 to 49999", D43&gt;49999, "Greater than or equal to 50000" )</f>
        <v>5000 to 9999</v>
      </c>
    </row>
    <row r="44" spans="1:21" x14ac:dyDescent="0.25">
      <c r="A44">
        <v>42</v>
      </c>
      <c r="B44" t="s">
        <v>129</v>
      </c>
      <c r="C44" s="3" t="s">
        <v>130</v>
      </c>
      <c r="D44" s="6">
        <v>1800</v>
      </c>
      <c r="E44" s="6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 s="7">
        <f t="shared" si="1"/>
        <v>35.995495495495497</v>
      </c>
      <c r="Q44" t="str">
        <f t="shared" si="2"/>
        <v>food</v>
      </c>
      <c r="R44" t="str">
        <f t="shared" si="3"/>
        <v>food trucks</v>
      </c>
      <c r="S44" s="9">
        <f t="shared" si="4"/>
        <v>40728.208333333336</v>
      </c>
      <c r="T44" s="9">
        <f t="shared" si="5"/>
        <v>40737.208333333336</v>
      </c>
      <c r="U44" t="str" cm="1">
        <f t="array" ref="U44">_xlfn.IFS( D44 &lt; 1000, "Less than 1000", D44&lt;=4999, "1000 to 4999", D44&lt;=9999, "5000 to 9999", D44&lt;= 14999, "10000 to 14999",
D44&lt;=19999, "15000 to 19999", D44&lt;=24999, "20000 to 24999", D44&lt;=29999, "25000 to 29999",
D44&lt;=34999, "30000 to 34999", D44&lt;=39999, "35000 to 39999", D44&lt;=44999, "40000 to 44999",
D44&lt;=49999, "45000 to 49999", D44&gt;49999, "Greater than or equal to 50000" )</f>
        <v>1000 to 4999</v>
      </c>
    </row>
    <row r="45" spans="1:21" x14ac:dyDescent="0.25">
      <c r="A45">
        <v>43</v>
      </c>
      <c r="B45" t="s">
        <v>131</v>
      </c>
      <c r="C45" s="3" t="s">
        <v>132</v>
      </c>
      <c r="D45" s="6">
        <v>90200</v>
      </c>
      <c r="E45" s="6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 s="7">
        <f t="shared" si="1"/>
        <v>26.998873148744366</v>
      </c>
      <c r="Q45" t="str">
        <f t="shared" si="2"/>
        <v>publishing</v>
      </c>
      <c r="R45" t="str">
        <f t="shared" si="3"/>
        <v>radio &amp; podcasts</v>
      </c>
      <c r="S45" s="9">
        <f t="shared" si="4"/>
        <v>41844.208333333336</v>
      </c>
      <c r="T45" s="9">
        <f t="shared" si="5"/>
        <v>41860.208333333336</v>
      </c>
      <c r="U45" t="str" cm="1">
        <f t="array" ref="U45">_xlfn.IFS( D45 &lt; 1000, "Less than 1000", D45&lt;=4999, "1000 to 4999", D45&lt;=9999, "5000 to 9999", D45&lt;= 14999, "10000 to 14999",
D45&lt;=19999, "15000 to 19999", D45&lt;=24999, "20000 to 24999", D45&lt;=29999, "25000 to 29999",
D45&lt;=34999, "30000 to 34999", D45&lt;=39999, "35000 to 39999", D45&lt;=44999, "40000 to 44999",
D45&lt;=49999, "45000 to 49999", D45&gt;49999, "Greater than or equal to 50000" )</f>
        <v>Greater than or equal to 50000</v>
      </c>
    </row>
    <row r="46" spans="1:21" x14ac:dyDescent="0.25">
      <c r="A46">
        <v>44</v>
      </c>
      <c r="B46" t="s">
        <v>134</v>
      </c>
      <c r="C46" s="3" t="s">
        <v>135</v>
      </c>
      <c r="D46" s="6">
        <v>1600</v>
      </c>
      <c r="E46" s="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 s="7">
        <f t="shared" si="1"/>
        <v>107.56122448979592</v>
      </c>
      <c r="Q46" t="str">
        <f t="shared" si="2"/>
        <v>publishing</v>
      </c>
      <c r="R46" t="str">
        <f t="shared" si="3"/>
        <v>fiction</v>
      </c>
      <c r="S46" s="9">
        <f t="shared" si="4"/>
        <v>43541.208333333328</v>
      </c>
      <c r="T46" s="9">
        <f t="shared" si="5"/>
        <v>43542.208333333328</v>
      </c>
      <c r="U46" t="str" cm="1">
        <f t="array" ref="U46">_xlfn.IFS( D46 &lt; 1000, "Less than 1000", D46&lt;=4999, "1000 to 4999", D46&lt;=9999, "5000 to 9999", D46&lt;= 14999, "10000 to 14999",
D46&lt;=19999, "15000 to 19999", D46&lt;=24999, "20000 to 24999", D46&lt;=29999, "25000 to 29999",
D46&lt;=34999, "30000 to 34999", D46&lt;=39999, "35000 to 39999", D46&lt;=44999, "40000 to 44999",
D46&lt;=49999, "45000 to 49999", D46&gt;49999, "Greater than or equal to 50000" )</f>
        <v>1000 to 4999</v>
      </c>
    </row>
    <row r="47" spans="1:21" x14ac:dyDescent="0.25">
      <c r="A47">
        <v>45</v>
      </c>
      <c r="B47" t="s">
        <v>136</v>
      </c>
      <c r="C47" s="3" t="s">
        <v>137</v>
      </c>
      <c r="D47" s="6">
        <v>9500</v>
      </c>
      <c r="E47" s="6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 s="7">
        <f t="shared" si="1"/>
        <v>94.375</v>
      </c>
      <c r="Q47" t="str">
        <f t="shared" si="2"/>
        <v>theater</v>
      </c>
      <c r="R47" t="str">
        <f t="shared" si="3"/>
        <v>plays</v>
      </c>
      <c r="S47" s="9">
        <f t="shared" si="4"/>
        <v>42676.208333333328</v>
      </c>
      <c r="T47" s="9">
        <f t="shared" si="5"/>
        <v>42691.25</v>
      </c>
      <c r="U47" t="str" cm="1">
        <f t="array" ref="U47">_xlfn.IFS( D47 &lt; 1000, "Less than 1000", D47&lt;=4999, "1000 to 4999", D47&lt;=9999, "5000 to 9999", D47&lt;= 14999, "10000 to 14999",
D47&lt;=19999, "15000 to 19999", D47&lt;=24999, "20000 to 24999", D47&lt;=29999, "25000 to 29999",
D47&lt;=34999, "30000 to 34999", D47&lt;=39999, "35000 to 39999", D47&lt;=44999, "40000 to 44999",
D47&lt;=49999, "45000 to 49999", D47&gt;49999, "Greater than or equal to 50000" )</f>
        <v>5000 to 9999</v>
      </c>
    </row>
    <row r="48" spans="1:21" x14ac:dyDescent="0.25">
      <c r="A48">
        <v>46</v>
      </c>
      <c r="B48" t="s">
        <v>138</v>
      </c>
      <c r="C48" s="3" t="s">
        <v>139</v>
      </c>
      <c r="D48" s="6">
        <v>3700</v>
      </c>
      <c r="E48" s="6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 s="7">
        <f t="shared" si="1"/>
        <v>46.163043478260867</v>
      </c>
      <c r="Q48" t="str">
        <f t="shared" si="2"/>
        <v>music</v>
      </c>
      <c r="R48" t="str">
        <f t="shared" si="3"/>
        <v>rock</v>
      </c>
      <c r="S48" s="9">
        <f t="shared" si="4"/>
        <v>40367.208333333336</v>
      </c>
      <c r="T48" s="9">
        <f t="shared" si="5"/>
        <v>40390.208333333336</v>
      </c>
      <c r="U48" t="str" cm="1">
        <f t="array" ref="U48">_xlfn.IFS( D48 &lt; 1000, "Less than 1000", D48&lt;=4999, "1000 to 4999", D48&lt;=9999, "5000 to 9999", D48&lt;= 14999, "10000 to 14999",
D48&lt;=19999, "15000 to 19999", D48&lt;=24999, "20000 to 24999", D48&lt;=29999, "25000 to 29999",
D48&lt;=34999, "30000 to 34999", D48&lt;=39999, "35000 to 39999", D48&lt;=44999, "40000 to 44999",
D48&lt;=49999, "45000 to 49999", D48&gt;49999, "Greater than or equal to 50000" )</f>
        <v>1000 to 4999</v>
      </c>
    </row>
    <row r="49" spans="1:21" x14ac:dyDescent="0.25">
      <c r="A49">
        <v>47</v>
      </c>
      <c r="B49" t="s">
        <v>140</v>
      </c>
      <c r="C49" s="3" t="s">
        <v>141</v>
      </c>
      <c r="D49" s="6">
        <v>1500</v>
      </c>
      <c r="E49" s="6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 s="7">
        <f t="shared" si="1"/>
        <v>47.845637583892618</v>
      </c>
      <c r="Q49" t="str">
        <f t="shared" si="2"/>
        <v>theater</v>
      </c>
      <c r="R49" t="str">
        <f t="shared" si="3"/>
        <v>plays</v>
      </c>
      <c r="S49" s="9">
        <f t="shared" si="4"/>
        <v>41727.208333333336</v>
      </c>
      <c r="T49" s="9">
        <f t="shared" si="5"/>
        <v>41757.208333333336</v>
      </c>
      <c r="U49" t="str" cm="1">
        <f t="array" ref="U49">_xlfn.IFS( D49 &lt; 1000, "Less than 1000", D49&lt;=4999, "1000 to 4999", D49&lt;=9999, "5000 to 9999", D49&lt;= 14999, "10000 to 14999",
D49&lt;=19999, "15000 to 19999", D49&lt;=24999, "20000 to 24999", D49&lt;=29999, "25000 to 29999",
D49&lt;=34999, "30000 to 34999", D49&lt;=39999, "35000 to 39999", D49&lt;=44999, "40000 to 44999",
D49&lt;=49999, "45000 to 49999", D49&gt;49999, "Greater than or equal to 50000" )</f>
        <v>1000 to 4999</v>
      </c>
    </row>
    <row r="50" spans="1:21" x14ac:dyDescent="0.25">
      <c r="A50">
        <v>48</v>
      </c>
      <c r="B50" t="s">
        <v>142</v>
      </c>
      <c r="C50" s="3" t="s">
        <v>143</v>
      </c>
      <c r="D50" s="6">
        <v>33300</v>
      </c>
      <c r="E50" s="6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 s="7">
        <f t="shared" si="1"/>
        <v>53.007815713698065</v>
      </c>
      <c r="Q50" t="str">
        <f t="shared" si="2"/>
        <v>theater</v>
      </c>
      <c r="R50" t="str">
        <f t="shared" si="3"/>
        <v>plays</v>
      </c>
      <c r="S50" s="9">
        <f t="shared" si="4"/>
        <v>42180.208333333328</v>
      </c>
      <c r="T50" s="9">
        <f t="shared" si="5"/>
        <v>42192.208333333328</v>
      </c>
      <c r="U50" t="str" cm="1">
        <f t="array" ref="U50">_xlfn.IFS( D50 &lt; 1000, "Less than 1000", D50&lt;=4999, "1000 to 4999", D50&lt;=9999, "5000 to 9999", D50&lt;= 14999, "10000 to 14999",
D50&lt;=19999, "15000 to 19999", D50&lt;=24999, "20000 to 24999", D50&lt;=29999, "25000 to 29999",
D50&lt;=34999, "30000 to 34999", D50&lt;=39999, "35000 to 39999", D50&lt;=44999, "40000 to 44999",
D50&lt;=49999, "45000 to 49999", D50&gt;49999, "Greater than or equal to 50000" )</f>
        <v>30000 to 34999</v>
      </c>
    </row>
    <row r="51" spans="1:21" x14ac:dyDescent="0.25">
      <c r="A51">
        <v>49</v>
      </c>
      <c r="B51" t="s">
        <v>144</v>
      </c>
      <c r="C51" s="3" t="s">
        <v>145</v>
      </c>
      <c r="D51" s="6">
        <v>7200</v>
      </c>
      <c r="E51" s="6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 s="7">
        <f t="shared" si="1"/>
        <v>45.059405940594061</v>
      </c>
      <c r="Q51" t="str">
        <f t="shared" si="2"/>
        <v>music</v>
      </c>
      <c r="R51" t="str">
        <f t="shared" si="3"/>
        <v>rock</v>
      </c>
      <c r="S51" s="9">
        <f t="shared" si="4"/>
        <v>43758.208333333328</v>
      </c>
      <c r="T51" s="9">
        <f t="shared" si="5"/>
        <v>43803.25</v>
      </c>
      <c r="U51" t="str" cm="1">
        <f t="array" ref="U51">_xlfn.IFS( D51 &lt; 1000, "Less than 1000", D51&lt;=4999, "1000 to 4999", D51&lt;=9999, "5000 to 9999", D51&lt;= 14999, "10000 to 14999",
D51&lt;=19999, "15000 to 19999", D51&lt;=24999, "20000 to 24999", D51&lt;=29999, "25000 to 29999",
D51&lt;=34999, "30000 to 34999", D51&lt;=39999, "35000 to 39999", D51&lt;=44999, "40000 to 44999",
D51&lt;=49999, "45000 to 49999", D51&gt;49999, "Greater than or equal to 50000" )</f>
        <v>5000 to 9999</v>
      </c>
    </row>
    <row r="52" spans="1:21" x14ac:dyDescent="0.25">
      <c r="A52">
        <v>50</v>
      </c>
      <c r="B52" t="s">
        <v>146</v>
      </c>
      <c r="C52" s="3" t="s">
        <v>147</v>
      </c>
      <c r="D52" s="6">
        <v>100</v>
      </c>
      <c r="E52" s="6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 s="7">
        <f t="shared" si="1"/>
        <v>2</v>
      </c>
      <c r="Q52" t="str">
        <f t="shared" si="2"/>
        <v>music</v>
      </c>
      <c r="R52" t="str">
        <f t="shared" si="3"/>
        <v>metal</v>
      </c>
      <c r="S52" s="9">
        <f t="shared" si="4"/>
        <v>41487.208333333336</v>
      </c>
      <c r="T52" s="9">
        <f t="shared" si="5"/>
        <v>41515.208333333336</v>
      </c>
      <c r="U52" t="str" cm="1">
        <f t="array" ref="U52">_xlfn.IFS( D52 &lt; 1000, "Less than 1000", D52&lt;=4999, "1000 to 4999", D52&lt;=9999, "5000 to 9999", D52&lt;= 14999, "10000 to 14999",
D52&lt;=19999, "15000 to 19999", D52&lt;=24999, "20000 to 24999", D52&lt;=29999, "25000 to 29999",
D52&lt;=34999, "30000 to 34999", D52&lt;=39999, "35000 to 39999", D52&lt;=44999, "40000 to 44999",
D52&lt;=49999, "45000 to 49999", D52&gt;49999, "Greater than or equal to 50000" )</f>
        <v>Less than 1000</v>
      </c>
    </row>
    <row r="53" spans="1:21" x14ac:dyDescent="0.25">
      <c r="A53">
        <v>51</v>
      </c>
      <c r="B53" t="s">
        <v>149</v>
      </c>
      <c r="C53" s="3" t="s">
        <v>150</v>
      </c>
      <c r="D53" s="6">
        <v>158100</v>
      </c>
      <c r="E53" s="6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 s="7">
        <f t="shared" si="1"/>
        <v>99.006816632583508</v>
      </c>
      <c r="Q53" t="str">
        <f t="shared" si="2"/>
        <v>technology</v>
      </c>
      <c r="R53" t="str">
        <f t="shared" si="3"/>
        <v>wearables</v>
      </c>
      <c r="S53" s="9">
        <f t="shared" si="4"/>
        <v>40995.208333333336</v>
      </c>
      <c r="T53" s="9">
        <f t="shared" si="5"/>
        <v>41011.208333333336</v>
      </c>
      <c r="U53" t="str" cm="1">
        <f t="array" ref="U53">_xlfn.IFS( D53 &lt; 1000, "Less than 1000", D53&lt;=4999, "1000 to 4999", D53&lt;=9999, "5000 to 9999", D53&lt;= 14999, "10000 to 14999",
D53&lt;=19999, "15000 to 19999", D53&lt;=24999, "20000 to 24999", D53&lt;=29999, "25000 to 29999",
D53&lt;=34999, "30000 to 34999", D53&lt;=39999, "35000 to 39999", D53&lt;=44999, "40000 to 44999",
D53&lt;=49999, "45000 to 49999", D53&gt;49999, "Greater than or equal to 50000" )</f>
        <v>Greater than or equal to 50000</v>
      </c>
    </row>
    <row r="54" spans="1:21" x14ac:dyDescent="0.25">
      <c r="A54">
        <v>52</v>
      </c>
      <c r="B54" t="s">
        <v>151</v>
      </c>
      <c r="C54" s="3" t="s">
        <v>152</v>
      </c>
      <c r="D54" s="6">
        <v>7200</v>
      </c>
      <c r="E54" s="6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 s="7">
        <f t="shared" si="1"/>
        <v>32.786666666666669</v>
      </c>
      <c r="Q54" t="str">
        <f t="shared" si="2"/>
        <v>theater</v>
      </c>
      <c r="R54" t="str">
        <f t="shared" si="3"/>
        <v>plays</v>
      </c>
      <c r="S54" s="9">
        <f t="shared" si="4"/>
        <v>40436.208333333336</v>
      </c>
      <c r="T54" s="9">
        <f t="shared" si="5"/>
        <v>40440.208333333336</v>
      </c>
      <c r="U54" t="str" cm="1">
        <f t="array" ref="U54">_xlfn.IFS( D54 &lt; 1000, "Less than 1000", D54&lt;=4999, "1000 to 4999", D54&lt;=9999, "5000 to 9999", D54&lt;= 14999, "10000 to 14999",
D54&lt;=19999, "15000 to 19999", D54&lt;=24999, "20000 to 24999", D54&lt;=29999, "25000 to 29999",
D54&lt;=34999, "30000 to 34999", D54&lt;=39999, "35000 to 39999", D54&lt;=44999, "40000 to 44999",
D54&lt;=49999, "45000 to 49999", D54&gt;49999, "Greater than or equal to 50000" )</f>
        <v>5000 to 9999</v>
      </c>
    </row>
    <row r="55" spans="1:21" x14ac:dyDescent="0.25">
      <c r="A55">
        <v>53</v>
      </c>
      <c r="B55" t="s">
        <v>153</v>
      </c>
      <c r="C55" s="3" t="s">
        <v>154</v>
      </c>
      <c r="D55" s="6">
        <v>8800</v>
      </c>
      <c r="E55" s="6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 s="7">
        <f t="shared" si="1"/>
        <v>59.119617224880386</v>
      </c>
      <c r="Q55" t="str">
        <f t="shared" si="2"/>
        <v>film &amp; video</v>
      </c>
      <c r="R55" t="str">
        <f t="shared" si="3"/>
        <v>drama</v>
      </c>
      <c r="S55" s="9">
        <f t="shared" si="4"/>
        <v>41779.208333333336</v>
      </c>
      <c r="T55" s="9">
        <f t="shared" si="5"/>
        <v>41818.208333333336</v>
      </c>
      <c r="U55" t="str" cm="1">
        <f t="array" ref="U55">_xlfn.IFS( D55 &lt; 1000, "Less than 1000", D55&lt;=4999, "1000 to 4999", D55&lt;=9999, "5000 to 9999", D55&lt;= 14999, "10000 to 14999",
D55&lt;=19999, "15000 to 19999", D55&lt;=24999, "20000 to 24999", D55&lt;=29999, "25000 to 29999",
D55&lt;=34999, "30000 to 34999", D55&lt;=39999, "35000 to 39999", D55&lt;=44999, "40000 to 44999",
D55&lt;=49999, "45000 to 49999", D55&gt;49999, "Greater than or equal to 50000" )</f>
        <v>5000 to 9999</v>
      </c>
    </row>
    <row r="56" spans="1:21" x14ac:dyDescent="0.25">
      <c r="A56">
        <v>54</v>
      </c>
      <c r="B56" t="s">
        <v>155</v>
      </c>
      <c r="C56" s="3" t="s">
        <v>156</v>
      </c>
      <c r="D56" s="6">
        <v>6000</v>
      </c>
      <c r="E56" s="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 s="7">
        <f t="shared" si="1"/>
        <v>44.93333333333333</v>
      </c>
      <c r="Q56" t="str">
        <f t="shared" si="2"/>
        <v>technology</v>
      </c>
      <c r="R56" t="str">
        <f t="shared" si="3"/>
        <v>wearables</v>
      </c>
      <c r="S56" s="9">
        <f t="shared" si="4"/>
        <v>43170.25</v>
      </c>
      <c r="T56" s="9">
        <f t="shared" si="5"/>
        <v>43176.208333333328</v>
      </c>
      <c r="U56" t="str" cm="1">
        <f t="array" ref="U56">_xlfn.IFS( D56 &lt; 1000, "Less than 1000", D56&lt;=4999, "1000 to 4999", D56&lt;=9999, "5000 to 9999", D56&lt;= 14999, "10000 to 14999",
D56&lt;=19999, "15000 to 19999", D56&lt;=24999, "20000 to 24999", D56&lt;=29999, "25000 to 29999",
D56&lt;=34999, "30000 to 34999", D56&lt;=39999, "35000 to 39999", D56&lt;=44999, "40000 to 44999",
D56&lt;=49999, "45000 to 49999", D56&gt;49999, "Greater than or equal to 50000" )</f>
        <v>5000 to 9999</v>
      </c>
    </row>
    <row r="57" spans="1:21" x14ac:dyDescent="0.25">
      <c r="A57">
        <v>55</v>
      </c>
      <c r="B57" t="s">
        <v>157</v>
      </c>
      <c r="C57" s="3" t="s">
        <v>158</v>
      </c>
      <c r="D57" s="6">
        <v>6600</v>
      </c>
      <c r="E57" s="6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 s="7">
        <f t="shared" si="1"/>
        <v>89.664122137404576</v>
      </c>
      <c r="Q57" t="str">
        <f t="shared" si="2"/>
        <v>music</v>
      </c>
      <c r="R57" t="str">
        <f t="shared" si="3"/>
        <v>jazz</v>
      </c>
      <c r="S57" s="9">
        <f t="shared" si="4"/>
        <v>43311.208333333328</v>
      </c>
      <c r="T57" s="9">
        <f t="shared" si="5"/>
        <v>43316.208333333328</v>
      </c>
      <c r="U57" t="str" cm="1">
        <f t="array" ref="U57">_xlfn.IFS( D57 &lt; 1000, "Less than 1000", D57&lt;=4999, "1000 to 4999", D57&lt;=9999, "5000 to 9999", D57&lt;= 14999, "10000 to 14999",
D57&lt;=19999, "15000 to 19999", D57&lt;=24999, "20000 to 24999", D57&lt;=29999, "25000 to 29999",
D57&lt;=34999, "30000 to 34999", D57&lt;=39999, "35000 to 39999", D57&lt;=44999, "40000 to 44999",
D57&lt;=49999, "45000 to 49999", D57&gt;49999, "Greater than or equal to 50000" )</f>
        <v>5000 to 9999</v>
      </c>
    </row>
    <row r="58" spans="1:21" x14ac:dyDescent="0.25">
      <c r="A58">
        <v>56</v>
      </c>
      <c r="B58" t="s">
        <v>160</v>
      </c>
      <c r="C58" s="3" t="s">
        <v>161</v>
      </c>
      <c r="D58" s="6">
        <v>8000</v>
      </c>
      <c r="E58" s="6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 s="7">
        <f t="shared" si="1"/>
        <v>70.079268292682926</v>
      </c>
      <c r="Q58" t="str">
        <f t="shared" si="2"/>
        <v>technology</v>
      </c>
      <c r="R58" t="str">
        <f t="shared" si="3"/>
        <v>wearables</v>
      </c>
      <c r="S58" s="9">
        <f t="shared" si="4"/>
        <v>42014.25</v>
      </c>
      <c r="T58" s="9">
        <f t="shared" si="5"/>
        <v>42021.25</v>
      </c>
      <c r="U58" t="str" cm="1">
        <f t="array" ref="U58">_xlfn.IFS( D58 &lt; 1000, "Less than 1000", D58&lt;=4999, "1000 to 4999", D58&lt;=9999, "5000 to 9999", D58&lt;= 14999, "10000 to 14999",
D58&lt;=19999, "15000 to 19999", D58&lt;=24999, "20000 to 24999", D58&lt;=29999, "25000 to 29999",
D58&lt;=34999, "30000 to 34999", D58&lt;=39999, "35000 to 39999", D58&lt;=44999, "40000 to 44999",
D58&lt;=49999, "45000 to 49999", D58&gt;49999, "Greater than or equal to 50000" )</f>
        <v>5000 to 9999</v>
      </c>
    </row>
    <row r="59" spans="1:21" x14ac:dyDescent="0.25">
      <c r="A59">
        <v>57</v>
      </c>
      <c r="B59" t="s">
        <v>162</v>
      </c>
      <c r="C59" s="3" t="s">
        <v>163</v>
      </c>
      <c r="D59" s="6">
        <v>2900</v>
      </c>
      <c r="E59" s="6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 s="7">
        <f t="shared" si="1"/>
        <v>31.059701492537314</v>
      </c>
      <c r="Q59" t="str">
        <f t="shared" si="2"/>
        <v>games</v>
      </c>
      <c r="R59" t="str">
        <f t="shared" si="3"/>
        <v>video games</v>
      </c>
      <c r="S59" s="9">
        <f t="shared" si="4"/>
        <v>42979.208333333328</v>
      </c>
      <c r="T59" s="9">
        <f t="shared" si="5"/>
        <v>42991.208333333328</v>
      </c>
      <c r="U59" t="str" cm="1">
        <f t="array" ref="U59">_xlfn.IFS( D59 &lt; 1000, "Less than 1000", D59&lt;=4999, "1000 to 4999", D59&lt;=9999, "5000 to 9999", D59&lt;= 14999, "10000 to 14999",
D59&lt;=19999, "15000 to 19999", D59&lt;=24999, "20000 to 24999", D59&lt;=29999, "25000 to 29999",
D59&lt;=34999, "30000 to 34999", D59&lt;=39999, "35000 to 39999", D59&lt;=44999, "40000 to 44999",
D59&lt;=49999, "45000 to 49999", D59&gt;49999, "Greater than or equal to 50000" )</f>
        <v>1000 to 4999</v>
      </c>
    </row>
    <row r="60" spans="1:21" x14ac:dyDescent="0.25">
      <c r="A60">
        <v>58</v>
      </c>
      <c r="B60" t="s">
        <v>164</v>
      </c>
      <c r="C60" s="3" t="s">
        <v>165</v>
      </c>
      <c r="D60" s="6">
        <v>2700</v>
      </c>
      <c r="E60" s="6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 s="7">
        <f t="shared" si="1"/>
        <v>29.061611374407583</v>
      </c>
      <c r="Q60" t="str">
        <f t="shared" si="2"/>
        <v>theater</v>
      </c>
      <c r="R60" t="str">
        <f t="shared" si="3"/>
        <v>plays</v>
      </c>
      <c r="S60" s="9">
        <f t="shared" si="4"/>
        <v>42268.208333333328</v>
      </c>
      <c r="T60" s="9">
        <f t="shared" si="5"/>
        <v>42281.208333333328</v>
      </c>
      <c r="U60" t="str" cm="1">
        <f t="array" ref="U60">_xlfn.IFS( D60 &lt; 1000, "Less than 1000", D60&lt;=4999, "1000 to 4999", D60&lt;=9999, "5000 to 9999", D60&lt;= 14999, "10000 to 14999",
D60&lt;=19999, "15000 to 19999", D60&lt;=24999, "20000 to 24999", D60&lt;=29999, "25000 to 29999",
D60&lt;=34999, "30000 to 34999", D60&lt;=39999, "35000 to 39999", D60&lt;=44999, "40000 to 44999",
D60&lt;=49999, "45000 to 49999", D60&gt;49999, "Greater than or equal to 50000" )</f>
        <v>1000 to 4999</v>
      </c>
    </row>
    <row r="61" spans="1:21" x14ac:dyDescent="0.25">
      <c r="A61">
        <v>59</v>
      </c>
      <c r="B61" t="s">
        <v>166</v>
      </c>
      <c r="C61" s="3" t="s">
        <v>167</v>
      </c>
      <c r="D61" s="6">
        <v>1400</v>
      </c>
      <c r="E61" s="6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 s="7">
        <f t="shared" si="1"/>
        <v>30.0859375</v>
      </c>
      <c r="Q61" t="str">
        <f t="shared" si="2"/>
        <v>theater</v>
      </c>
      <c r="R61" t="str">
        <f t="shared" si="3"/>
        <v>plays</v>
      </c>
      <c r="S61" s="9">
        <f t="shared" si="4"/>
        <v>42898.208333333328</v>
      </c>
      <c r="T61" s="9">
        <f t="shared" si="5"/>
        <v>42913.208333333328</v>
      </c>
      <c r="U61" t="str" cm="1">
        <f t="array" ref="U61">_xlfn.IFS( D61 &lt; 1000, "Less than 1000", D61&lt;=4999, "1000 to 4999", D61&lt;=9999, "5000 to 9999", D61&lt;= 14999, "10000 to 14999",
D61&lt;=19999, "15000 to 19999", D61&lt;=24999, "20000 to 24999", D61&lt;=29999, "25000 to 29999",
D61&lt;=34999, "30000 to 34999", D61&lt;=39999, "35000 to 39999", D61&lt;=44999, "40000 to 44999",
D61&lt;=49999, "45000 to 49999", D61&gt;49999, "Greater than or equal to 50000" )</f>
        <v>1000 to 4999</v>
      </c>
    </row>
    <row r="62" spans="1:21" x14ac:dyDescent="0.25">
      <c r="A62">
        <v>60</v>
      </c>
      <c r="B62" t="s">
        <v>168</v>
      </c>
      <c r="C62" s="3" t="s">
        <v>169</v>
      </c>
      <c r="D62" s="6">
        <v>94200</v>
      </c>
      <c r="E62" s="6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 s="7">
        <f t="shared" si="1"/>
        <v>84.998125000000002</v>
      </c>
      <c r="Q62" t="str">
        <f t="shared" si="2"/>
        <v>theater</v>
      </c>
      <c r="R62" t="str">
        <f t="shared" si="3"/>
        <v>plays</v>
      </c>
      <c r="S62" s="9">
        <f t="shared" si="4"/>
        <v>41107.208333333336</v>
      </c>
      <c r="T62" s="9">
        <f t="shared" si="5"/>
        <v>41110.208333333336</v>
      </c>
      <c r="U62" t="str" cm="1">
        <f t="array" ref="U62">_xlfn.IFS( D62 &lt; 1000, "Less than 1000", D62&lt;=4999, "1000 to 4999", D62&lt;=9999, "5000 to 9999", D62&lt;= 14999, "10000 to 14999",
D62&lt;=19999, "15000 to 19999", D62&lt;=24999, "20000 to 24999", D62&lt;=29999, "25000 to 29999",
D62&lt;=34999, "30000 to 34999", D62&lt;=39999, "35000 to 39999", D62&lt;=44999, "40000 to 44999",
D62&lt;=49999, "45000 to 49999", D62&gt;49999, "Greater than or equal to 50000" )</f>
        <v>Greater than or equal to 50000</v>
      </c>
    </row>
    <row r="63" spans="1:21" x14ac:dyDescent="0.25">
      <c r="A63">
        <v>61</v>
      </c>
      <c r="B63" t="s">
        <v>170</v>
      </c>
      <c r="C63" s="3" t="s">
        <v>171</v>
      </c>
      <c r="D63" s="6">
        <v>199200</v>
      </c>
      <c r="E63" s="6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 s="7">
        <f t="shared" si="1"/>
        <v>82.001775410563695</v>
      </c>
      <c r="Q63" t="str">
        <f t="shared" si="2"/>
        <v>theater</v>
      </c>
      <c r="R63" t="str">
        <f t="shared" si="3"/>
        <v>plays</v>
      </c>
      <c r="S63" s="9">
        <f t="shared" si="4"/>
        <v>40595.25</v>
      </c>
      <c r="T63" s="9">
        <f t="shared" si="5"/>
        <v>40635.208333333336</v>
      </c>
      <c r="U63" t="str" cm="1">
        <f t="array" ref="U63">_xlfn.IFS( D63 &lt; 1000, "Less than 1000", D63&lt;=4999, "1000 to 4999", D63&lt;=9999, "5000 to 9999", D63&lt;= 14999, "10000 to 14999",
D63&lt;=19999, "15000 to 19999", D63&lt;=24999, "20000 to 24999", D63&lt;=29999, "25000 to 29999",
D63&lt;=34999, "30000 to 34999", D63&lt;=39999, "35000 to 39999", D63&lt;=44999, "40000 to 44999",
D63&lt;=49999, "45000 to 49999", D63&gt;49999, "Greater than or equal to 50000" )</f>
        <v>Greater than or equal to 50000</v>
      </c>
    </row>
    <row r="64" spans="1:21" x14ac:dyDescent="0.25">
      <c r="A64">
        <v>62</v>
      </c>
      <c r="B64" t="s">
        <v>172</v>
      </c>
      <c r="C64" s="3" t="s">
        <v>173</v>
      </c>
      <c r="D64" s="6">
        <v>2000</v>
      </c>
      <c r="E64" s="6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 s="7">
        <f t="shared" si="1"/>
        <v>58.040160642570278</v>
      </c>
      <c r="Q64" t="str">
        <f t="shared" si="2"/>
        <v>technology</v>
      </c>
      <c r="R64" t="str">
        <f t="shared" si="3"/>
        <v>web</v>
      </c>
      <c r="S64" s="9">
        <f t="shared" si="4"/>
        <v>42160.208333333328</v>
      </c>
      <c r="T64" s="9">
        <f t="shared" si="5"/>
        <v>42161.208333333328</v>
      </c>
      <c r="U64" t="str" cm="1">
        <f t="array" ref="U64">_xlfn.IFS( D64 &lt; 1000, "Less than 1000", D64&lt;=4999, "1000 to 4999", D64&lt;=9999, "5000 to 9999", D64&lt;= 14999, "10000 to 14999",
D64&lt;=19999, "15000 to 19999", D64&lt;=24999, "20000 to 24999", D64&lt;=29999, "25000 to 29999",
D64&lt;=34999, "30000 to 34999", D64&lt;=39999, "35000 to 39999", D64&lt;=44999, "40000 to 44999",
D64&lt;=49999, "45000 to 49999", D64&gt;49999, "Greater than or equal to 50000" )</f>
        <v>1000 to 4999</v>
      </c>
    </row>
    <row r="65" spans="1:21" x14ac:dyDescent="0.25">
      <c r="A65">
        <v>63</v>
      </c>
      <c r="B65" t="s">
        <v>174</v>
      </c>
      <c r="C65" s="3" t="s">
        <v>175</v>
      </c>
      <c r="D65" s="6">
        <v>4700</v>
      </c>
      <c r="E65" s="6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 s="7">
        <f t="shared" si="1"/>
        <v>111.4</v>
      </c>
      <c r="Q65" t="str">
        <f t="shared" si="2"/>
        <v>theater</v>
      </c>
      <c r="R65" t="str">
        <f t="shared" si="3"/>
        <v>plays</v>
      </c>
      <c r="S65" s="9">
        <f t="shared" si="4"/>
        <v>42853.208333333328</v>
      </c>
      <c r="T65" s="9">
        <f t="shared" si="5"/>
        <v>42859.208333333328</v>
      </c>
      <c r="U65" t="str" cm="1">
        <f t="array" ref="U65">_xlfn.IFS( D65 &lt; 1000, "Less than 1000", D65&lt;=4999, "1000 to 4999", D65&lt;=9999, "5000 to 9999", D65&lt;= 14999, "10000 to 14999",
D65&lt;=19999, "15000 to 19999", D65&lt;=24999, "20000 to 24999", D65&lt;=29999, "25000 to 29999",
D65&lt;=34999, "30000 to 34999", D65&lt;=39999, "35000 to 39999", D65&lt;=44999, "40000 to 44999",
D65&lt;=49999, "45000 to 49999", D65&gt;49999, "Greater than or equal to 50000" )</f>
        <v>1000 to 4999</v>
      </c>
    </row>
    <row r="66" spans="1:21" x14ac:dyDescent="0.25">
      <c r="A66">
        <v>64</v>
      </c>
      <c r="B66" t="s">
        <v>176</v>
      </c>
      <c r="C66" s="3" t="s">
        <v>177</v>
      </c>
      <c r="D66" s="6">
        <v>2800</v>
      </c>
      <c r="E66" s="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 s="7">
        <f t="shared" si="1"/>
        <v>71.94736842105263</v>
      </c>
      <c r="Q66" t="str">
        <f t="shared" si="2"/>
        <v>technology</v>
      </c>
      <c r="R66" t="str">
        <f t="shared" si="3"/>
        <v>web</v>
      </c>
      <c r="S66" s="9">
        <f t="shared" si="4"/>
        <v>43283.208333333328</v>
      </c>
      <c r="T66" s="9">
        <f t="shared" si="5"/>
        <v>43298.208333333328</v>
      </c>
      <c r="U66" t="str" cm="1">
        <f t="array" ref="U66">_xlfn.IFS( D66 &lt; 1000, "Less than 1000", D66&lt;=4999, "1000 to 4999", D66&lt;=9999, "5000 to 9999", D66&lt;= 14999, "10000 to 14999",
D66&lt;=19999, "15000 to 19999", D66&lt;=24999, "20000 to 24999", D66&lt;=29999, "25000 to 29999",
D66&lt;=34999, "30000 to 34999", D66&lt;=39999, "35000 to 39999", D66&lt;=44999, "40000 to 44999",
D66&lt;=49999, "45000 to 49999", D66&gt;49999, "Greater than or equal to 50000" )</f>
        <v>1000 to 4999</v>
      </c>
    </row>
    <row r="67" spans="1:21" x14ac:dyDescent="0.25">
      <c r="A67">
        <v>65</v>
      </c>
      <c r="B67" t="s">
        <v>178</v>
      </c>
      <c r="C67" s="3" t="s">
        <v>179</v>
      </c>
      <c r="D67" s="6">
        <v>6100</v>
      </c>
      <c r="E67" s="6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6">E67/D67</f>
        <v>2.3614754098360655</v>
      </c>
      <c r="P67" s="7">
        <f t="shared" ref="P67:P130" si="7">IF(G67&lt;=0, 0, E67/G67 )</f>
        <v>61.038135593220339</v>
      </c>
      <c r="Q67" t="str">
        <f t="shared" ref="Q67:Q130" si="8">LEFT(N67, SEARCH("/", N67)-1)</f>
        <v>theater</v>
      </c>
      <c r="R67" t="str">
        <f t="shared" ref="R67:R130" si="9">MID( N67, SEARCH( "/",N67)+1,LEN(N67))</f>
        <v>plays</v>
      </c>
      <c r="S67" s="9">
        <f t="shared" ref="S67:S130" si="10">J67/60/60/24+DATE(1970,1,1)</f>
        <v>40570.25</v>
      </c>
      <c r="T67" s="9">
        <f t="shared" ref="T67:T130" si="11">K67/60/60/24+DATE(1970,1,1)</f>
        <v>40577.25</v>
      </c>
      <c r="U67" t="str" cm="1">
        <f t="array" ref="U67">_xlfn.IFS( D67 &lt; 1000, "Less than 1000", D67&lt;=4999, "1000 to 4999", D67&lt;=9999, "5000 to 9999", D67&lt;= 14999, "10000 to 14999",
D67&lt;=19999, "15000 to 19999", D67&lt;=24999, "20000 to 24999", D67&lt;=29999, "25000 to 29999",
D67&lt;=34999, "30000 to 34999", D67&lt;=39999, "35000 to 39999", D67&lt;=44999, "40000 to 44999",
D67&lt;=49999, "45000 to 49999", D67&gt;49999, "Greater than or equal to 50000" )</f>
        <v>5000 to 9999</v>
      </c>
    </row>
    <row r="68" spans="1:21" x14ac:dyDescent="0.25">
      <c r="A68">
        <v>66</v>
      </c>
      <c r="B68" t="s">
        <v>180</v>
      </c>
      <c r="C68" s="3" t="s">
        <v>181</v>
      </c>
      <c r="D68" s="6">
        <v>2900</v>
      </c>
      <c r="E68" s="6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6"/>
        <v>0.45068965517241377</v>
      </c>
      <c r="P68" s="7">
        <f t="shared" si="7"/>
        <v>108.91666666666667</v>
      </c>
      <c r="Q68" t="str">
        <f t="shared" si="8"/>
        <v>theater</v>
      </c>
      <c r="R68" t="str">
        <f t="shared" si="9"/>
        <v>plays</v>
      </c>
      <c r="S68" s="9">
        <f t="shared" si="10"/>
        <v>42102.208333333328</v>
      </c>
      <c r="T68" s="9">
        <f t="shared" si="11"/>
        <v>42107.208333333328</v>
      </c>
      <c r="U68" t="str" cm="1">
        <f t="array" ref="U68">_xlfn.IFS( D68 &lt; 1000, "Less than 1000", D68&lt;=4999, "1000 to 4999", D68&lt;=9999, "5000 to 9999", D68&lt;= 14999, "10000 to 14999",
D68&lt;=19999, "15000 to 19999", D68&lt;=24999, "20000 to 24999", D68&lt;=29999, "25000 to 29999",
D68&lt;=34999, "30000 to 34999", D68&lt;=39999, "35000 to 39999", D68&lt;=44999, "40000 to 44999",
D68&lt;=49999, "45000 to 49999", D68&gt;49999, "Greater than or equal to 50000" )</f>
        <v>1000 to 4999</v>
      </c>
    </row>
    <row r="69" spans="1:21" x14ac:dyDescent="0.25">
      <c r="A69">
        <v>67</v>
      </c>
      <c r="B69" t="s">
        <v>182</v>
      </c>
      <c r="C69" s="3" t="s">
        <v>183</v>
      </c>
      <c r="D69" s="6">
        <v>72600</v>
      </c>
      <c r="E69" s="6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6"/>
        <v>1.6238567493112948</v>
      </c>
      <c r="P69" s="7">
        <f t="shared" si="7"/>
        <v>29.001722017220171</v>
      </c>
      <c r="Q69" t="str">
        <f t="shared" si="8"/>
        <v>technology</v>
      </c>
      <c r="R69" t="str">
        <f t="shared" si="9"/>
        <v>wearables</v>
      </c>
      <c r="S69" s="9">
        <f t="shared" si="10"/>
        <v>40203.25</v>
      </c>
      <c r="T69" s="9">
        <f t="shared" si="11"/>
        <v>40208.25</v>
      </c>
      <c r="U69" t="str" cm="1">
        <f t="array" ref="U69">_xlfn.IFS( D69 &lt; 1000, "Less than 1000", D69&lt;=4999, "1000 to 4999", D69&lt;=9999, "5000 to 9999", D69&lt;= 14999, "10000 to 14999",
D69&lt;=19999, "15000 to 19999", D69&lt;=24999, "20000 to 24999", D69&lt;=29999, "25000 to 29999",
D69&lt;=34999, "30000 to 34999", D69&lt;=39999, "35000 to 39999", D69&lt;=44999, "40000 to 44999",
D69&lt;=49999, "45000 to 49999", D69&gt;49999, "Greater than or equal to 50000" )</f>
        <v>Greater than or equal to 50000</v>
      </c>
    </row>
    <row r="70" spans="1:21" x14ac:dyDescent="0.25">
      <c r="A70">
        <v>68</v>
      </c>
      <c r="B70" t="s">
        <v>184</v>
      </c>
      <c r="C70" s="3" t="s">
        <v>185</v>
      </c>
      <c r="D70" s="6">
        <v>5700</v>
      </c>
      <c r="E70" s="6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6"/>
        <v>2.5452631578947367</v>
      </c>
      <c r="P70" s="7">
        <f t="shared" si="7"/>
        <v>58.975609756097562</v>
      </c>
      <c r="Q70" t="str">
        <f t="shared" si="8"/>
        <v>theater</v>
      </c>
      <c r="R70" t="str">
        <f t="shared" si="9"/>
        <v>plays</v>
      </c>
      <c r="S70" s="9">
        <f t="shared" si="10"/>
        <v>42943.208333333328</v>
      </c>
      <c r="T70" s="9">
        <f t="shared" si="11"/>
        <v>42990.208333333328</v>
      </c>
      <c r="U70" t="str" cm="1">
        <f t="array" ref="U70">_xlfn.IFS( D70 &lt; 1000, "Less than 1000", D70&lt;=4999, "1000 to 4999", D70&lt;=9999, "5000 to 9999", D70&lt;= 14999, "10000 to 14999",
D70&lt;=19999, "15000 to 19999", D70&lt;=24999, "20000 to 24999", D70&lt;=29999, "25000 to 29999",
D70&lt;=34999, "30000 to 34999", D70&lt;=39999, "35000 to 39999", D70&lt;=44999, "40000 to 44999",
D70&lt;=49999, "45000 to 49999", D70&gt;49999, "Greater than or equal to 50000" )</f>
        <v>5000 to 9999</v>
      </c>
    </row>
    <row r="71" spans="1:21" x14ac:dyDescent="0.25">
      <c r="A71">
        <v>69</v>
      </c>
      <c r="B71" t="s">
        <v>186</v>
      </c>
      <c r="C71" s="3" t="s">
        <v>187</v>
      </c>
      <c r="D71" s="6">
        <v>7900</v>
      </c>
      <c r="E71" s="6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6"/>
        <v>0.24063291139240506</v>
      </c>
      <c r="P71" s="7">
        <f t="shared" si="7"/>
        <v>111.82352941176471</v>
      </c>
      <c r="Q71" t="str">
        <f t="shared" si="8"/>
        <v>theater</v>
      </c>
      <c r="R71" t="str">
        <f t="shared" si="9"/>
        <v>plays</v>
      </c>
      <c r="S71" s="9">
        <f t="shared" si="10"/>
        <v>40531.25</v>
      </c>
      <c r="T71" s="9">
        <f t="shared" si="11"/>
        <v>40565.25</v>
      </c>
      <c r="U71" t="str" cm="1">
        <f t="array" ref="U71">_xlfn.IFS( D71 &lt; 1000, "Less than 1000", D71&lt;=4999, "1000 to 4999", D71&lt;=9999, "5000 to 9999", D71&lt;= 14999, "10000 to 14999",
D71&lt;=19999, "15000 to 19999", D71&lt;=24999, "20000 to 24999", D71&lt;=29999, "25000 to 29999",
D71&lt;=34999, "30000 to 34999", D71&lt;=39999, "35000 to 39999", D71&lt;=44999, "40000 to 44999",
D71&lt;=49999, "45000 to 49999", D71&gt;49999, "Greater than or equal to 50000" )</f>
        <v>5000 to 9999</v>
      </c>
    </row>
    <row r="72" spans="1:21" x14ac:dyDescent="0.25">
      <c r="A72">
        <v>70</v>
      </c>
      <c r="B72" t="s">
        <v>188</v>
      </c>
      <c r="C72" s="3" t="s">
        <v>189</v>
      </c>
      <c r="D72" s="6">
        <v>128000</v>
      </c>
      <c r="E72" s="6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6"/>
        <v>1.2374140625000001</v>
      </c>
      <c r="P72" s="7">
        <f t="shared" si="7"/>
        <v>63.995555555555555</v>
      </c>
      <c r="Q72" t="str">
        <f t="shared" si="8"/>
        <v>theater</v>
      </c>
      <c r="R72" t="str">
        <f t="shared" si="9"/>
        <v>plays</v>
      </c>
      <c r="S72" s="9">
        <f t="shared" si="10"/>
        <v>40484.208333333336</v>
      </c>
      <c r="T72" s="9">
        <f t="shared" si="11"/>
        <v>40533.25</v>
      </c>
      <c r="U72" t="str" cm="1">
        <f t="array" ref="U72">_xlfn.IFS( D72 &lt; 1000, "Less than 1000", D72&lt;=4999, "1000 to 4999", D72&lt;=9999, "5000 to 9999", D72&lt;= 14999, "10000 to 14999",
D72&lt;=19999, "15000 to 19999", D72&lt;=24999, "20000 to 24999", D72&lt;=29999, "25000 to 29999",
D72&lt;=34999, "30000 to 34999", D72&lt;=39999, "35000 to 39999", D72&lt;=44999, "40000 to 44999",
D72&lt;=49999, "45000 to 49999", D72&gt;49999, "Greater than or equal to 50000" )</f>
        <v>Greater than or equal to 50000</v>
      </c>
    </row>
    <row r="73" spans="1:21" x14ac:dyDescent="0.25">
      <c r="A73">
        <v>71</v>
      </c>
      <c r="B73" t="s">
        <v>190</v>
      </c>
      <c r="C73" s="3" t="s">
        <v>191</v>
      </c>
      <c r="D73" s="6">
        <v>6000</v>
      </c>
      <c r="E73" s="6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6"/>
        <v>1.0806666666666667</v>
      </c>
      <c r="P73" s="7">
        <f t="shared" si="7"/>
        <v>85.315789473684205</v>
      </c>
      <c r="Q73" t="str">
        <f t="shared" si="8"/>
        <v>theater</v>
      </c>
      <c r="R73" t="str">
        <f t="shared" si="9"/>
        <v>plays</v>
      </c>
      <c r="S73" s="9">
        <f t="shared" si="10"/>
        <v>43799.25</v>
      </c>
      <c r="T73" s="9">
        <f t="shared" si="11"/>
        <v>43803.25</v>
      </c>
      <c r="U73" t="str" cm="1">
        <f t="array" ref="U73">_xlfn.IFS( D73 &lt; 1000, "Less than 1000", D73&lt;=4999, "1000 to 4999", D73&lt;=9999, "5000 to 9999", D73&lt;= 14999, "10000 to 14999",
D73&lt;=19999, "15000 to 19999", D73&lt;=24999, "20000 to 24999", D73&lt;=29999, "25000 to 29999",
D73&lt;=34999, "30000 to 34999", D73&lt;=39999, "35000 to 39999", D73&lt;=44999, "40000 to 44999",
D73&lt;=49999, "45000 to 49999", D73&gt;49999, "Greater than or equal to 50000" )</f>
        <v>5000 to 9999</v>
      </c>
    </row>
    <row r="74" spans="1:21" x14ac:dyDescent="0.25">
      <c r="A74">
        <v>72</v>
      </c>
      <c r="B74" t="s">
        <v>192</v>
      </c>
      <c r="C74" s="3" t="s">
        <v>193</v>
      </c>
      <c r="D74" s="6">
        <v>600</v>
      </c>
      <c r="E74" s="6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6"/>
        <v>6.7033333333333331</v>
      </c>
      <c r="P74" s="7">
        <f t="shared" si="7"/>
        <v>74.481481481481481</v>
      </c>
      <c r="Q74" t="str">
        <f t="shared" si="8"/>
        <v>film &amp; video</v>
      </c>
      <c r="R74" t="str">
        <f t="shared" si="9"/>
        <v>animation</v>
      </c>
      <c r="S74" s="9">
        <f t="shared" si="10"/>
        <v>42186.208333333328</v>
      </c>
      <c r="T74" s="9">
        <f t="shared" si="11"/>
        <v>42222.208333333328</v>
      </c>
      <c r="U74" t="str" cm="1">
        <f t="array" ref="U74">_xlfn.IFS( D74 &lt; 1000, "Less than 1000", D74&lt;=4999, "1000 to 4999", D74&lt;=9999, "5000 to 9999", D74&lt;= 14999, "10000 to 14999",
D74&lt;=19999, "15000 to 19999", D74&lt;=24999, "20000 to 24999", D74&lt;=29999, "25000 to 29999",
D74&lt;=34999, "30000 to 34999", D74&lt;=39999, "35000 to 39999", D74&lt;=44999, "40000 to 44999",
D74&lt;=49999, "45000 to 49999", D74&gt;49999, "Greater than or equal to 50000" )</f>
        <v>Less than 1000</v>
      </c>
    </row>
    <row r="75" spans="1:21" x14ac:dyDescent="0.25">
      <c r="A75">
        <v>73</v>
      </c>
      <c r="B75" t="s">
        <v>194</v>
      </c>
      <c r="C75" s="3" t="s">
        <v>195</v>
      </c>
      <c r="D75" s="6">
        <v>1400</v>
      </c>
      <c r="E75" s="6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6"/>
        <v>6.609285714285714</v>
      </c>
      <c r="P75" s="7">
        <f t="shared" si="7"/>
        <v>105.14772727272727</v>
      </c>
      <c r="Q75" t="str">
        <f t="shared" si="8"/>
        <v>music</v>
      </c>
      <c r="R75" t="str">
        <f t="shared" si="9"/>
        <v>jazz</v>
      </c>
      <c r="S75" s="9">
        <f t="shared" si="10"/>
        <v>42701.25</v>
      </c>
      <c r="T75" s="9">
        <f t="shared" si="11"/>
        <v>42704.25</v>
      </c>
      <c r="U75" t="str" cm="1">
        <f t="array" ref="U75">_xlfn.IFS( D75 &lt; 1000, "Less than 1000", D75&lt;=4999, "1000 to 4999", D75&lt;=9999, "5000 to 9999", D75&lt;= 14999, "10000 to 14999",
D75&lt;=19999, "15000 to 19999", D75&lt;=24999, "20000 to 24999", D75&lt;=29999, "25000 to 29999",
D75&lt;=34999, "30000 to 34999", D75&lt;=39999, "35000 to 39999", D75&lt;=44999, "40000 to 44999",
D75&lt;=49999, "45000 to 49999", D75&gt;49999, "Greater than or equal to 50000" )</f>
        <v>1000 to 4999</v>
      </c>
    </row>
    <row r="76" spans="1:21" x14ac:dyDescent="0.25">
      <c r="A76">
        <v>74</v>
      </c>
      <c r="B76" t="s">
        <v>196</v>
      </c>
      <c r="C76" s="3" t="s">
        <v>197</v>
      </c>
      <c r="D76" s="6">
        <v>3900</v>
      </c>
      <c r="E76" s="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6"/>
        <v>1.2246153846153847</v>
      </c>
      <c r="P76" s="7">
        <f t="shared" si="7"/>
        <v>56.188235294117646</v>
      </c>
      <c r="Q76" t="str">
        <f t="shared" si="8"/>
        <v>music</v>
      </c>
      <c r="R76" t="str">
        <f t="shared" si="9"/>
        <v>metal</v>
      </c>
      <c r="S76" s="9">
        <f t="shared" si="10"/>
        <v>42456.208333333328</v>
      </c>
      <c r="T76" s="9">
        <f t="shared" si="11"/>
        <v>42457.208333333328</v>
      </c>
      <c r="U76" t="str" cm="1">
        <f t="array" ref="U76">_xlfn.IFS( D76 &lt; 1000, "Less than 1000", D76&lt;=4999, "1000 to 4999", D76&lt;=9999, "5000 to 9999", D76&lt;= 14999, "10000 to 14999",
D76&lt;=19999, "15000 to 19999", D76&lt;=24999, "20000 to 24999", D76&lt;=29999, "25000 to 29999",
D76&lt;=34999, "30000 to 34999", D76&lt;=39999, "35000 to 39999", D76&lt;=44999, "40000 to 44999",
D76&lt;=49999, "45000 to 49999", D76&gt;49999, "Greater than or equal to 50000" )</f>
        <v>1000 to 4999</v>
      </c>
    </row>
    <row r="77" spans="1:21" x14ac:dyDescent="0.25">
      <c r="A77">
        <v>75</v>
      </c>
      <c r="B77" t="s">
        <v>198</v>
      </c>
      <c r="C77" s="3" t="s">
        <v>199</v>
      </c>
      <c r="D77" s="6">
        <v>9700</v>
      </c>
      <c r="E77" s="6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6"/>
        <v>1.5057731958762886</v>
      </c>
      <c r="P77" s="7">
        <f t="shared" si="7"/>
        <v>85.917647058823533</v>
      </c>
      <c r="Q77" t="str">
        <f t="shared" si="8"/>
        <v>photography</v>
      </c>
      <c r="R77" t="str">
        <f t="shared" si="9"/>
        <v>photography books</v>
      </c>
      <c r="S77" s="9">
        <f t="shared" si="10"/>
        <v>43296.208333333328</v>
      </c>
      <c r="T77" s="9">
        <f t="shared" si="11"/>
        <v>43304.208333333328</v>
      </c>
      <c r="U77" t="str" cm="1">
        <f t="array" ref="U77">_xlfn.IFS( D77 &lt; 1000, "Less than 1000", D77&lt;=4999, "1000 to 4999", D77&lt;=9999, "5000 to 9999", D77&lt;= 14999, "10000 to 14999",
D77&lt;=19999, "15000 to 19999", D77&lt;=24999, "20000 to 24999", D77&lt;=29999, "25000 to 29999",
D77&lt;=34999, "30000 to 34999", D77&lt;=39999, "35000 to 39999", D77&lt;=44999, "40000 to 44999",
D77&lt;=49999, "45000 to 49999", D77&gt;49999, "Greater than or equal to 50000" )</f>
        <v>5000 to 9999</v>
      </c>
    </row>
    <row r="78" spans="1:21" x14ac:dyDescent="0.25">
      <c r="A78">
        <v>76</v>
      </c>
      <c r="B78" t="s">
        <v>200</v>
      </c>
      <c r="C78" s="3" t="s">
        <v>201</v>
      </c>
      <c r="D78" s="6">
        <v>122900</v>
      </c>
      <c r="E78" s="6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6"/>
        <v>0.78106590724165992</v>
      </c>
      <c r="P78" s="7">
        <f t="shared" si="7"/>
        <v>57.00296912114014</v>
      </c>
      <c r="Q78" t="str">
        <f t="shared" si="8"/>
        <v>theater</v>
      </c>
      <c r="R78" t="str">
        <f t="shared" si="9"/>
        <v>plays</v>
      </c>
      <c r="S78" s="9">
        <f t="shared" si="10"/>
        <v>42027.25</v>
      </c>
      <c r="T78" s="9">
        <f t="shared" si="11"/>
        <v>42076.208333333328</v>
      </c>
      <c r="U78" t="str" cm="1">
        <f t="array" ref="U78">_xlfn.IFS( D78 &lt; 1000, "Less than 1000", D78&lt;=4999, "1000 to 4999", D78&lt;=9999, "5000 to 9999", D78&lt;= 14999, "10000 to 14999",
D78&lt;=19999, "15000 to 19999", D78&lt;=24999, "20000 to 24999", D78&lt;=29999, "25000 to 29999",
D78&lt;=34999, "30000 to 34999", D78&lt;=39999, "35000 to 39999", D78&lt;=44999, "40000 to 44999",
D78&lt;=49999, "45000 to 49999", D78&gt;49999, "Greater than or equal to 50000" )</f>
        <v>Greater than or equal to 50000</v>
      </c>
    </row>
    <row r="79" spans="1:21" x14ac:dyDescent="0.25">
      <c r="A79">
        <v>77</v>
      </c>
      <c r="B79" t="s">
        <v>202</v>
      </c>
      <c r="C79" s="3" t="s">
        <v>203</v>
      </c>
      <c r="D79" s="6">
        <v>9500</v>
      </c>
      <c r="E79" s="6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6"/>
        <v>0.46947368421052632</v>
      </c>
      <c r="P79" s="7">
        <f t="shared" si="7"/>
        <v>79.642857142857139</v>
      </c>
      <c r="Q79" t="str">
        <f t="shared" si="8"/>
        <v>film &amp; video</v>
      </c>
      <c r="R79" t="str">
        <f t="shared" si="9"/>
        <v>animation</v>
      </c>
      <c r="S79" s="9">
        <f t="shared" si="10"/>
        <v>40448.208333333336</v>
      </c>
      <c r="T79" s="9">
        <f t="shared" si="11"/>
        <v>40462.208333333336</v>
      </c>
      <c r="U79" t="str" cm="1">
        <f t="array" ref="U79">_xlfn.IFS( D79 &lt; 1000, "Less than 1000", D79&lt;=4999, "1000 to 4999", D79&lt;=9999, "5000 to 9999", D79&lt;= 14999, "10000 to 14999",
D79&lt;=19999, "15000 to 19999", D79&lt;=24999, "20000 to 24999", D79&lt;=29999, "25000 to 29999",
D79&lt;=34999, "30000 to 34999", D79&lt;=39999, "35000 to 39999", D79&lt;=44999, "40000 to 44999",
D79&lt;=49999, "45000 to 49999", D79&gt;49999, "Greater than or equal to 50000" )</f>
        <v>5000 to 9999</v>
      </c>
    </row>
    <row r="80" spans="1:21" x14ac:dyDescent="0.25">
      <c r="A80">
        <v>78</v>
      </c>
      <c r="B80" t="s">
        <v>204</v>
      </c>
      <c r="C80" s="3" t="s">
        <v>205</v>
      </c>
      <c r="D80" s="6">
        <v>4500</v>
      </c>
      <c r="E80" s="6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6"/>
        <v>3.008</v>
      </c>
      <c r="P80" s="7">
        <f t="shared" si="7"/>
        <v>41.018181818181816</v>
      </c>
      <c r="Q80" t="str">
        <f t="shared" si="8"/>
        <v>publishing</v>
      </c>
      <c r="R80" t="str">
        <f t="shared" si="9"/>
        <v>translations</v>
      </c>
      <c r="S80" s="9">
        <f t="shared" si="10"/>
        <v>43206.208333333328</v>
      </c>
      <c r="T80" s="9">
        <f t="shared" si="11"/>
        <v>43207.208333333328</v>
      </c>
      <c r="U80" t="str" cm="1">
        <f t="array" ref="U80">_xlfn.IFS( D80 &lt; 1000, "Less than 1000", D80&lt;=4999, "1000 to 4999", D80&lt;=9999, "5000 to 9999", D80&lt;= 14999, "10000 to 14999",
D80&lt;=19999, "15000 to 19999", D80&lt;=24999, "20000 to 24999", D80&lt;=29999, "25000 to 29999",
D80&lt;=34999, "30000 to 34999", D80&lt;=39999, "35000 to 39999", D80&lt;=44999, "40000 to 44999",
D80&lt;=49999, "45000 to 49999", D80&gt;49999, "Greater than or equal to 50000" )</f>
        <v>1000 to 4999</v>
      </c>
    </row>
    <row r="81" spans="1:21" x14ac:dyDescent="0.25">
      <c r="A81">
        <v>79</v>
      </c>
      <c r="B81" t="s">
        <v>207</v>
      </c>
      <c r="C81" s="3" t="s">
        <v>208</v>
      </c>
      <c r="D81" s="6">
        <v>57800</v>
      </c>
      <c r="E81" s="6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6"/>
        <v>0.6959861591695502</v>
      </c>
      <c r="P81" s="7">
        <f t="shared" si="7"/>
        <v>48.004773269689736</v>
      </c>
      <c r="Q81" t="str">
        <f t="shared" si="8"/>
        <v>theater</v>
      </c>
      <c r="R81" t="str">
        <f t="shared" si="9"/>
        <v>plays</v>
      </c>
      <c r="S81" s="9">
        <f t="shared" si="10"/>
        <v>43267.208333333328</v>
      </c>
      <c r="T81" s="9">
        <f t="shared" si="11"/>
        <v>43272.208333333328</v>
      </c>
      <c r="U81" t="str" cm="1">
        <f t="array" ref="U81">_xlfn.IFS( D81 &lt; 1000, "Less than 1000", D81&lt;=4999, "1000 to 4999", D81&lt;=9999, "5000 to 9999", D81&lt;= 14999, "10000 to 14999",
D81&lt;=19999, "15000 to 19999", D81&lt;=24999, "20000 to 24999", D81&lt;=29999, "25000 to 29999",
D81&lt;=34999, "30000 to 34999", D81&lt;=39999, "35000 to 39999", D81&lt;=44999, "40000 to 44999",
D81&lt;=49999, "45000 to 49999", D81&gt;49999, "Greater than or equal to 50000" )</f>
        <v>Greater than or equal to 50000</v>
      </c>
    </row>
    <row r="82" spans="1:21" x14ac:dyDescent="0.25">
      <c r="A82">
        <v>80</v>
      </c>
      <c r="B82" t="s">
        <v>209</v>
      </c>
      <c r="C82" s="3" t="s">
        <v>210</v>
      </c>
      <c r="D82" s="6">
        <v>1100</v>
      </c>
      <c r="E82" s="6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6"/>
        <v>6.374545454545455</v>
      </c>
      <c r="P82" s="7">
        <f t="shared" si="7"/>
        <v>55.212598425196852</v>
      </c>
      <c r="Q82" t="str">
        <f t="shared" si="8"/>
        <v>games</v>
      </c>
      <c r="R82" t="str">
        <f t="shared" si="9"/>
        <v>video games</v>
      </c>
      <c r="S82" s="9">
        <f t="shared" si="10"/>
        <v>42976.208333333328</v>
      </c>
      <c r="T82" s="9">
        <f t="shared" si="11"/>
        <v>43006.208333333328</v>
      </c>
      <c r="U82" t="str" cm="1">
        <f t="array" ref="U82">_xlfn.IFS( D82 &lt; 1000, "Less than 1000", D82&lt;=4999, "1000 to 4999", D82&lt;=9999, "5000 to 9999", D82&lt;= 14999, "10000 to 14999",
D82&lt;=19999, "15000 to 19999", D82&lt;=24999, "20000 to 24999", D82&lt;=29999, "25000 to 29999",
D82&lt;=34999, "30000 to 34999", D82&lt;=39999, "35000 to 39999", D82&lt;=44999, "40000 to 44999",
D82&lt;=49999, "45000 to 49999", D82&gt;49999, "Greater than or equal to 50000" )</f>
        <v>1000 to 4999</v>
      </c>
    </row>
    <row r="83" spans="1:21" x14ac:dyDescent="0.25">
      <c r="A83">
        <v>81</v>
      </c>
      <c r="B83" t="s">
        <v>211</v>
      </c>
      <c r="C83" s="3" t="s">
        <v>212</v>
      </c>
      <c r="D83" s="6">
        <v>16800</v>
      </c>
      <c r="E83" s="6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6"/>
        <v>2.253392857142857</v>
      </c>
      <c r="P83" s="7">
        <f t="shared" si="7"/>
        <v>92.109489051094897</v>
      </c>
      <c r="Q83" t="str">
        <f t="shared" si="8"/>
        <v>music</v>
      </c>
      <c r="R83" t="str">
        <f t="shared" si="9"/>
        <v>rock</v>
      </c>
      <c r="S83" s="9">
        <f t="shared" si="10"/>
        <v>43062.25</v>
      </c>
      <c r="T83" s="9">
        <f t="shared" si="11"/>
        <v>43087.25</v>
      </c>
      <c r="U83" t="str" cm="1">
        <f t="array" ref="U83">_xlfn.IFS( D83 &lt; 1000, "Less than 1000", D83&lt;=4999, "1000 to 4999", D83&lt;=9999, "5000 to 9999", D83&lt;= 14999, "10000 to 14999",
D83&lt;=19999, "15000 to 19999", D83&lt;=24999, "20000 to 24999", D83&lt;=29999, "25000 to 29999",
D83&lt;=34999, "30000 to 34999", D83&lt;=39999, "35000 to 39999", D83&lt;=44999, "40000 to 44999",
D83&lt;=49999, "45000 to 49999", D83&gt;49999, "Greater than or equal to 50000" )</f>
        <v>15000 to 19999</v>
      </c>
    </row>
    <row r="84" spans="1:21" x14ac:dyDescent="0.25">
      <c r="A84">
        <v>82</v>
      </c>
      <c r="B84" t="s">
        <v>213</v>
      </c>
      <c r="C84" s="3" t="s">
        <v>214</v>
      </c>
      <c r="D84" s="6">
        <v>1000</v>
      </c>
      <c r="E84" s="6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6"/>
        <v>14.973000000000001</v>
      </c>
      <c r="P84" s="7">
        <f t="shared" si="7"/>
        <v>83.183333333333337</v>
      </c>
      <c r="Q84" t="str">
        <f t="shared" si="8"/>
        <v>games</v>
      </c>
      <c r="R84" t="str">
        <f t="shared" si="9"/>
        <v>video games</v>
      </c>
      <c r="S84" s="9">
        <f t="shared" si="10"/>
        <v>43482.25</v>
      </c>
      <c r="T84" s="9">
        <f t="shared" si="11"/>
        <v>43489.25</v>
      </c>
      <c r="U84" t="str" cm="1">
        <f t="array" ref="U84">_xlfn.IFS( D84 &lt; 1000, "Less than 1000", D84&lt;=4999, "1000 to 4999", D84&lt;=9999, "5000 to 9999", D84&lt;= 14999, "10000 to 14999",
D84&lt;=19999, "15000 to 19999", D84&lt;=24999, "20000 to 24999", D84&lt;=29999, "25000 to 29999",
D84&lt;=34999, "30000 to 34999", D84&lt;=39999, "35000 to 39999", D84&lt;=44999, "40000 to 44999",
D84&lt;=49999, "45000 to 49999", D84&gt;49999, "Greater than or equal to 50000" )</f>
        <v>1000 to 4999</v>
      </c>
    </row>
    <row r="85" spans="1:21" x14ac:dyDescent="0.25">
      <c r="A85">
        <v>83</v>
      </c>
      <c r="B85" t="s">
        <v>215</v>
      </c>
      <c r="C85" s="3" t="s">
        <v>216</v>
      </c>
      <c r="D85" s="6">
        <v>106400</v>
      </c>
      <c r="E85" s="6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6"/>
        <v>0.37590225563909774</v>
      </c>
      <c r="P85" s="7">
        <f t="shared" si="7"/>
        <v>39.996000000000002</v>
      </c>
      <c r="Q85" t="str">
        <f t="shared" si="8"/>
        <v>music</v>
      </c>
      <c r="R85" t="str">
        <f t="shared" si="9"/>
        <v>electric music</v>
      </c>
      <c r="S85" s="9">
        <f t="shared" si="10"/>
        <v>42579.208333333328</v>
      </c>
      <c r="T85" s="9">
        <f t="shared" si="11"/>
        <v>42601.208333333328</v>
      </c>
      <c r="U85" t="str" cm="1">
        <f t="array" ref="U85">_xlfn.IFS( D85 &lt; 1000, "Less than 1000", D85&lt;=4999, "1000 to 4999", D85&lt;=9999, "5000 to 9999", D85&lt;= 14999, "10000 to 14999",
D85&lt;=19999, "15000 to 19999", D85&lt;=24999, "20000 to 24999", D85&lt;=29999, "25000 to 29999",
D85&lt;=34999, "30000 to 34999", D85&lt;=39999, "35000 to 39999", D85&lt;=44999, "40000 to 44999",
D85&lt;=49999, "45000 to 49999", D85&gt;49999, "Greater than or equal to 50000" )</f>
        <v>Greater than or equal to 50000</v>
      </c>
    </row>
    <row r="86" spans="1:21" x14ac:dyDescent="0.25">
      <c r="A86">
        <v>84</v>
      </c>
      <c r="B86" t="s">
        <v>217</v>
      </c>
      <c r="C86" s="3" t="s">
        <v>218</v>
      </c>
      <c r="D86" s="6">
        <v>31400</v>
      </c>
      <c r="E86" s="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6"/>
        <v>1.3236942675159236</v>
      </c>
      <c r="P86" s="7">
        <f t="shared" si="7"/>
        <v>111.1336898395722</v>
      </c>
      <c r="Q86" t="str">
        <f t="shared" si="8"/>
        <v>technology</v>
      </c>
      <c r="R86" t="str">
        <f t="shared" si="9"/>
        <v>wearables</v>
      </c>
      <c r="S86" s="9">
        <f t="shared" si="10"/>
        <v>41118.208333333336</v>
      </c>
      <c r="T86" s="9">
        <f t="shared" si="11"/>
        <v>41128.208333333336</v>
      </c>
      <c r="U86" t="str" cm="1">
        <f t="array" ref="U86">_xlfn.IFS( D86 &lt; 1000, "Less than 1000", D86&lt;=4999, "1000 to 4999", D86&lt;=9999, "5000 to 9999", D86&lt;= 14999, "10000 to 14999",
D86&lt;=19999, "15000 to 19999", D86&lt;=24999, "20000 to 24999", D86&lt;=29999, "25000 to 29999",
D86&lt;=34999, "30000 to 34999", D86&lt;=39999, "35000 to 39999", D86&lt;=44999, "40000 to 44999",
D86&lt;=49999, "45000 to 49999", D86&gt;49999, "Greater than or equal to 50000" )</f>
        <v>30000 to 34999</v>
      </c>
    </row>
    <row r="87" spans="1:21" x14ac:dyDescent="0.25">
      <c r="A87">
        <v>85</v>
      </c>
      <c r="B87" t="s">
        <v>219</v>
      </c>
      <c r="C87" s="3" t="s">
        <v>220</v>
      </c>
      <c r="D87" s="6">
        <v>4900</v>
      </c>
      <c r="E87" s="6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6"/>
        <v>1.3122448979591836</v>
      </c>
      <c r="P87" s="7">
        <f t="shared" si="7"/>
        <v>90.563380281690144</v>
      </c>
      <c r="Q87" t="str">
        <f t="shared" si="8"/>
        <v>music</v>
      </c>
      <c r="R87" t="str">
        <f t="shared" si="9"/>
        <v>indie rock</v>
      </c>
      <c r="S87" s="9">
        <f t="shared" si="10"/>
        <v>40797.208333333336</v>
      </c>
      <c r="T87" s="9">
        <f t="shared" si="11"/>
        <v>40805.208333333336</v>
      </c>
      <c r="U87" t="str" cm="1">
        <f t="array" ref="U87">_xlfn.IFS( D87 &lt; 1000, "Less than 1000", D87&lt;=4999, "1000 to 4999", D87&lt;=9999, "5000 to 9999", D87&lt;= 14999, "10000 to 14999",
D87&lt;=19999, "15000 to 19999", D87&lt;=24999, "20000 to 24999", D87&lt;=29999, "25000 to 29999",
D87&lt;=34999, "30000 to 34999", D87&lt;=39999, "35000 to 39999", D87&lt;=44999, "40000 to 44999",
D87&lt;=49999, "45000 to 49999", D87&gt;49999, "Greater than or equal to 50000" )</f>
        <v>1000 to 4999</v>
      </c>
    </row>
    <row r="88" spans="1:21" x14ac:dyDescent="0.25">
      <c r="A88">
        <v>86</v>
      </c>
      <c r="B88" t="s">
        <v>221</v>
      </c>
      <c r="C88" s="3" t="s">
        <v>222</v>
      </c>
      <c r="D88" s="6">
        <v>7400</v>
      </c>
      <c r="E88" s="6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6"/>
        <v>1.6763513513513513</v>
      </c>
      <c r="P88" s="7">
        <f t="shared" si="7"/>
        <v>61.108374384236456</v>
      </c>
      <c r="Q88" t="str">
        <f t="shared" si="8"/>
        <v>theater</v>
      </c>
      <c r="R88" t="str">
        <f t="shared" si="9"/>
        <v>plays</v>
      </c>
      <c r="S88" s="9">
        <f t="shared" si="10"/>
        <v>42128.208333333328</v>
      </c>
      <c r="T88" s="9">
        <f t="shared" si="11"/>
        <v>42141.208333333328</v>
      </c>
      <c r="U88" t="str" cm="1">
        <f t="array" ref="U88">_xlfn.IFS( D88 &lt; 1000, "Less than 1000", D88&lt;=4999, "1000 to 4999", D88&lt;=9999, "5000 to 9999", D88&lt;= 14999, "10000 to 14999",
D88&lt;=19999, "15000 to 19999", D88&lt;=24999, "20000 to 24999", D88&lt;=29999, "25000 to 29999",
D88&lt;=34999, "30000 to 34999", D88&lt;=39999, "35000 to 39999", D88&lt;=44999, "40000 to 44999",
D88&lt;=49999, "45000 to 49999", D88&gt;49999, "Greater than or equal to 50000" )</f>
        <v>5000 to 9999</v>
      </c>
    </row>
    <row r="89" spans="1:21" x14ac:dyDescent="0.25">
      <c r="A89">
        <v>87</v>
      </c>
      <c r="B89" t="s">
        <v>223</v>
      </c>
      <c r="C89" s="3" t="s">
        <v>224</v>
      </c>
      <c r="D89" s="6">
        <v>198500</v>
      </c>
      <c r="E89" s="6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6"/>
        <v>0.6198488664987406</v>
      </c>
      <c r="P89" s="7">
        <f t="shared" si="7"/>
        <v>83.022941970310384</v>
      </c>
      <c r="Q89" t="str">
        <f t="shared" si="8"/>
        <v>music</v>
      </c>
      <c r="R89" t="str">
        <f t="shared" si="9"/>
        <v>rock</v>
      </c>
      <c r="S89" s="9">
        <f t="shared" si="10"/>
        <v>40610.25</v>
      </c>
      <c r="T89" s="9">
        <f t="shared" si="11"/>
        <v>40621.208333333336</v>
      </c>
      <c r="U89" t="str" cm="1">
        <f t="array" ref="U89">_xlfn.IFS( D89 &lt; 1000, "Less than 1000", D89&lt;=4999, "1000 to 4999", D89&lt;=9999, "5000 to 9999", D89&lt;= 14999, "10000 to 14999",
D89&lt;=19999, "15000 to 19999", D89&lt;=24999, "20000 to 24999", D89&lt;=29999, "25000 to 29999",
D89&lt;=34999, "30000 to 34999", D89&lt;=39999, "35000 to 39999", D89&lt;=44999, "40000 to 44999",
D89&lt;=49999, "45000 to 49999", D89&gt;49999, "Greater than or equal to 50000" )</f>
        <v>Greater than or equal to 50000</v>
      </c>
    </row>
    <row r="90" spans="1:21" x14ac:dyDescent="0.25">
      <c r="A90">
        <v>88</v>
      </c>
      <c r="B90" t="s">
        <v>225</v>
      </c>
      <c r="C90" s="3" t="s">
        <v>226</v>
      </c>
      <c r="D90" s="6">
        <v>4800</v>
      </c>
      <c r="E90" s="6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6"/>
        <v>2.6074999999999999</v>
      </c>
      <c r="P90" s="7">
        <f t="shared" si="7"/>
        <v>110.76106194690266</v>
      </c>
      <c r="Q90" t="str">
        <f t="shared" si="8"/>
        <v>publishing</v>
      </c>
      <c r="R90" t="str">
        <f t="shared" si="9"/>
        <v>translations</v>
      </c>
      <c r="S90" s="9">
        <f t="shared" si="10"/>
        <v>42110.208333333328</v>
      </c>
      <c r="T90" s="9">
        <f t="shared" si="11"/>
        <v>42132.208333333328</v>
      </c>
      <c r="U90" t="str" cm="1">
        <f t="array" ref="U90">_xlfn.IFS( D90 &lt; 1000, "Less than 1000", D90&lt;=4999, "1000 to 4999", D90&lt;=9999, "5000 to 9999", D90&lt;= 14999, "10000 to 14999",
D90&lt;=19999, "15000 to 19999", D90&lt;=24999, "20000 to 24999", D90&lt;=29999, "25000 to 29999",
D90&lt;=34999, "30000 to 34999", D90&lt;=39999, "35000 to 39999", D90&lt;=44999, "40000 to 44999",
D90&lt;=49999, "45000 to 49999", D90&gt;49999, "Greater than or equal to 50000" )</f>
        <v>1000 to 4999</v>
      </c>
    </row>
    <row r="91" spans="1:21" x14ac:dyDescent="0.25">
      <c r="A91">
        <v>89</v>
      </c>
      <c r="B91" t="s">
        <v>227</v>
      </c>
      <c r="C91" s="3" t="s">
        <v>228</v>
      </c>
      <c r="D91" s="6">
        <v>3400</v>
      </c>
      <c r="E91" s="6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6"/>
        <v>2.5258823529411765</v>
      </c>
      <c r="P91" s="7">
        <f t="shared" si="7"/>
        <v>89.458333333333329</v>
      </c>
      <c r="Q91" t="str">
        <f t="shared" si="8"/>
        <v>theater</v>
      </c>
      <c r="R91" t="str">
        <f t="shared" si="9"/>
        <v>plays</v>
      </c>
      <c r="S91" s="9">
        <f t="shared" si="10"/>
        <v>40283.208333333336</v>
      </c>
      <c r="T91" s="9">
        <f t="shared" si="11"/>
        <v>40285.208333333336</v>
      </c>
      <c r="U91" t="str" cm="1">
        <f t="array" ref="U91">_xlfn.IFS( D91 &lt; 1000, "Less than 1000", D91&lt;=4999, "1000 to 4999", D91&lt;=9999, "5000 to 9999", D91&lt;= 14999, "10000 to 14999",
D91&lt;=19999, "15000 to 19999", D91&lt;=24999, "20000 to 24999", D91&lt;=29999, "25000 to 29999",
D91&lt;=34999, "30000 to 34999", D91&lt;=39999, "35000 to 39999", D91&lt;=44999, "40000 to 44999",
D91&lt;=49999, "45000 to 49999", D91&gt;49999, "Greater than or equal to 50000" )</f>
        <v>1000 to 4999</v>
      </c>
    </row>
    <row r="92" spans="1:21" x14ac:dyDescent="0.25">
      <c r="A92">
        <v>90</v>
      </c>
      <c r="B92" t="s">
        <v>229</v>
      </c>
      <c r="C92" s="3" t="s">
        <v>230</v>
      </c>
      <c r="D92" s="6">
        <v>7800</v>
      </c>
      <c r="E92" s="6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6"/>
        <v>0.7861538461538462</v>
      </c>
      <c r="P92" s="7">
        <f t="shared" si="7"/>
        <v>57.849056603773583</v>
      </c>
      <c r="Q92" t="str">
        <f t="shared" si="8"/>
        <v>theater</v>
      </c>
      <c r="R92" t="str">
        <f t="shared" si="9"/>
        <v>plays</v>
      </c>
      <c r="S92" s="9">
        <f t="shared" si="10"/>
        <v>42425.25</v>
      </c>
      <c r="T92" s="9">
        <f t="shared" si="11"/>
        <v>42425.25</v>
      </c>
      <c r="U92" t="str" cm="1">
        <f t="array" ref="U92">_xlfn.IFS( D92 &lt; 1000, "Less than 1000", D92&lt;=4999, "1000 to 4999", D92&lt;=9999, "5000 to 9999", D92&lt;= 14999, "10000 to 14999",
D92&lt;=19999, "15000 to 19999", D92&lt;=24999, "20000 to 24999", D92&lt;=29999, "25000 to 29999",
D92&lt;=34999, "30000 to 34999", D92&lt;=39999, "35000 to 39999", D92&lt;=44999, "40000 to 44999",
D92&lt;=49999, "45000 to 49999", D92&gt;49999, "Greater than or equal to 50000" )</f>
        <v>5000 to 9999</v>
      </c>
    </row>
    <row r="93" spans="1:21" x14ac:dyDescent="0.25">
      <c r="A93">
        <v>91</v>
      </c>
      <c r="B93" t="s">
        <v>231</v>
      </c>
      <c r="C93" s="3" t="s">
        <v>232</v>
      </c>
      <c r="D93" s="6">
        <v>154300</v>
      </c>
      <c r="E93" s="6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6"/>
        <v>0.48404406999351912</v>
      </c>
      <c r="P93" s="7">
        <f t="shared" si="7"/>
        <v>109.99705449189985</v>
      </c>
      <c r="Q93" t="str">
        <f t="shared" si="8"/>
        <v>publishing</v>
      </c>
      <c r="R93" t="str">
        <f t="shared" si="9"/>
        <v>translations</v>
      </c>
      <c r="S93" s="9">
        <f t="shared" si="10"/>
        <v>42588.208333333328</v>
      </c>
      <c r="T93" s="9">
        <f t="shared" si="11"/>
        <v>42616.208333333328</v>
      </c>
      <c r="U93" t="str" cm="1">
        <f t="array" ref="U93">_xlfn.IFS( D93 &lt; 1000, "Less than 1000", D93&lt;=4999, "1000 to 4999", D93&lt;=9999, "5000 to 9999", D93&lt;= 14999, "10000 to 14999",
D93&lt;=19999, "15000 to 19999", D93&lt;=24999, "20000 to 24999", D93&lt;=29999, "25000 to 29999",
D93&lt;=34999, "30000 to 34999", D93&lt;=39999, "35000 to 39999", D93&lt;=44999, "40000 to 44999",
D93&lt;=49999, "45000 to 49999", D93&gt;49999, "Greater than or equal to 50000" )</f>
        <v>Greater than or equal to 50000</v>
      </c>
    </row>
    <row r="94" spans="1:21" x14ac:dyDescent="0.25">
      <c r="A94">
        <v>92</v>
      </c>
      <c r="B94" t="s">
        <v>233</v>
      </c>
      <c r="C94" s="3" t="s">
        <v>234</v>
      </c>
      <c r="D94" s="6">
        <v>20000</v>
      </c>
      <c r="E94" s="6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6"/>
        <v>2.5887500000000001</v>
      </c>
      <c r="P94" s="7">
        <f t="shared" si="7"/>
        <v>103.96586345381526</v>
      </c>
      <c r="Q94" t="str">
        <f t="shared" si="8"/>
        <v>games</v>
      </c>
      <c r="R94" t="str">
        <f t="shared" si="9"/>
        <v>video games</v>
      </c>
      <c r="S94" s="9">
        <f t="shared" si="10"/>
        <v>40352.208333333336</v>
      </c>
      <c r="T94" s="9">
        <f t="shared" si="11"/>
        <v>40353.208333333336</v>
      </c>
      <c r="U94" t="str" cm="1">
        <f t="array" ref="U94">_xlfn.IFS( D94 &lt; 1000, "Less than 1000", D94&lt;=4999, "1000 to 4999", D94&lt;=9999, "5000 to 9999", D94&lt;= 14999, "10000 to 14999",
D94&lt;=19999, "15000 to 19999", D94&lt;=24999, "20000 to 24999", D94&lt;=29999, "25000 to 29999",
D94&lt;=34999, "30000 to 34999", D94&lt;=39999, "35000 to 39999", D94&lt;=44999, "40000 to 44999",
D94&lt;=49999, "45000 to 49999", D94&gt;49999, "Greater than or equal to 50000" )</f>
        <v>20000 to 24999</v>
      </c>
    </row>
    <row r="95" spans="1:21" x14ac:dyDescent="0.25">
      <c r="A95">
        <v>93</v>
      </c>
      <c r="B95" t="s">
        <v>235</v>
      </c>
      <c r="C95" s="3" t="s">
        <v>236</v>
      </c>
      <c r="D95" s="6">
        <v>108800</v>
      </c>
      <c r="E95" s="6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6"/>
        <v>0.60548713235294116</v>
      </c>
      <c r="P95" s="7">
        <f t="shared" si="7"/>
        <v>107.99508196721311</v>
      </c>
      <c r="Q95" t="str">
        <f t="shared" si="8"/>
        <v>theater</v>
      </c>
      <c r="R95" t="str">
        <f t="shared" si="9"/>
        <v>plays</v>
      </c>
      <c r="S95" s="9">
        <f t="shared" si="10"/>
        <v>41202.208333333336</v>
      </c>
      <c r="T95" s="9">
        <f t="shared" si="11"/>
        <v>41206.208333333336</v>
      </c>
      <c r="U95" t="str" cm="1">
        <f t="array" ref="U95">_xlfn.IFS( D95 &lt; 1000, "Less than 1000", D95&lt;=4999, "1000 to 4999", D95&lt;=9999, "5000 to 9999", D95&lt;= 14999, "10000 to 14999",
D95&lt;=19999, "15000 to 19999", D95&lt;=24999, "20000 to 24999", D95&lt;=29999, "25000 to 29999",
D95&lt;=34999, "30000 to 34999", D95&lt;=39999, "35000 to 39999", D95&lt;=44999, "40000 to 44999",
D95&lt;=49999, "45000 to 49999", D95&gt;49999, "Greater than or equal to 50000" )</f>
        <v>Greater than or equal to 50000</v>
      </c>
    </row>
    <row r="96" spans="1:21" x14ac:dyDescent="0.25">
      <c r="A96">
        <v>94</v>
      </c>
      <c r="B96" t="s">
        <v>237</v>
      </c>
      <c r="C96" s="3" t="s">
        <v>238</v>
      </c>
      <c r="D96" s="6">
        <v>2900</v>
      </c>
      <c r="E96" s="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6"/>
        <v>3.036896551724138</v>
      </c>
      <c r="P96" s="7">
        <f t="shared" si="7"/>
        <v>48.927777777777777</v>
      </c>
      <c r="Q96" t="str">
        <f t="shared" si="8"/>
        <v>technology</v>
      </c>
      <c r="R96" t="str">
        <f t="shared" si="9"/>
        <v>web</v>
      </c>
      <c r="S96" s="9">
        <f t="shared" si="10"/>
        <v>43562.208333333328</v>
      </c>
      <c r="T96" s="9">
        <f t="shared" si="11"/>
        <v>43573.208333333328</v>
      </c>
      <c r="U96" t="str" cm="1">
        <f t="array" ref="U96">_xlfn.IFS( D96 &lt; 1000, "Less than 1000", D96&lt;=4999, "1000 to 4999", D96&lt;=9999, "5000 to 9999", D96&lt;= 14999, "10000 to 14999",
D96&lt;=19999, "15000 to 19999", D96&lt;=24999, "20000 to 24999", D96&lt;=29999, "25000 to 29999",
D96&lt;=34999, "30000 to 34999", D96&lt;=39999, "35000 to 39999", D96&lt;=44999, "40000 to 44999",
D96&lt;=49999, "45000 to 49999", D96&gt;49999, "Greater than or equal to 50000" )</f>
        <v>1000 to 4999</v>
      </c>
    </row>
    <row r="97" spans="1:21" x14ac:dyDescent="0.25">
      <c r="A97">
        <v>95</v>
      </c>
      <c r="B97" t="s">
        <v>239</v>
      </c>
      <c r="C97" s="3" t="s">
        <v>240</v>
      </c>
      <c r="D97" s="6">
        <v>900</v>
      </c>
      <c r="E97" s="6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6"/>
        <v>1.1299999999999999</v>
      </c>
      <c r="P97" s="7">
        <f t="shared" si="7"/>
        <v>37.666666666666664</v>
      </c>
      <c r="Q97" t="str">
        <f t="shared" si="8"/>
        <v>film &amp; video</v>
      </c>
      <c r="R97" t="str">
        <f t="shared" si="9"/>
        <v>documentary</v>
      </c>
      <c r="S97" s="9">
        <f t="shared" si="10"/>
        <v>43752.208333333328</v>
      </c>
      <c r="T97" s="9">
        <f t="shared" si="11"/>
        <v>43759.208333333328</v>
      </c>
      <c r="U97" t="str" cm="1">
        <f t="array" ref="U97">_xlfn.IFS( D97 &lt; 1000, "Less than 1000", D97&lt;=4999, "1000 to 4999", D97&lt;=9999, "5000 to 9999", D97&lt;= 14999, "10000 to 14999",
D97&lt;=19999, "15000 to 19999", D97&lt;=24999, "20000 to 24999", D97&lt;=29999, "25000 to 29999",
D97&lt;=34999, "30000 to 34999", D97&lt;=39999, "35000 to 39999", D97&lt;=44999, "40000 to 44999",
D97&lt;=49999, "45000 to 49999", D97&gt;49999, "Greater than or equal to 50000" )</f>
        <v>Less than 1000</v>
      </c>
    </row>
    <row r="98" spans="1:21" x14ac:dyDescent="0.25">
      <c r="A98">
        <v>96</v>
      </c>
      <c r="B98" t="s">
        <v>241</v>
      </c>
      <c r="C98" s="3" t="s">
        <v>242</v>
      </c>
      <c r="D98" s="6">
        <v>69700</v>
      </c>
      <c r="E98" s="6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6"/>
        <v>2.1737876614060259</v>
      </c>
      <c r="P98" s="7">
        <f t="shared" si="7"/>
        <v>64.999141999141997</v>
      </c>
      <c r="Q98" t="str">
        <f t="shared" si="8"/>
        <v>theater</v>
      </c>
      <c r="R98" t="str">
        <f t="shared" si="9"/>
        <v>plays</v>
      </c>
      <c r="S98" s="9">
        <f t="shared" si="10"/>
        <v>40612.25</v>
      </c>
      <c r="T98" s="9">
        <f t="shared" si="11"/>
        <v>40625.208333333336</v>
      </c>
      <c r="U98" t="str" cm="1">
        <f t="array" ref="U98">_xlfn.IFS( D98 &lt; 1000, "Less than 1000", D98&lt;=4999, "1000 to 4999", D98&lt;=9999, "5000 to 9999", D98&lt;= 14999, "10000 to 14999",
D98&lt;=19999, "15000 to 19999", D98&lt;=24999, "20000 to 24999", D98&lt;=29999, "25000 to 29999",
D98&lt;=34999, "30000 to 34999", D98&lt;=39999, "35000 to 39999", D98&lt;=44999, "40000 to 44999",
D98&lt;=49999, "45000 to 49999", D98&gt;49999, "Greater than or equal to 50000" )</f>
        <v>Greater than or equal to 50000</v>
      </c>
    </row>
    <row r="99" spans="1:21" x14ac:dyDescent="0.25">
      <c r="A99">
        <v>97</v>
      </c>
      <c r="B99" t="s">
        <v>243</v>
      </c>
      <c r="C99" s="3" t="s">
        <v>244</v>
      </c>
      <c r="D99" s="6">
        <v>1300</v>
      </c>
      <c r="E99" s="6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6"/>
        <v>9.2669230769230762</v>
      </c>
      <c r="P99" s="7">
        <f t="shared" si="7"/>
        <v>106.61061946902655</v>
      </c>
      <c r="Q99" t="str">
        <f t="shared" si="8"/>
        <v>food</v>
      </c>
      <c r="R99" t="str">
        <f t="shared" si="9"/>
        <v>food trucks</v>
      </c>
      <c r="S99" s="9">
        <f t="shared" si="10"/>
        <v>42180.208333333328</v>
      </c>
      <c r="T99" s="9">
        <f t="shared" si="11"/>
        <v>42234.208333333328</v>
      </c>
      <c r="U99" t="str" cm="1">
        <f t="array" ref="U99">_xlfn.IFS( D99 &lt; 1000, "Less than 1000", D99&lt;=4999, "1000 to 4999", D99&lt;=9999, "5000 to 9999", D99&lt;= 14999, "10000 to 14999",
D99&lt;=19999, "15000 to 19999", D99&lt;=24999, "20000 to 24999", D99&lt;=29999, "25000 to 29999",
D99&lt;=34999, "30000 to 34999", D99&lt;=39999, "35000 to 39999", D99&lt;=44999, "40000 to 44999",
D99&lt;=49999, "45000 to 49999", D99&gt;49999, "Greater than or equal to 50000" )</f>
        <v>1000 to 4999</v>
      </c>
    </row>
    <row r="100" spans="1:21" x14ac:dyDescent="0.25">
      <c r="A100">
        <v>98</v>
      </c>
      <c r="B100" t="s">
        <v>245</v>
      </c>
      <c r="C100" s="3" t="s">
        <v>246</v>
      </c>
      <c r="D100" s="6">
        <v>97800</v>
      </c>
      <c r="E100" s="6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6"/>
        <v>0.33692229038854804</v>
      </c>
      <c r="P100" s="7">
        <f t="shared" si="7"/>
        <v>27.009016393442622</v>
      </c>
      <c r="Q100" t="str">
        <f t="shared" si="8"/>
        <v>games</v>
      </c>
      <c r="R100" t="str">
        <f t="shared" si="9"/>
        <v>video games</v>
      </c>
      <c r="S100" s="9">
        <f t="shared" si="10"/>
        <v>42212.208333333328</v>
      </c>
      <c r="T100" s="9">
        <f t="shared" si="11"/>
        <v>42216.208333333328</v>
      </c>
      <c r="U100" t="str" cm="1">
        <f t="array" ref="U100">_xlfn.IFS( D100 &lt; 1000, "Less than 1000", D100&lt;=4999, "1000 to 4999", D100&lt;=9999, "5000 to 9999", D100&lt;= 14999, "10000 to 14999",
D100&lt;=19999, "15000 to 19999", D100&lt;=24999, "20000 to 24999", D100&lt;=29999, "25000 to 29999",
D100&lt;=34999, "30000 to 34999", D100&lt;=39999, "35000 to 39999", D100&lt;=44999, "40000 to 44999",
D100&lt;=49999, "45000 to 49999", D100&gt;49999, "Greater than or equal to 50000" )</f>
        <v>Greater than or equal to 50000</v>
      </c>
    </row>
    <row r="101" spans="1:21" x14ac:dyDescent="0.25">
      <c r="A101">
        <v>99</v>
      </c>
      <c r="B101" t="s">
        <v>247</v>
      </c>
      <c r="C101" s="3" t="s">
        <v>248</v>
      </c>
      <c r="D101" s="6">
        <v>7600</v>
      </c>
      <c r="E101" s="6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6"/>
        <v>1.9672368421052631</v>
      </c>
      <c r="P101" s="7">
        <f t="shared" si="7"/>
        <v>91.16463414634147</v>
      </c>
      <c r="Q101" t="str">
        <f t="shared" si="8"/>
        <v>theater</v>
      </c>
      <c r="R101" t="str">
        <f t="shared" si="9"/>
        <v>plays</v>
      </c>
      <c r="S101" s="9">
        <f t="shared" si="10"/>
        <v>41968.25</v>
      </c>
      <c r="T101" s="9">
        <f t="shared" si="11"/>
        <v>41997.25</v>
      </c>
      <c r="U101" t="str" cm="1">
        <f t="array" ref="U101">_xlfn.IFS( D101 &lt; 1000, "Less than 1000", D101&lt;=4999, "1000 to 4999", D101&lt;=9999, "5000 to 9999", D101&lt;= 14999, "10000 to 14999",
D101&lt;=19999, "15000 to 19999", D101&lt;=24999, "20000 to 24999", D101&lt;=29999, "25000 to 29999",
D101&lt;=34999, "30000 to 34999", D101&lt;=39999, "35000 to 39999", D101&lt;=44999, "40000 to 44999",
D101&lt;=49999, "45000 to 49999", D101&gt;49999, "Greater than or equal to 50000" )</f>
        <v>5000 to 9999</v>
      </c>
    </row>
    <row r="102" spans="1:21" x14ac:dyDescent="0.25">
      <c r="A102">
        <v>100</v>
      </c>
      <c r="B102" t="s">
        <v>249</v>
      </c>
      <c r="C102" s="3" t="s">
        <v>250</v>
      </c>
      <c r="D102" s="6">
        <v>100</v>
      </c>
      <c r="E102" s="6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6"/>
        <v>0.01</v>
      </c>
      <c r="P102" s="7">
        <f t="shared" si="7"/>
        <v>1</v>
      </c>
      <c r="Q102" t="str">
        <f t="shared" si="8"/>
        <v>theater</v>
      </c>
      <c r="R102" t="str">
        <f t="shared" si="9"/>
        <v>plays</v>
      </c>
      <c r="S102" s="9">
        <f t="shared" si="10"/>
        <v>40835.208333333336</v>
      </c>
      <c r="T102" s="9">
        <f t="shared" si="11"/>
        <v>40853.208333333336</v>
      </c>
      <c r="U102" t="str" cm="1">
        <f t="array" ref="U102">_xlfn.IFS( D102 &lt; 1000, "Less than 1000", D102&lt;=4999, "1000 to 4999", D102&lt;=9999, "5000 to 9999", D102&lt;= 14999, "10000 to 14999",
D102&lt;=19999, "15000 to 19999", D102&lt;=24999, "20000 to 24999", D102&lt;=29999, "25000 to 29999",
D102&lt;=34999, "30000 to 34999", D102&lt;=39999, "35000 to 39999", D102&lt;=44999, "40000 to 44999",
D102&lt;=49999, "45000 to 49999", D102&gt;49999, "Greater than or equal to 50000" )</f>
        <v>Less than 1000</v>
      </c>
    </row>
    <row r="103" spans="1:21" x14ac:dyDescent="0.25">
      <c r="A103">
        <v>101</v>
      </c>
      <c r="B103" t="s">
        <v>251</v>
      </c>
      <c r="C103" s="3" t="s">
        <v>252</v>
      </c>
      <c r="D103" s="6">
        <v>900</v>
      </c>
      <c r="E103" s="6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6"/>
        <v>10.214444444444444</v>
      </c>
      <c r="P103" s="7">
        <f t="shared" si="7"/>
        <v>56.054878048780488</v>
      </c>
      <c r="Q103" t="str">
        <f t="shared" si="8"/>
        <v>music</v>
      </c>
      <c r="R103" t="str">
        <f t="shared" si="9"/>
        <v>electric music</v>
      </c>
      <c r="S103" s="9">
        <f t="shared" si="10"/>
        <v>42056.25</v>
      </c>
      <c r="T103" s="9">
        <f t="shared" si="11"/>
        <v>42063.25</v>
      </c>
      <c r="U103" t="str" cm="1">
        <f t="array" ref="U103">_xlfn.IFS( D103 &lt; 1000, "Less than 1000", D103&lt;=4999, "1000 to 4999", D103&lt;=9999, "5000 to 9999", D103&lt;= 14999, "10000 to 14999",
D103&lt;=19999, "15000 to 19999", D103&lt;=24999, "20000 to 24999", D103&lt;=29999, "25000 to 29999",
D103&lt;=34999, "30000 to 34999", D103&lt;=39999, "35000 to 39999", D103&lt;=44999, "40000 to 44999",
D103&lt;=49999, "45000 to 49999", D103&gt;49999, "Greater than or equal to 50000" )</f>
        <v>Less than 1000</v>
      </c>
    </row>
    <row r="104" spans="1:21" x14ac:dyDescent="0.25">
      <c r="A104">
        <v>102</v>
      </c>
      <c r="B104" t="s">
        <v>253</v>
      </c>
      <c r="C104" s="3" t="s">
        <v>254</v>
      </c>
      <c r="D104" s="6">
        <v>3700</v>
      </c>
      <c r="E104" s="6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6"/>
        <v>2.8167567567567566</v>
      </c>
      <c r="P104" s="7">
        <f t="shared" si="7"/>
        <v>31.017857142857142</v>
      </c>
      <c r="Q104" t="str">
        <f t="shared" si="8"/>
        <v>technology</v>
      </c>
      <c r="R104" t="str">
        <f t="shared" si="9"/>
        <v>wearables</v>
      </c>
      <c r="S104" s="9">
        <f t="shared" si="10"/>
        <v>43234.208333333328</v>
      </c>
      <c r="T104" s="9">
        <f t="shared" si="11"/>
        <v>43241.208333333328</v>
      </c>
      <c r="U104" t="str" cm="1">
        <f t="array" ref="U104">_xlfn.IFS( D104 &lt; 1000, "Less than 1000", D104&lt;=4999, "1000 to 4999", D104&lt;=9999, "5000 to 9999", D104&lt;= 14999, "10000 to 14999",
D104&lt;=19999, "15000 to 19999", D104&lt;=24999, "20000 to 24999", D104&lt;=29999, "25000 to 29999",
D104&lt;=34999, "30000 to 34999", D104&lt;=39999, "35000 to 39999", D104&lt;=44999, "40000 to 44999",
D104&lt;=49999, "45000 to 49999", D104&gt;49999, "Greater than or equal to 50000" )</f>
        <v>1000 to 4999</v>
      </c>
    </row>
    <row r="105" spans="1:21" x14ac:dyDescent="0.25">
      <c r="A105">
        <v>103</v>
      </c>
      <c r="B105" t="s">
        <v>255</v>
      </c>
      <c r="C105" s="3" t="s">
        <v>256</v>
      </c>
      <c r="D105" s="6">
        <v>10000</v>
      </c>
      <c r="E105" s="6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6"/>
        <v>0.24610000000000001</v>
      </c>
      <c r="P105" s="7">
        <f t="shared" si="7"/>
        <v>66.513513513513516</v>
      </c>
      <c r="Q105" t="str">
        <f t="shared" si="8"/>
        <v>music</v>
      </c>
      <c r="R105" t="str">
        <f t="shared" si="9"/>
        <v>electric music</v>
      </c>
      <c r="S105" s="9">
        <f t="shared" si="10"/>
        <v>40475.208333333336</v>
      </c>
      <c r="T105" s="9">
        <f t="shared" si="11"/>
        <v>40484.208333333336</v>
      </c>
      <c r="U105" t="str" cm="1">
        <f t="array" ref="U105">_xlfn.IFS( D105 &lt; 1000, "Less than 1000", D105&lt;=4999, "1000 to 4999", D105&lt;=9999, "5000 to 9999", D105&lt;= 14999, "10000 to 14999",
D105&lt;=19999, "15000 to 19999", D105&lt;=24999, "20000 to 24999", D105&lt;=29999, "25000 to 29999",
D105&lt;=34999, "30000 to 34999", D105&lt;=39999, "35000 to 39999", D105&lt;=44999, "40000 to 44999",
D105&lt;=49999, "45000 to 49999", D105&gt;49999, "Greater than or equal to 50000" )</f>
        <v>10000 to 14999</v>
      </c>
    </row>
    <row r="106" spans="1:21" x14ac:dyDescent="0.25">
      <c r="A106">
        <v>104</v>
      </c>
      <c r="B106" t="s">
        <v>257</v>
      </c>
      <c r="C106" s="3" t="s">
        <v>258</v>
      </c>
      <c r="D106" s="6">
        <v>119200</v>
      </c>
      <c r="E106" s="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6"/>
        <v>1.4314010067114094</v>
      </c>
      <c r="P106" s="7">
        <f t="shared" si="7"/>
        <v>89.005216484089729</v>
      </c>
      <c r="Q106" t="str">
        <f t="shared" si="8"/>
        <v>music</v>
      </c>
      <c r="R106" t="str">
        <f t="shared" si="9"/>
        <v>indie rock</v>
      </c>
      <c r="S106" s="9">
        <f t="shared" si="10"/>
        <v>42878.208333333328</v>
      </c>
      <c r="T106" s="9">
        <f t="shared" si="11"/>
        <v>42879.208333333328</v>
      </c>
      <c r="U106" t="str" cm="1">
        <f t="array" ref="U106">_xlfn.IFS( D106 &lt; 1000, "Less than 1000", D106&lt;=4999, "1000 to 4999", D106&lt;=9999, "5000 to 9999", D106&lt;= 14999, "10000 to 14999",
D106&lt;=19999, "15000 to 19999", D106&lt;=24999, "20000 to 24999", D106&lt;=29999, "25000 to 29999",
D106&lt;=34999, "30000 to 34999", D106&lt;=39999, "35000 to 39999", D106&lt;=44999, "40000 to 44999",
D106&lt;=49999, "45000 to 49999", D106&gt;49999, "Greater than or equal to 50000" )</f>
        <v>Greater than or equal to 50000</v>
      </c>
    </row>
    <row r="107" spans="1:21" x14ac:dyDescent="0.25">
      <c r="A107">
        <v>105</v>
      </c>
      <c r="B107" t="s">
        <v>259</v>
      </c>
      <c r="C107" s="3" t="s">
        <v>260</v>
      </c>
      <c r="D107" s="6">
        <v>6800</v>
      </c>
      <c r="E107" s="6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6"/>
        <v>1.4454411764705883</v>
      </c>
      <c r="P107" s="7">
        <f t="shared" si="7"/>
        <v>103.46315789473684</v>
      </c>
      <c r="Q107" t="str">
        <f t="shared" si="8"/>
        <v>technology</v>
      </c>
      <c r="R107" t="str">
        <f t="shared" si="9"/>
        <v>web</v>
      </c>
      <c r="S107" s="9">
        <f t="shared" si="10"/>
        <v>41366.208333333336</v>
      </c>
      <c r="T107" s="9">
        <f t="shared" si="11"/>
        <v>41384.208333333336</v>
      </c>
      <c r="U107" t="str" cm="1">
        <f t="array" ref="U107">_xlfn.IFS( D107 &lt; 1000, "Less than 1000", D107&lt;=4999, "1000 to 4999", D107&lt;=9999, "5000 to 9999", D107&lt;= 14999, "10000 to 14999",
D107&lt;=19999, "15000 to 19999", D107&lt;=24999, "20000 to 24999", D107&lt;=29999, "25000 to 29999",
D107&lt;=34999, "30000 to 34999", D107&lt;=39999, "35000 to 39999", D107&lt;=44999, "40000 to 44999",
D107&lt;=49999, "45000 to 49999", D107&gt;49999, "Greater than or equal to 50000" )</f>
        <v>5000 to 9999</v>
      </c>
    </row>
    <row r="108" spans="1:21" x14ac:dyDescent="0.25">
      <c r="A108">
        <v>106</v>
      </c>
      <c r="B108" t="s">
        <v>261</v>
      </c>
      <c r="C108" s="3" t="s">
        <v>262</v>
      </c>
      <c r="D108" s="6">
        <v>3900</v>
      </c>
      <c r="E108" s="6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6"/>
        <v>3.5912820512820511</v>
      </c>
      <c r="P108" s="7">
        <f t="shared" si="7"/>
        <v>95.278911564625844</v>
      </c>
      <c r="Q108" t="str">
        <f t="shared" si="8"/>
        <v>theater</v>
      </c>
      <c r="R108" t="str">
        <f t="shared" si="9"/>
        <v>plays</v>
      </c>
      <c r="S108" s="9">
        <f t="shared" si="10"/>
        <v>43716.208333333328</v>
      </c>
      <c r="T108" s="9">
        <f t="shared" si="11"/>
        <v>43721.208333333328</v>
      </c>
      <c r="U108" t="str" cm="1">
        <f t="array" ref="U108">_xlfn.IFS( D108 &lt; 1000, "Less than 1000", D108&lt;=4999, "1000 to 4999", D108&lt;=9999, "5000 to 9999", D108&lt;= 14999, "10000 to 14999",
D108&lt;=19999, "15000 to 19999", D108&lt;=24999, "20000 to 24999", D108&lt;=29999, "25000 to 29999",
D108&lt;=34999, "30000 to 34999", D108&lt;=39999, "35000 to 39999", D108&lt;=44999, "40000 to 44999",
D108&lt;=49999, "45000 to 49999", D108&gt;49999, "Greater than or equal to 50000" )</f>
        <v>1000 to 4999</v>
      </c>
    </row>
    <row r="109" spans="1:21" x14ac:dyDescent="0.25">
      <c r="A109">
        <v>107</v>
      </c>
      <c r="B109" t="s">
        <v>263</v>
      </c>
      <c r="C109" s="3" t="s">
        <v>264</v>
      </c>
      <c r="D109" s="6">
        <v>3500</v>
      </c>
      <c r="E109" s="6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6"/>
        <v>1.8648571428571428</v>
      </c>
      <c r="P109" s="7">
        <f t="shared" si="7"/>
        <v>75.895348837209298</v>
      </c>
      <c r="Q109" t="str">
        <f t="shared" si="8"/>
        <v>theater</v>
      </c>
      <c r="R109" t="str">
        <f t="shared" si="9"/>
        <v>plays</v>
      </c>
      <c r="S109" s="9">
        <f t="shared" si="10"/>
        <v>43213.208333333328</v>
      </c>
      <c r="T109" s="9">
        <f t="shared" si="11"/>
        <v>43230.208333333328</v>
      </c>
      <c r="U109" t="str" cm="1">
        <f t="array" ref="U109">_xlfn.IFS( D109 &lt; 1000, "Less than 1000", D109&lt;=4999, "1000 to 4999", D109&lt;=9999, "5000 to 9999", D109&lt;= 14999, "10000 to 14999",
D109&lt;=19999, "15000 to 19999", D109&lt;=24999, "20000 to 24999", D109&lt;=29999, "25000 to 29999",
D109&lt;=34999, "30000 to 34999", D109&lt;=39999, "35000 to 39999", D109&lt;=44999, "40000 to 44999",
D109&lt;=49999, "45000 to 49999", D109&gt;49999, "Greater than or equal to 50000" )</f>
        <v>1000 to 4999</v>
      </c>
    </row>
    <row r="110" spans="1:21" x14ac:dyDescent="0.25">
      <c r="A110">
        <v>108</v>
      </c>
      <c r="B110" t="s">
        <v>265</v>
      </c>
      <c r="C110" s="3" t="s">
        <v>266</v>
      </c>
      <c r="D110" s="6">
        <v>1500</v>
      </c>
      <c r="E110" s="6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6"/>
        <v>5.9526666666666666</v>
      </c>
      <c r="P110" s="7">
        <f t="shared" si="7"/>
        <v>107.57831325301204</v>
      </c>
      <c r="Q110" t="str">
        <f t="shared" si="8"/>
        <v>film &amp; video</v>
      </c>
      <c r="R110" t="str">
        <f t="shared" si="9"/>
        <v>documentary</v>
      </c>
      <c r="S110" s="9">
        <f t="shared" si="10"/>
        <v>41005.208333333336</v>
      </c>
      <c r="T110" s="9">
        <f t="shared" si="11"/>
        <v>41042.208333333336</v>
      </c>
      <c r="U110" t="str" cm="1">
        <f t="array" ref="U110">_xlfn.IFS( D110 &lt; 1000, "Less than 1000", D110&lt;=4999, "1000 to 4999", D110&lt;=9999, "5000 to 9999", D110&lt;= 14999, "10000 to 14999",
D110&lt;=19999, "15000 to 19999", D110&lt;=24999, "20000 to 24999", D110&lt;=29999, "25000 to 29999",
D110&lt;=34999, "30000 to 34999", D110&lt;=39999, "35000 to 39999", D110&lt;=44999, "40000 to 44999",
D110&lt;=49999, "45000 to 49999", D110&gt;49999, "Greater than or equal to 50000" )</f>
        <v>1000 to 4999</v>
      </c>
    </row>
    <row r="111" spans="1:21" x14ac:dyDescent="0.25">
      <c r="A111">
        <v>109</v>
      </c>
      <c r="B111" t="s">
        <v>267</v>
      </c>
      <c r="C111" s="3" t="s">
        <v>268</v>
      </c>
      <c r="D111" s="6">
        <v>5200</v>
      </c>
      <c r="E111" s="6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6"/>
        <v>0.5921153846153846</v>
      </c>
      <c r="P111" s="7">
        <f t="shared" si="7"/>
        <v>51.31666666666667</v>
      </c>
      <c r="Q111" t="str">
        <f t="shared" si="8"/>
        <v>film &amp; video</v>
      </c>
      <c r="R111" t="str">
        <f t="shared" si="9"/>
        <v>television</v>
      </c>
      <c r="S111" s="9">
        <f t="shared" si="10"/>
        <v>41651.25</v>
      </c>
      <c r="T111" s="9">
        <f t="shared" si="11"/>
        <v>41653.25</v>
      </c>
      <c r="U111" t="str" cm="1">
        <f t="array" ref="U111">_xlfn.IFS( D111 &lt; 1000, "Less than 1000", D111&lt;=4999, "1000 to 4999", D111&lt;=9999, "5000 to 9999", D111&lt;= 14999, "10000 to 14999",
D111&lt;=19999, "15000 to 19999", D111&lt;=24999, "20000 to 24999", D111&lt;=29999, "25000 to 29999",
D111&lt;=34999, "30000 to 34999", D111&lt;=39999, "35000 to 39999", D111&lt;=44999, "40000 to 44999",
D111&lt;=49999, "45000 to 49999", D111&gt;49999, "Greater than or equal to 50000" )</f>
        <v>5000 to 9999</v>
      </c>
    </row>
    <row r="112" spans="1:21" x14ac:dyDescent="0.25">
      <c r="A112">
        <v>110</v>
      </c>
      <c r="B112" t="s">
        <v>270</v>
      </c>
      <c r="C112" s="3" t="s">
        <v>271</v>
      </c>
      <c r="D112" s="6">
        <v>142400</v>
      </c>
      <c r="E112" s="6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6"/>
        <v>0.14962780898876404</v>
      </c>
      <c r="P112" s="7">
        <f t="shared" si="7"/>
        <v>71.983108108108112</v>
      </c>
      <c r="Q112" t="str">
        <f t="shared" si="8"/>
        <v>food</v>
      </c>
      <c r="R112" t="str">
        <f t="shared" si="9"/>
        <v>food trucks</v>
      </c>
      <c r="S112" s="9">
        <f t="shared" si="10"/>
        <v>43354.208333333328</v>
      </c>
      <c r="T112" s="9">
        <f t="shared" si="11"/>
        <v>43373.208333333328</v>
      </c>
      <c r="U112" t="str" cm="1">
        <f t="array" ref="U112">_xlfn.IFS( D112 &lt; 1000, "Less than 1000", D112&lt;=4999, "1000 to 4999", D112&lt;=9999, "5000 to 9999", D112&lt;= 14999, "10000 to 14999",
D112&lt;=19999, "15000 to 19999", D112&lt;=24999, "20000 to 24999", D112&lt;=29999, "25000 to 29999",
D112&lt;=34999, "30000 to 34999", D112&lt;=39999, "35000 to 39999", D112&lt;=44999, "40000 to 44999",
D112&lt;=49999, "45000 to 49999", D112&gt;49999, "Greater than or equal to 50000" )</f>
        <v>Greater than or equal to 50000</v>
      </c>
    </row>
    <row r="113" spans="1:21" x14ac:dyDescent="0.25">
      <c r="A113">
        <v>111</v>
      </c>
      <c r="B113" t="s">
        <v>272</v>
      </c>
      <c r="C113" s="3" t="s">
        <v>273</v>
      </c>
      <c r="D113" s="6">
        <v>61400</v>
      </c>
      <c r="E113" s="6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6"/>
        <v>1.1995602605863191</v>
      </c>
      <c r="P113" s="7">
        <f t="shared" si="7"/>
        <v>108.95414201183432</v>
      </c>
      <c r="Q113" t="str">
        <f t="shared" si="8"/>
        <v>publishing</v>
      </c>
      <c r="R113" t="str">
        <f t="shared" si="9"/>
        <v>radio &amp; podcasts</v>
      </c>
      <c r="S113" s="9">
        <f t="shared" si="10"/>
        <v>41174.208333333336</v>
      </c>
      <c r="T113" s="9">
        <f t="shared" si="11"/>
        <v>41180.208333333336</v>
      </c>
      <c r="U113" t="str" cm="1">
        <f t="array" ref="U113">_xlfn.IFS( D113 &lt; 1000, "Less than 1000", D113&lt;=4999, "1000 to 4999", D113&lt;=9999, "5000 to 9999", D113&lt;= 14999, "10000 to 14999",
D113&lt;=19999, "15000 to 19999", D113&lt;=24999, "20000 to 24999", D113&lt;=29999, "25000 to 29999",
D113&lt;=34999, "30000 to 34999", D113&lt;=39999, "35000 to 39999", D113&lt;=44999, "40000 to 44999",
D113&lt;=49999, "45000 to 49999", D113&gt;49999, "Greater than or equal to 50000" )</f>
        <v>Greater than or equal to 50000</v>
      </c>
    </row>
    <row r="114" spans="1:21" x14ac:dyDescent="0.25">
      <c r="A114">
        <v>112</v>
      </c>
      <c r="B114" t="s">
        <v>274</v>
      </c>
      <c r="C114" s="3" t="s">
        <v>275</v>
      </c>
      <c r="D114" s="6">
        <v>4700</v>
      </c>
      <c r="E114" s="6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6"/>
        <v>2.6882978723404256</v>
      </c>
      <c r="P114" s="7">
        <f t="shared" si="7"/>
        <v>35</v>
      </c>
      <c r="Q114" t="str">
        <f t="shared" si="8"/>
        <v>technology</v>
      </c>
      <c r="R114" t="str">
        <f t="shared" si="9"/>
        <v>web</v>
      </c>
      <c r="S114" s="9">
        <f t="shared" si="10"/>
        <v>41875.208333333336</v>
      </c>
      <c r="T114" s="9">
        <f t="shared" si="11"/>
        <v>41890.208333333336</v>
      </c>
      <c r="U114" t="str" cm="1">
        <f t="array" ref="U114">_xlfn.IFS( D114 &lt; 1000, "Less than 1000", D114&lt;=4999, "1000 to 4999", D114&lt;=9999, "5000 to 9999", D114&lt;= 14999, "10000 to 14999",
D114&lt;=19999, "15000 to 19999", D114&lt;=24999, "20000 to 24999", D114&lt;=29999, "25000 to 29999",
D114&lt;=34999, "30000 to 34999", D114&lt;=39999, "35000 to 39999", D114&lt;=44999, "40000 to 44999",
D114&lt;=49999, "45000 to 49999", D114&gt;49999, "Greater than or equal to 50000" )</f>
        <v>1000 to 4999</v>
      </c>
    </row>
    <row r="115" spans="1:21" x14ac:dyDescent="0.25">
      <c r="A115">
        <v>113</v>
      </c>
      <c r="B115" t="s">
        <v>276</v>
      </c>
      <c r="C115" s="3" t="s">
        <v>277</v>
      </c>
      <c r="D115" s="6">
        <v>3300</v>
      </c>
      <c r="E115" s="6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6"/>
        <v>3.7687878787878786</v>
      </c>
      <c r="P115" s="7">
        <f t="shared" si="7"/>
        <v>94.938931297709928</v>
      </c>
      <c r="Q115" t="str">
        <f t="shared" si="8"/>
        <v>food</v>
      </c>
      <c r="R115" t="str">
        <f t="shared" si="9"/>
        <v>food trucks</v>
      </c>
      <c r="S115" s="9">
        <f t="shared" si="10"/>
        <v>42990.208333333328</v>
      </c>
      <c r="T115" s="9">
        <f t="shared" si="11"/>
        <v>42997.208333333328</v>
      </c>
      <c r="U115" t="str" cm="1">
        <f t="array" ref="U115">_xlfn.IFS( D115 &lt; 1000, "Less than 1000", D115&lt;=4999, "1000 to 4999", D115&lt;=9999, "5000 to 9999", D115&lt;= 14999, "10000 to 14999",
D115&lt;=19999, "15000 to 19999", D115&lt;=24999, "20000 to 24999", D115&lt;=29999, "25000 to 29999",
D115&lt;=34999, "30000 to 34999", D115&lt;=39999, "35000 to 39999", D115&lt;=44999, "40000 to 44999",
D115&lt;=49999, "45000 to 49999", D115&gt;49999, "Greater than or equal to 50000" )</f>
        <v>1000 to 4999</v>
      </c>
    </row>
    <row r="116" spans="1:21" x14ac:dyDescent="0.25">
      <c r="A116">
        <v>114</v>
      </c>
      <c r="B116" t="s">
        <v>278</v>
      </c>
      <c r="C116" s="3" t="s">
        <v>279</v>
      </c>
      <c r="D116" s="6">
        <v>1900</v>
      </c>
      <c r="E116" s="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6"/>
        <v>7.2715789473684209</v>
      </c>
      <c r="P116" s="7">
        <f t="shared" si="7"/>
        <v>109.65079365079364</v>
      </c>
      <c r="Q116" t="str">
        <f t="shared" si="8"/>
        <v>technology</v>
      </c>
      <c r="R116" t="str">
        <f t="shared" si="9"/>
        <v>wearables</v>
      </c>
      <c r="S116" s="9">
        <f t="shared" si="10"/>
        <v>43564.208333333328</v>
      </c>
      <c r="T116" s="9">
        <f t="shared" si="11"/>
        <v>43565.208333333328</v>
      </c>
      <c r="U116" t="str" cm="1">
        <f t="array" ref="U116">_xlfn.IFS( D116 &lt; 1000, "Less than 1000", D116&lt;=4999, "1000 to 4999", D116&lt;=9999, "5000 to 9999", D116&lt;= 14999, "10000 to 14999",
D116&lt;=19999, "15000 to 19999", D116&lt;=24999, "20000 to 24999", D116&lt;=29999, "25000 to 29999",
D116&lt;=34999, "30000 to 34999", D116&lt;=39999, "35000 to 39999", D116&lt;=44999, "40000 to 44999",
D116&lt;=49999, "45000 to 49999", D116&gt;49999, "Greater than or equal to 50000" )</f>
        <v>1000 to 4999</v>
      </c>
    </row>
    <row r="117" spans="1:21" x14ac:dyDescent="0.25">
      <c r="A117">
        <v>115</v>
      </c>
      <c r="B117" t="s">
        <v>280</v>
      </c>
      <c r="C117" s="3" t="s">
        <v>281</v>
      </c>
      <c r="D117" s="6">
        <v>166700</v>
      </c>
      <c r="E117" s="6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6"/>
        <v>0.87211757648470301</v>
      </c>
      <c r="P117" s="7">
        <f t="shared" si="7"/>
        <v>44.001815980629537</v>
      </c>
      <c r="Q117" t="str">
        <f t="shared" si="8"/>
        <v>publishing</v>
      </c>
      <c r="R117" t="str">
        <f t="shared" si="9"/>
        <v>fiction</v>
      </c>
      <c r="S117" s="9">
        <f t="shared" si="10"/>
        <v>43056.25</v>
      </c>
      <c r="T117" s="9">
        <f t="shared" si="11"/>
        <v>43091.25</v>
      </c>
      <c r="U117" t="str" cm="1">
        <f t="array" ref="U117">_xlfn.IFS( D117 &lt; 1000, "Less than 1000", D117&lt;=4999, "1000 to 4999", D117&lt;=9999, "5000 to 9999", D117&lt;= 14999, "10000 to 14999",
D117&lt;=19999, "15000 to 19999", D117&lt;=24999, "20000 to 24999", D117&lt;=29999, "25000 to 29999",
D117&lt;=34999, "30000 to 34999", D117&lt;=39999, "35000 to 39999", D117&lt;=44999, "40000 to 44999",
D117&lt;=49999, "45000 to 49999", D117&gt;49999, "Greater than or equal to 50000" )</f>
        <v>Greater than or equal to 50000</v>
      </c>
    </row>
    <row r="118" spans="1:21" x14ac:dyDescent="0.25">
      <c r="A118">
        <v>116</v>
      </c>
      <c r="B118" t="s">
        <v>282</v>
      </c>
      <c r="C118" s="3" t="s">
        <v>283</v>
      </c>
      <c r="D118" s="6">
        <v>7200</v>
      </c>
      <c r="E118" s="6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6"/>
        <v>0.88</v>
      </c>
      <c r="P118" s="7">
        <f t="shared" si="7"/>
        <v>86.794520547945211</v>
      </c>
      <c r="Q118" t="str">
        <f t="shared" si="8"/>
        <v>theater</v>
      </c>
      <c r="R118" t="str">
        <f t="shared" si="9"/>
        <v>plays</v>
      </c>
      <c r="S118" s="9">
        <f t="shared" si="10"/>
        <v>42265.208333333328</v>
      </c>
      <c r="T118" s="9">
        <f t="shared" si="11"/>
        <v>42266.208333333328</v>
      </c>
      <c r="U118" t="str" cm="1">
        <f t="array" ref="U118">_xlfn.IFS( D118 &lt; 1000, "Less than 1000", D118&lt;=4999, "1000 to 4999", D118&lt;=9999, "5000 to 9999", D118&lt;= 14999, "10000 to 14999",
D118&lt;=19999, "15000 to 19999", D118&lt;=24999, "20000 to 24999", D118&lt;=29999, "25000 to 29999",
D118&lt;=34999, "30000 to 34999", D118&lt;=39999, "35000 to 39999", D118&lt;=44999, "40000 to 44999",
D118&lt;=49999, "45000 to 49999", D118&gt;49999, "Greater than or equal to 50000" )</f>
        <v>5000 to 9999</v>
      </c>
    </row>
    <row r="119" spans="1:21" x14ac:dyDescent="0.25">
      <c r="A119">
        <v>117</v>
      </c>
      <c r="B119" t="s">
        <v>284</v>
      </c>
      <c r="C119" s="3" t="s">
        <v>285</v>
      </c>
      <c r="D119" s="6">
        <v>4900</v>
      </c>
      <c r="E119" s="6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6"/>
        <v>1.7393877551020409</v>
      </c>
      <c r="P119" s="7">
        <f t="shared" si="7"/>
        <v>30.992727272727272</v>
      </c>
      <c r="Q119" t="str">
        <f t="shared" si="8"/>
        <v>film &amp; video</v>
      </c>
      <c r="R119" t="str">
        <f t="shared" si="9"/>
        <v>television</v>
      </c>
      <c r="S119" s="9">
        <f t="shared" si="10"/>
        <v>40808.208333333336</v>
      </c>
      <c r="T119" s="9">
        <f t="shared" si="11"/>
        <v>40814.208333333336</v>
      </c>
      <c r="U119" t="str" cm="1">
        <f t="array" ref="U119">_xlfn.IFS( D119 &lt; 1000, "Less than 1000", D119&lt;=4999, "1000 to 4999", D119&lt;=9999, "5000 to 9999", D119&lt;= 14999, "10000 to 14999",
D119&lt;=19999, "15000 to 19999", D119&lt;=24999, "20000 to 24999", D119&lt;=29999, "25000 to 29999",
D119&lt;=34999, "30000 to 34999", D119&lt;=39999, "35000 to 39999", D119&lt;=44999, "40000 to 44999",
D119&lt;=49999, "45000 to 49999", D119&gt;49999, "Greater than or equal to 50000" )</f>
        <v>1000 to 4999</v>
      </c>
    </row>
    <row r="120" spans="1:21" x14ac:dyDescent="0.25">
      <c r="A120">
        <v>118</v>
      </c>
      <c r="B120" t="s">
        <v>286</v>
      </c>
      <c r="C120" s="3" t="s">
        <v>287</v>
      </c>
      <c r="D120" s="6">
        <v>5400</v>
      </c>
      <c r="E120" s="6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6"/>
        <v>1.1761111111111111</v>
      </c>
      <c r="P120" s="7">
        <f t="shared" si="7"/>
        <v>94.791044776119406</v>
      </c>
      <c r="Q120" t="str">
        <f t="shared" si="8"/>
        <v>photography</v>
      </c>
      <c r="R120" t="str">
        <f t="shared" si="9"/>
        <v>photography books</v>
      </c>
      <c r="S120" s="9">
        <f t="shared" si="10"/>
        <v>41665.25</v>
      </c>
      <c r="T120" s="9">
        <f t="shared" si="11"/>
        <v>41671.25</v>
      </c>
      <c r="U120" t="str" cm="1">
        <f t="array" ref="U120">_xlfn.IFS( D120 &lt; 1000, "Less than 1000", D120&lt;=4999, "1000 to 4999", D120&lt;=9999, "5000 to 9999", D120&lt;= 14999, "10000 to 14999",
D120&lt;=19999, "15000 to 19999", D120&lt;=24999, "20000 to 24999", D120&lt;=29999, "25000 to 29999",
D120&lt;=34999, "30000 to 34999", D120&lt;=39999, "35000 to 39999", D120&lt;=44999, "40000 to 44999",
D120&lt;=49999, "45000 to 49999", D120&gt;49999, "Greater than or equal to 50000" )</f>
        <v>5000 to 9999</v>
      </c>
    </row>
    <row r="121" spans="1:21" x14ac:dyDescent="0.25">
      <c r="A121">
        <v>119</v>
      </c>
      <c r="B121" t="s">
        <v>288</v>
      </c>
      <c r="C121" s="3" t="s">
        <v>289</v>
      </c>
      <c r="D121" s="6">
        <v>5000</v>
      </c>
      <c r="E121" s="6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6"/>
        <v>2.1496</v>
      </c>
      <c r="P121" s="7">
        <f t="shared" si="7"/>
        <v>69.79220779220779</v>
      </c>
      <c r="Q121" t="str">
        <f t="shared" si="8"/>
        <v>film &amp; video</v>
      </c>
      <c r="R121" t="str">
        <f t="shared" si="9"/>
        <v>documentary</v>
      </c>
      <c r="S121" s="9">
        <f t="shared" si="10"/>
        <v>41806.208333333336</v>
      </c>
      <c r="T121" s="9">
        <f t="shared" si="11"/>
        <v>41823.208333333336</v>
      </c>
      <c r="U121" t="str" cm="1">
        <f t="array" ref="U121">_xlfn.IFS( D121 &lt; 1000, "Less than 1000", D121&lt;=4999, "1000 to 4999", D121&lt;=9999, "5000 to 9999", D121&lt;= 14999, "10000 to 14999",
D121&lt;=19999, "15000 to 19999", D121&lt;=24999, "20000 to 24999", D121&lt;=29999, "25000 to 29999",
D121&lt;=34999, "30000 to 34999", D121&lt;=39999, "35000 to 39999", D121&lt;=44999, "40000 to 44999",
D121&lt;=49999, "45000 to 49999", D121&gt;49999, "Greater than or equal to 50000" )</f>
        <v>5000 to 9999</v>
      </c>
    </row>
    <row r="122" spans="1:21" x14ac:dyDescent="0.25">
      <c r="A122">
        <v>120</v>
      </c>
      <c r="B122" t="s">
        <v>290</v>
      </c>
      <c r="C122" s="3" t="s">
        <v>291</v>
      </c>
      <c r="D122" s="6">
        <v>75100</v>
      </c>
      <c r="E122" s="6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6"/>
        <v>1.4949667110519307</v>
      </c>
      <c r="P122" s="7">
        <f t="shared" si="7"/>
        <v>63.003367003367003</v>
      </c>
      <c r="Q122" t="str">
        <f t="shared" si="8"/>
        <v>games</v>
      </c>
      <c r="R122" t="str">
        <f t="shared" si="9"/>
        <v>mobile games</v>
      </c>
      <c r="S122" s="9">
        <f t="shared" si="10"/>
        <v>42111.208333333328</v>
      </c>
      <c r="T122" s="9">
        <f t="shared" si="11"/>
        <v>42115.208333333328</v>
      </c>
      <c r="U122" t="str" cm="1">
        <f t="array" ref="U122">_xlfn.IFS( D122 &lt; 1000, "Less than 1000", D122&lt;=4999, "1000 to 4999", D122&lt;=9999, "5000 to 9999", D122&lt;= 14999, "10000 to 14999",
D122&lt;=19999, "15000 to 19999", D122&lt;=24999, "20000 to 24999", D122&lt;=29999, "25000 to 29999",
D122&lt;=34999, "30000 to 34999", D122&lt;=39999, "35000 to 39999", D122&lt;=44999, "40000 to 44999",
D122&lt;=49999, "45000 to 49999", D122&gt;49999, "Greater than or equal to 50000" )</f>
        <v>Greater than or equal to 50000</v>
      </c>
    </row>
    <row r="123" spans="1:21" x14ac:dyDescent="0.25">
      <c r="A123">
        <v>121</v>
      </c>
      <c r="B123" t="s">
        <v>293</v>
      </c>
      <c r="C123" s="3" t="s">
        <v>294</v>
      </c>
      <c r="D123" s="6">
        <v>45300</v>
      </c>
      <c r="E123" s="6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6"/>
        <v>2.1933995584988963</v>
      </c>
      <c r="P123" s="7">
        <f t="shared" si="7"/>
        <v>110.0343300110742</v>
      </c>
      <c r="Q123" t="str">
        <f t="shared" si="8"/>
        <v>games</v>
      </c>
      <c r="R123" t="str">
        <f t="shared" si="9"/>
        <v>video games</v>
      </c>
      <c r="S123" s="9">
        <f t="shared" si="10"/>
        <v>41917.208333333336</v>
      </c>
      <c r="T123" s="9">
        <f t="shared" si="11"/>
        <v>41930.208333333336</v>
      </c>
      <c r="U123" t="str" cm="1">
        <f t="array" ref="U123">_xlfn.IFS( D123 &lt; 1000, "Less than 1000", D123&lt;=4999, "1000 to 4999", D123&lt;=9999, "5000 to 9999", D123&lt;= 14999, "10000 to 14999",
D123&lt;=19999, "15000 to 19999", D123&lt;=24999, "20000 to 24999", D123&lt;=29999, "25000 to 29999",
D123&lt;=34999, "30000 to 34999", D123&lt;=39999, "35000 to 39999", D123&lt;=44999, "40000 to 44999",
D123&lt;=49999, "45000 to 49999", D123&gt;49999, "Greater than or equal to 50000" )</f>
        <v>45000 to 49999</v>
      </c>
    </row>
    <row r="124" spans="1:21" x14ac:dyDescent="0.25">
      <c r="A124">
        <v>122</v>
      </c>
      <c r="B124" t="s">
        <v>295</v>
      </c>
      <c r="C124" s="3" t="s">
        <v>296</v>
      </c>
      <c r="D124" s="6">
        <v>136800</v>
      </c>
      <c r="E124" s="6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6"/>
        <v>0.64367690058479532</v>
      </c>
      <c r="P124" s="7">
        <f t="shared" si="7"/>
        <v>25.997933274284026</v>
      </c>
      <c r="Q124" t="str">
        <f t="shared" si="8"/>
        <v>publishing</v>
      </c>
      <c r="R124" t="str">
        <f t="shared" si="9"/>
        <v>fiction</v>
      </c>
      <c r="S124" s="9">
        <f t="shared" si="10"/>
        <v>41970.25</v>
      </c>
      <c r="T124" s="9">
        <f t="shared" si="11"/>
        <v>41997.25</v>
      </c>
      <c r="U124" t="str" cm="1">
        <f t="array" ref="U124">_xlfn.IFS( D124 &lt; 1000, "Less than 1000", D124&lt;=4999, "1000 to 4999", D124&lt;=9999, "5000 to 9999", D124&lt;= 14999, "10000 to 14999",
D124&lt;=19999, "15000 to 19999", D124&lt;=24999, "20000 to 24999", D124&lt;=29999, "25000 to 29999",
D124&lt;=34999, "30000 to 34999", D124&lt;=39999, "35000 to 39999", D124&lt;=44999, "40000 to 44999",
D124&lt;=49999, "45000 to 49999", D124&gt;49999, "Greater than or equal to 50000" )</f>
        <v>Greater than or equal to 50000</v>
      </c>
    </row>
    <row r="125" spans="1:21" x14ac:dyDescent="0.25">
      <c r="A125">
        <v>123</v>
      </c>
      <c r="B125" t="s">
        <v>297</v>
      </c>
      <c r="C125" s="3" t="s">
        <v>298</v>
      </c>
      <c r="D125" s="6">
        <v>177700</v>
      </c>
      <c r="E125" s="6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6"/>
        <v>0.18622397298818233</v>
      </c>
      <c r="P125" s="7">
        <f t="shared" si="7"/>
        <v>49.987915407854985</v>
      </c>
      <c r="Q125" t="str">
        <f t="shared" si="8"/>
        <v>theater</v>
      </c>
      <c r="R125" t="str">
        <f t="shared" si="9"/>
        <v>plays</v>
      </c>
      <c r="S125" s="9">
        <f t="shared" si="10"/>
        <v>42332.25</v>
      </c>
      <c r="T125" s="9">
        <f t="shared" si="11"/>
        <v>42335.25</v>
      </c>
      <c r="U125" t="str" cm="1">
        <f t="array" ref="U125">_xlfn.IFS( D125 &lt; 1000, "Less than 1000", D125&lt;=4999, "1000 to 4999", D125&lt;=9999, "5000 to 9999", D125&lt;= 14999, "10000 to 14999",
D125&lt;=19999, "15000 to 19999", D125&lt;=24999, "20000 to 24999", D125&lt;=29999, "25000 to 29999",
D125&lt;=34999, "30000 to 34999", D125&lt;=39999, "35000 to 39999", D125&lt;=44999, "40000 to 44999",
D125&lt;=49999, "45000 to 49999", D125&gt;49999, "Greater than or equal to 50000" )</f>
        <v>Greater than or equal to 50000</v>
      </c>
    </row>
    <row r="126" spans="1:21" x14ac:dyDescent="0.25">
      <c r="A126">
        <v>124</v>
      </c>
      <c r="B126" t="s">
        <v>299</v>
      </c>
      <c r="C126" s="3" t="s">
        <v>300</v>
      </c>
      <c r="D126" s="6">
        <v>2600</v>
      </c>
      <c r="E126" s="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6"/>
        <v>3.6776923076923076</v>
      </c>
      <c r="P126" s="7">
        <f t="shared" si="7"/>
        <v>101.72340425531915</v>
      </c>
      <c r="Q126" t="str">
        <f t="shared" si="8"/>
        <v>photography</v>
      </c>
      <c r="R126" t="str">
        <f t="shared" si="9"/>
        <v>photography books</v>
      </c>
      <c r="S126" s="9">
        <f t="shared" si="10"/>
        <v>43598.208333333328</v>
      </c>
      <c r="T126" s="9">
        <f t="shared" si="11"/>
        <v>43651.208333333328</v>
      </c>
      <c r="U126" t="str" cm="1">
        <f t="array" ref="U126">_xlfn.IFS( D126 &lt; 1000, "Less than 1000", D126&lt;=4999, "1000 to 4999", D126&lt;=9999, "5000 to 9999", D126&lt;= 14999, "10000 to 14999",
D126&lt;=19999, "15000 to 19999", D126&lt;=24999, "20000 to 24999", D126&lt;=29999, "25000 to 29999",
D126&lt;=34999, "30000 to 34999", D126&lt;=39999, "35000 to 39999", D126&lt;=44999, "40000 to 44999",
D126&lt;=49999, "45000 to 49999", D126&gt;49999, "Greater than or equal to 50000" )</f>
        <v>1000 to 4999</v>
      </c>
    </row>
    <row r="127" spans="1:21" x14ac:dyDescent="0.25">
      <c r="A127">
        <v>125</v>
      </c>
      <c r="B127" t="s">
        <v>301</v>
      </c>
      <c r="C127" s="3" t="s">
        <v>302</v>
      </c>
      <c r="D127" s="6">
        <v>5300</v>
      </c>
      <c r="E127" s="6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6"/>
        <v>1.5990566037735849</v>
      </c>
      <c r="P127" s="7">
        <f t="shared" si="7"/>
        <v>47.083333333333336</v>
      </c>
      <c r="Q127" t="str">
        <f t="shared" si="8"/>
        <v>theater</v>
      </c>
      <c r="R127" t="str">
        <f t="shared" si="9"/>
        <v>plays</v>
      </c>
      <c r="S127" s="9">
        <f t="shared" si="10"/>
        <v>43362.208333333328</v>
      </c>
      <c r="T127" s="9">
        <f t="shared" si="11"/>
        <v>43366.208333333328</v>
      </c>
      <c r="U127" t="str" cm="1">
        <f t="array" ref="U127">_xlfn.IFS( D127 &lt; 1000, "Less than 1000", D127&lt;=4999, "1000 to 4999", D127&lt;=9999, "5000 to 9999", D127&lt;= 14999, "10000 to 14999",
D127&lt;=19999, "15000 to 19999", D127&lt;=24999, "20000 to 24999", D127&lt;=29999, "25000 to 29999",
D127&lt;=34999, "30000 to 34999", D127&lt;=39999, "35000 to 39999", D127&lt;=44999, "40000 to 44999",
D127&lt;=49999, "45000 to 49999", D127&gt;49999, "Greater than or equal to 50000" )</f>
        <v>5000 to 9999</v>
      </c>
    </row>
    <row r="128" spans="1:21" x14ac:dyDescent="0.25">
      <c r="A128">
        <v>126</v>
      </c>
      <c r="B128" t="s">
        <v>303</v>
      </c>
      <c r="C128" s="3" t="s">
        <v>304</v>
      </c>
      <c r="D128" s="6">
        <v>180200</v>
      </c>
      <c r="E128" s="6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6"/>
        <v>0.38633185349611543</v>
      </c>
      <c r="P128" s="7">
        <f t="shared" si="7"/>
        <v>89.944444444444443</v>
      </c>
      <c r="Q128" t="str">
        <f t="shared" si="8"/>
        <v>theater</v>
      </c>
      <c r="R128" t="str">
        <f t="shared" si="9"/>
        <v>plays</v>
      </c>
      <c r="S128" s="9">
        <f t="shared" si="10"/>
        <v>42596.208333333328</v>
      </c>
      <c r="T128" s="9">
        <f t="shared" si="11"/>
        <v>42624.208333333328</v>
      </c>
      <c r="U128" t="str" cm="1">
        <f t="array" ref="U128">_xlfn.IFS( D128 &lt; 1000, "Less than 1000", D128&lt;=4999, "1000 to 4999", D128&lt;=9999, "5000 to 9999", D128&lt;= 14999, "10000 to 14999",
D128&lt;=19999, "15000 to 19999", D128&lt;=24999, "20000 to 24999", D128&lt;=29999, "25000 to 29999",
D128&lt;=34999, "30000 to 34999", D128&lt;=39999, "35000 to 39999", D128&lt;=44999, "40000 to 44999",
D128&lt;=49999, "45000 to 49999", D128&gt;49999, "Greater than or equal to 50000" )</f>
        <v>Greater than or equal to 50000</v>
      </c>
    </row>
    <row r="129" spans="1:21" x14ac:dyDescent="0.25">
      <c r="A129">
        <v>127</v>
      </c>
      <c r="B129" t="s">
        <v>305</v>
      </c>
      <c r="C129" s="3" t="s">
        <v>306</v>
      </c>
      <c r="D129" s="6">
        <v>103200</v>
      </c>
      <c r="E129" s="6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6"/>
        <v>0.51421511627906979</v>
      </c>
      <c r="P129" s="7">
        <f t="shared" si="7"/>
        <v>78.96875</v>
      </c>
      <c r="Q129" t="str">
        <f t="shared" si="8"/>
        <v>theater</v>
      </c>
      <c r="R129" t="str">
        <f t="shared" si="9"/>
        <v>plays</v>
      </c>
      <c r="S129" s="9">
        <f t="shared" si="10"/>
        <v>40310.208333333336</v>
      </c>
      <c r="T129" s="9">
        <f t="shared" si="11"/>
        <v>40313.208333333336</v>
      </c>
      <c r="U129" t="str" cm="1">
        <f t="array" ref="U129">_xlfn.IFS( D129 &lt; 1000, "Less than 1000", D129&lt;=4999, "1000 to 4999", D129&lt;=9999, "5000 to 9999", D129&lt;= 14999, "10000 to 14999",
D129&lt;=19999, "15000 to 19999", D129&lt;=24999, "20000 to 24999", D129&lt;=29999, "25000 to 29999",
D129&lt;=34999, "30000 to 34999", D129&lt;=39999, "35000 to 39999", D129&lt;=44999, "40000 to 44999",
D129&lt;=49999, "45000 to 49999", D129&gt;49999, "Greater than or equal to 50000" )</f>
        <v>Greater than or equal to 50000</v>
      </c>
    </row>
    <row r="130" spans="1:21" x14ac:dyDescent="0.25">
      <c r="A130">
        <v>128</v>
      </c>
      <c r="B130" t="s">
        <v>307</v>
      </c>
      <c r="C130" s="3" t="s">
        <v>308</v>
      </c>
      <c r="D130" s="6">
        <v>70600</v>
      </c>
      <c r="E130" s="6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6"/>
        <v>0.60334277620396604</v>
      </c>
      <c r="P130" s="7">
        <f t="shared" si="7"/>
        <v>80.067669172932327</v>
      </c>
      <c r="Q130" t="str">
        <f t="shared" si="8"/>
        <v>music</v>
      </c>
      <c r="R130" t="str">
        <f t="shared" si="9"/>
        <v>rock</v>
      </c>
      <c r="S130" s="9">
        <f t="shared" si="10"/>
        <v>40417.208333333336</v>
      </c>
      <c r="T130" s="9">
        <f t="shared" si="11"/>
        <v>40430.208333333336</v>
      </c>
      <c r="U130" t="str" cm="1">
        <f t="array" ref="U130">_xlfn.IFS( D130 &lt; 1000, "Less than 1000", D130&lt;=4999, "1000 to 4999", D130&lt;=9999, "5000 to 9999", D130&lt;= 14999, "10000 to 14999",
D130&lt;=19999, "15000 to 19999", D130&lt;=24999, "20000 to 24999", D130&lt;=29999, "25000 to 29999",
D130&lt;=34999, "30000 to 34999", D130&lt;=39999, "35000 to 39999", D130&lt;=44999, "40000 to 44999",
D130&lt;=49999, "45000 to 49999", D130&gt;49999, "Greater than or equal to 50000" )</f>
        <v>Greater than or equal to 50000</v>
      </c>
    </row>
    <row r="131" spans="1:21" x14ac:dyDescent="0.25">
      <c r="A131">
        <v>129</v>
      </c>
      <c r="B131" t="s">
        <v>309</v>
      </c>
      <c r="C131" s="3" t="s">
        <v>310</v>
      </c>
      <c r="D131" s="6">
        <v>148500</v>
      </c>
      <c r="E131" s="6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12">E131/D131</f>
        <v>3.2026936026936029E-2</v>
      </c>
      <c r="P131" s="7">
        <f t="shared" ref="P131:P194" si="13">IF(G131&lt;=0, 0, E131/G131 )</f>
        <v>86.472727272727269</v>
      </c>
      <c r="Q131" t="str">
        <f t="shared" ref="Q131:Q194" si="14">LEFT(N131, SEARCH("/", N131)-1)</f>
        <v>food</v>
      </c>
      <c r="R131" t="str">
        <f t="shared" ref="R131:R194" si="15">MID( N131, SEARCH( "/",N131)+1,LEN(N131))</f>
        <v>food trucks</v>
      </c>
      <c r="S131" s="9">
        <f t="shared" ref="S131:S194" si="16">J131/60/60/24+DATE(1970,1,1)</f>
        <v>42038.25</v>
      </c>
      <c r="T131" s="9">
        <f t="shared" ref="T131:T194" si="17">K131/60/60/24+DATE(1970,1,1)</f>
        <v>42063.25</v>
      </c>
      <c r="U131" t="str" cm="1">
        <f t="array" ref="U131">_xlfn.IFS( D131 &lt; 1000, "Less than 1000", D131&lt;=4999, "1000 to 4999", D131&lt;=9999, "5000 to 9999", D131&lt;= 14999, "10000 to 14999",
D131&lt;=19999, "15000 to 19999", D131&lt;=24999, "20000 to 24999", D131&lt;=29999, "25000 to 29999",
D131&lt;=34999, "30000 to 34999", D131&lt;=39999, "35000 to 39999", D131&lt;=44999, "40000 to 44999",
D131&lt;=49999, "45000 to 49999", D131&gt;49999, "Greater than or equal to 50000" )</f>
        <v>Greater than or equal to 50000</v>
      </c>
    </row>
    <row r="132" spans="1:21" x14ac:dyDescent="0.25">
      <c r="A132">
        <v>130</v>
      </c>
      <c r="B132" t="s">
        <v>311</v>
      </c>
      <c r="C132" s="3" t="s">
        <v>312</v>
      </c>
      <c r="D132" s="6">
        <v>9600</v>
      </c>
      <c r="E132" s="6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12"/>
        <v>1.5546875</v>
      </c>
      <c r="P132" s="7">
        <f t="shared" si="13"/>
        <v>28.001876172607879</v>
      </c>
      <c r="Q132" t="str">
        <f t="shared" si="14"/>
        <v>film &amp; video</v>
      </c>
      <c r="R132" t="str">
        <f t="shared" si="15"/>
        <v>drama</v>
      </c>
      <c r="S132" s="9">
        <f t="shared" si="16"/>
        <v>40842.208333333336</v>
      </c>
      <c r="T132" s="9">
        <f t="shared" si="17"/>
        <v>40858.25</v>
      </c>
      <c r="U132" t="str" cm="1">
        <f t="array" ref="U132">_xlfn.IFS( D132 &lt; 1000, "Less than 1000", D132&lt;=4999, "1000 to 4999", D132&lt;=9999, "5000 to 9999", D132&lt;= 14999, "10000 to 14999",
D132&lt;=19999, "15000 to 19999", D132&lt;=24999, "20000 to 24999", D132&lt;=29999, "25000 to 29999",
D132&lt;=34999, "30000 to 34999", D132&lt;=39999, "35000 to 39999", D132&lt;=44999, "40000 to 44999",
D132&lt;=49999, "45000 to 49999", D132&gt;49999, "Greater than or equal to 50000" )</f>
        <v>5000 to 9999</v>
      </c>
    </row>
    <row r="133" spans="1:21" x14ac:dyDescent="0.25">
      <c r="A133">
        <v>131</v>
      </c>
      <c r="B133" t="s">
        <v>313</v>
      </c>
      <c r="C133" s="3" t="s">
        <v>314</v>
      </c>
      <c r="D133" s="6">
        <v>164700</v>
      </c>
      <c r="E133" s="6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12"/>
        <v>1.0085974499089254</v>
      </c>
      <c r="P133" s="7">
        <f t="shared" si="13"/>
        <v>67.996725337699544</v>
      </c>
      <c r="Q133" t="str">
        <f t="shared" si="14"/>
        <v>technology</v>
      </c>
      <c r="R133" t="str">
        <f t="shared" si="15"/>
        <v>web</v>
      </c>
      <c r="S133" s="9">
        <f t="shared" si="16"/>
        <v>41607.25</v>
      </c>
      <c r="T133" s="9">
        <f t="shared" si="17"/>
        <v>41620.25</v>
      </c>
      <c r="U133" t="str" cm="1">
        <f t="array" ref="U133">_xlfn.IFS( D133 &lt; 1000, "Less than 1000", D133&lt;=4999, "1000 to 4999", D133&lt;=9999, "5000 to 9999", D133&lt;= 14999, "10000 to 14999",
D133&lt;=19999, "15000 to 19999", D133&lt;=24999, "20000 to 24999", D133&lt;=29999, "25000 to 29999",
D133&lt;=34999, "30000 to 34999", D133&lt;=39999, "35000 to 39999", D133&lt;=44999, "40000 to 44999",
D133&lt;=49999, "45000 to 49999", D133&gt;49999, "Greater than or equal to 50000" )</f>
        <v>Greater than or equal to 50000</v>
      </c>
    </row>
    <row r="134" spans="1:21" x14ac:dyDescent="0.25">
      <c r="A134">
        <v>132</v>
      </c>
      <c r="B134" t="s">
        <v>315</v>
      </c>
      <c r="C134" s="3" t="s">
        <v>316</v>
      </c>
      <c r="D134" s="6">
        <v>3300</v>
      </c>
      <c r="E134" s="6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12"/>
        <v>1.1618181818181819</v>
      </c>
      <c r="P134" s="7">
        <f t="shared" si="13"/>
        <v>43.078651685393261</v>
      </c>
      <c r="Q134" t="str">
        <f t="shared" si="14"/>
        <v>theater</v>
      </c>
      <c r="R134" t="str">
        <f t="shared" si="15"/>
        <v>plays</v>
      </c>
      <c r="S134" s="9">
        <f t="shared" si="16"/>
        <v>43112.25</v>
      </c>
      <c r="T134" s="9">
        <f t="shared" si="17"/>
        <v>43128.25</v>
      </c>
      <c r="U134" t="str" cm="1">
        <f t="array" ref="U134">_xlfn.IFS( D134 &lt; 1000, "Less than 1000", D134&lt;=4999, "1000 to 4999", D134&lt;=9999, "5000 to 9999", D134&lt;= 14999, "10000 to 14999",
D134&lt;=19999, "15000 to 19999", D134&lt;=24999, "20000 to 24999", D134&lt;=29999, "25000 to 29999",
D134&lt;=34999, "30000 to 34999", D134&lt;=39999, "35000 to 39999", D134&lt;=44999, "40000 to 44999",
D134&lt;=49999, "45000 to 49999", D134&gt;49999, "Greater than or equal to 50000" )</f>
        <v>1000 to 4999</v>
      </c>
    </row>
    <row r="135" spans="1:21" x14ac:dyDescent="0.25">
      <c r="A135">
        <v>133</v>
      </c>
      <c r="B135" t="s">
        <v>317</v>
      </c>
      <c r="C135" s="3" t="s">
        <v>318</v>
      </c>
      <c r="D135" s="6">
        <v>4500</v>
      </c>
      <c r="E135" s="6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12"/>
        <v>3.1077777777777778</v>
      </c>
      <c r="P135" s="7">
        <f t="shared" si="13"/>
        <v>87.95597484276729</v>
      </c>
      <c r="Q135" t="str">
        <f t="shared" si="14"/>
        <v>music</v>
      </c>
      <c r="R135" t="str">
        <f t="shared" si="15"/>
        <v>world music</v>
      </c>
      <c r="S135" s="9">
        <f t="shared" si="16"/>
        <v>40767.208333333336</v>
      </c>
      <c r="T135" s="9">
        <f t="shared" si="17"/>
        <v>40789.208333333336</v>
      </c>
      <c r="U135" t="str" cm="1">
        <f t="array" ref="U135">_xlfn.IFS( D135 &lt; 1000, "Less than 1000", D135&lt;=4999, "1000 to 4999", D135&lt;=9999, "5000 to 9999", D135&lt;= 14999, "10000 to 14999",
D135&lt;=19999, "15000 to 19999", D135&lt;=24999, "20000 to 24999", D135&lt;=29999, "25000 to 29999",
D135&lt;=34999, "30000 to 34999", D135&lt;=39999, "35000 to 39999", D135&lt;=44999, "40000 to 44999",
D135&lt;=49999, "45000 to 49999", D135&gt;49999, "Greater than or equal to 50000" )</f>
        <v>1000 to 4999</v>
      </c>
    </row>
    <row r="136" spans="1:21" x14ac:dyDescent="0.25">
      <c r="A136">
        <v>134</v>
      </c>
      <c r="B136" t="s">
        <v>320</v>
      </c>
      <c r="C136" s="3" t="s">
        <v>321</v>
      </c>
      <c r="D136" s="6">
        <v>99500</v>
      </c>
      <c r="E136" s="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12"/>
        <v>0.89736683417085428</v>
      </c>
      <c r="P136" s="7">
        <f t="shared" si="13"/>
        <v>94.987234042553197</v>
      </c>
      <c r="Q136" t="str">
        <f t="shared" si="14"/>
        <v>film &amp; video</v>
      </c>
      <c r="R136" t="str">
        <f t="shared" si="15"/>
        <v>documentary</v>
      </c>
      <c r="S136" s="9">
        <f t="shared" si="16"/>
        <v>40713.208333333336</v>
      </c>
      <c r="T136" s="9">
        <f t="shared" si="17"/>
        <v>40762.208333333336</v>
      </c>
      <c r="U136" t="str" cm="1">
        <f t="array" ref="U136">_xlfn.IFS( D136 &lt; 1000, "Less than 1000", D136&lt;=4999, "1000 to 4999", D136&lt;=9999, "5000 to 9999", D136&lt;= 14999, "10000 to 14999",
D136&lt;=19999, "15000 to 19999", D136&lt;=24999, "20000 to 24999", D136&lt;=29999, "25000 to 29999",
D136&lt;=34999, "30000 to 34999", D136&lt;=39999, "35000 to 39999", D136&lt;=44999, "40000 to 44999",
D136&lt;=49999, "45000 to 49999", D136&gt;49999, "Greater than or equal to 50000" )</f>
        <v>Greater than or equal to 50000</v>
      </c>
    </row>
    <row r="137" spans="1:21" x14ac:dyDescent="0.25">
      <c r="A137">
        <v>135</v>
      </c>
      <c r="B137" t="s">
        <v>322</v>
      </c>
      <c r="C137" s="3" t="s">
        <v>323</v>
      </c>
      <c r="D137" s="6">
        <v>7700</v>
      </c>
      <c r="E137" s="6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12"/>
        <v>0.71272727272727276</v>
      </c>
      <c r="P137" s="7">
        <f t="shared" si="13"/>
        <v>46.905982905982903</v>
      </c>
      <c r="Q137" t="str">
        <f t="shared" si="14"/>
        <v>theater</v>
      </c>
      <c r="R137" t="str">
        <f t="shared" si="15"/>
        <v>plays</v>
      </c>
      <c r="S137" s="9">
        <f t="shared" si="16"/>
        <v>41340.25</v>
      </c>
      <c r="T137" s="9">
        <f t="shared" si="17"/>
        <v>41345.208333333336</v>
      </c>
      <c r="U137" t="str" cm="1">
        <f t="array" ref="U137">_xlfn.IFS( D137 &lt; 1000, "Less than 1000", D137&lt;=4999, "1000 to 4999", D137&lt;=9999, "5000 to 9999", D137&lt;= 14999, "10000 to 14999",
D137&lt;=19999, "15000 to 19999", D137&lt;=24999, "20000 to 24999", D137&lt;=29999, "25000 to 29999",
D137&lt;=34999, "30000 to 34999", D137&lt;=39999, "35000 to 39999", D137&lt;=44999, "40000 to 44999",
D137&lt;=49999, "45000 to 49999", D137&gt;49999, "Greater than or equal to 50000" )</f>
        <v>5000 to 9999</v>
      </c>
    </row>
    <row r="138" spans="1:21" x14ac:dyDescent="0.25">
      <c r="A138">
        <v>136</v>
      </c>
      <c r="B138" t="s">
        <v>324</v>
      </c>
      <c r="C138" s="3" t="s">
        <v>325</v>
      </c>
      <c r="D138" s="6">
        <v>82800</v>
      </c>
      <c r="E138" s="6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12"/>
        <v>3.2862318840579711E-2</v>
      </c>
      <c r="P138" s="7">
        <f t="shared" si="13"/>
        <v>46.913793103448278</v>
      </c>
      <c r="Q138" t="str">
        <f t="shared" si="14"/>
        <v>film &amp; video</v>
      </c>
      <c r="R138" t="str">
        <f t="shared" si="15"/>
        <v>drama</v>
      </c>
      <c r="S138" s="9">
        <f t="shared" si="16"/>
        <v>41797.208333333336</v>
      </c>
      <c r="T138" s="9">
        <f t="shared" si="17"/>
        <v>41809.208333333336</v>
      </c>
      <c r="U138" t="str" cm="1">
        <f t="array" ref="U138">_xlfn.IFS( D138 &lt; 1000, "Less than 1000", D138&lt;=4999, "1000 to 4999", D138&lt;=9999, "5000 to 9999", D138&lt;= 14999, "10000 to 14999",
D138&lt;=19999, "15000 to 19999", D138&lt;=24999, "20000 to 24999", D138&lt;=29999, "25000 to 29999",
D138&lt;=34999, "30000 to 34999", D138&lt;=39999, "35000 to 39999", D138&lt;=44999, "40000 to 44999",
D138&lt;=49999, "45000 to 49999", D138&gt;49999, "Greater than or equal to 50000" )</f>
        <v>Greater than or equal to 50000</v>
      </c>
    </row>
    <row r="139" spans="1:21" x14ac:dyDescent="0.25">
      <c r="A139">
        <v>137</v>
      </c>
      <c r="B139" t="s">
        <v>326</v>
      </c>
      <c r="C139" s="3" t="s">
        <v>327</v>
      </c>
      <c r="D139" s="6">
        <v>1800</v>
      </c>
      <c r="E139" s="6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12"/>
        <v>2.617777777777778</v>
      </c>
      <c r="P139" s="7">
        <f t="shared" si="13"/>
        <v>94.24</v>
      </c>
      <c r="Q139" t="str">
        <f t="shared" si="14"/>
        <v>publishing</v>
      </c>
      <c r="R139" t="str">
        <f t="shared" si="15"/>
        <v>nonfiction</v>
      </c>
      <c r="S139" s="9">
        <f t="shared" si="16"/>
        <v>40457.208333333336</v>
      </c>
      <c r="T139" s="9">
        <f t="shared" si="17"/>
        <v>40463.208333333336</v>
      </c>
      <c r="U139" t="str" cm="1">
        <f t="array" ref="U139">_xlfn.IFS( D139 &lt; 1000, "Less than 1000", D139&lt;=4999, "1000 to 4999", D139&lt;=9999, "5000 to 9999", D139&lt;= 14999, "10000 to 14999",
D139&lt;=19999, "15000 to 19999", D139&lt;=24999, "20000 to 24999", D139&lt;=29999, "25000 to 29999",
D139&lt;=34999, "30000 to 34999", D139&lt;=39999, "35000 to 39999", D139&lt;=44999, "40000 to 44999",
D139&lt;=49999, "45000 to 49999", D139&gt;49999, "Greater than or equal to 50000" )</f>
        <v>1000 to 4999</v>
      </c>
    </row>
    <row r="140" spans="1:21" x14ac:dyDescent="0.25">
      <c r="A140">
        <v>138</v>
      </c>
      <c r="B140" t="s">
        <v>328</v>
      </c>
      <c r="C140" s="3" t="s">
        <v>329</v>
      </c>
      <c r="D140" s="6">
        <v>9600</v>
      </c>
      <c r="E140" s="6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12"/>
        <v>0.96</v>
      </c>
      <c r="P140" s="7">
        <f t="shared" si="13"/>
        <v>80.139130434782615</v>
      </c>
      <c r="Q140" t="str">
        <f t="shared" si="14"/>
        <v>games</v>
      </c>
      <c r="R140" t="str">
        <f t="shared" si="15"/>
        <v>mobile games</v>
      </c>
      <c r="S140" s="9">
        <f t="shared" si="16"/>
        <v>41180.208333333336</v>
      </c>
      <c r="T140" s="9">
        <f t="shared" si="17"/>
        <v>41186.208333333336</v>
      </c>
      <c r="U140" t="str" cm="1">
        <f t="array" ref="U140">_xlfn.IFS( D140 &lt; 1000, "Less than 1000", D140&lt;=4999, "1000 to 4999", D140&lt;=9999, "5000 to 9999", D140&lt;= 14999, "10000 to 14999",
D140&lt;=19999, "15000 to 19999", D140&lt;=24999, "20000 to 24999", D140&lt;=29999, "25000 to 29999",
D140&lt;=34999, "30000 to 34999", D140&lt;=39999, "35000 to 39999", D140&lt;=44999, "40000 to 44999",
D140&lt;=49999, "45000 to 49999", D140&gt;49999, "Greater than or equal to 50000" )</f>
        <v>5000 to 9999</v>
      </c>
    </row>
    <row r="141" spans="1:21" x14ac:dyDescent="0.25">
      <c r="A141">
        <v>139</v>
      </c>
      <c r="B141" t="s">
        <v>330</v>
      </c>
      <c r="C141" s="3" t="s">
        <v>331</v>
      </c>
      <c r="D141" s="6">
        <v>92100</v>
      </c>
      <c r="E141" s="6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12"/>
        <v>0.20896851248642778</v>
      </c>
      <c r="P141" s="7">
        <f t="shared" si="13"/>
        <v>59.036809815950917</v>
      </c>
      <c r="Q141" t="str">
        <f t="shared" si="14"/>
        <v>technology</v>
      </c>
      <c r="R141" t="str">
        <f t="shared" si="15"/>
        <v>wearables</v>
      </c>
      <c r="S141" s="9">
        <f t="shared" si="16"/>
        <v>42115.208333333328</v>
      </c>
      <c r="T141" s="9">
        <f t="shared" si="17"/>
        <v>42131.208333333328</v>
      </c>
      <c r="U141" t="str" cm="1">
        <f t="array" ref="U141">_xlfn.IFS( D141 &lt; 1000, "Less than 1000", D141&lt;=4999, "1000 to 4999", D141&lt;=9999, "5000 to 9999", D141&lt;= 14999, "10000 to 14999",
D141&lt;=19999, "15000 to 19999", D141&lt;=24999, "20000 to 24999", D141&lt;=29999, "25000 to 29999",
D141&lt;=34999, "30000 to 34999", D141&lt;=39999, "35000 to 39999", D141&lt;=44999, "40000 to 44999",
D141&lt;=49999, "45000 to 49999", D141&gt;49999, "Greater than or equal to 50000" )</f>
        <v>Greater than or equal to 50000</v>
      </c>
    </row>
    <row r="142" spans="1:21" x14ac:dyDescent="0.25">
      <c r="A142">
        <v>140</v>
      </c>
      <c r="B142" t="s">
        <v>332</v>
      </c>
      <c r="C142" s="3" t="s">
        <v>333</v>
      </c>
      <c r="D142" s="6">
        <v>5500</v>
      </c>
      <c r="E142" s="6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12"/>
        <v>2.2316363636363636</v>
      </c>
      <c r="P142" s="7">
        <f t="shared" si="13"/>
        <v>65.989247311827953</v>
      </c>
      <c r="Q142" t="str">
        <f t="shared" si="14"/>
        <v>film &amp; video</v>
      </c>
      <c r="R142" t="str">
        <f t="shared" si="15"/>
        <v>documentary</v>
      </c>
      <c r="S142" s="9">
        <f t="shared" si="16"/>
        <v>43156.25</v>
      </c>
      <c r="T142" s="9">
        <f t="shared" si="17"/>
        <v>43161.25</v>
      </c>
      <c r="U142" t="str" cm="1">
        <f t="array" ref="U142">_xlfn.IFS( D142 &lt; 1000, "Less than 1000", D142&lt;=4999, "1000 to 4999", D142&lt;=9999, "5000 to 9999", D142&lt;= 14999, "10000 to 14999",
D142&lt;=19999, "15000 to 19999", D142&lt;=24999, "20000 to 24999", D142&lt;=29999, "25000 to 29999",
D142&lt;=34999, "30000 to 34999", D142&lt;=39999, "35000 to 39999", D142&lt;=44999, "40000 to 44999",
D142&lt;=49999, "45000 to 49999", D142&gt;49999, "Greater than or equal to 50000" )</f>
        <v>5000 to 9999</v>
      </c>
    </row>
    <row r="143" spans="1:21" x14ac:dyDescent="0.25">
      <c r="A143">
        <v>141</v>
      </c>
      <c r="B143" t="s">
        <v>334</v>
      </c>
      <c r="C143" s="3" t="s">
        <v>335</v>
      </c>
      <c r="D143" s="6">
        <v>64300</v>
      </c>
      <c r="E143" s="6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12"/>
        <v>1.0159097978227061</v>
      </c>
      <c r="P143" s="7">
        <f t="shared" si="13"/>
        <v>60.992530345471522</v>
      </c>
      <c r="Q143" t="str">
        <f t="shared" si="14"/>
        <v>technology</v>
      </c>
      <c r="R143" t="str">
        <f t="shared" si="15"/>
        <v>web</v>
      </c>
      <c r="S143" s="9">
        <f t="shared" si="16"/>
        <v>42167.208333333328</v>
      </c>
      <c r="T143" s="9">
        <f t="shared" si="17"/>
        <v>42173.208333333328</v>
      </c>
      <c r="U143" t="str" cm="1">
        <f t="array" ref="U143">_xlfn.IFS( D143 &lt; 1000, "Less than 1000", D143&lt;=4999, "1000 to 4999", D143&lt;=9999, "5000 to 9999", D143&lt;= 14999, "10000 to 14999",
D143&lt;=19999, "15000 to 19999", D143&lt;=24999, "20000 to 24999", D143&lt;=29999, "25000 to 29999",
D143&lt;=34999, "30000 to 34999", D143&lt;=39999, "35000 to 39999", D143&lt;=44999, "40000 to 44999",
D143&lt;=49999, "45000 to 49999", D143&gt;49999, "Greater than or equal to 50000" )</f>
        <v>Greater than or equal to 50000</v>
      </c>
    </row>
    <row r="144" spans="1:21" x14ac:dyDescent="0.25">
      <c r="A144">
        <v>142</v>
      </c>
      <c r="B144" t="s">
        <v>336</v>
      </c>
      <c r="C144" s="3" t="s">
        <v>337</v>
      </c>
      <c r="D144" s="6">
        <v>5000</v>
      </c>
      <c r="E144" s="6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12"/>
        <v>2.3003999999999998</v>
      </c>
      <c r="P144" s="7">
        <f t="shared" si="13"/>
        <v>98.307692307692307</v>
      </c>
      <c r="Q144" t="str">
        <f t="shared" si="14"/>
        <v>technology</v>
      </c>
      <c r="R144" t="str">
        <f t="shared" si="15"/>
        <v>web</v>
      </c>
      <c r="S144" s="9">
        <f t="shared" si="16"/>
        <v>41005.208333333336</v>
      </c>
      <c r="T144" s="9">
        <f t="shared" si="17"/>
        <v>41046.208333333336</v>
      </c>
      <c r="U144" t="str" cm="1">
        <f t="array" ref="U144">_xlfn.IFS( D144 &lt; 1000, "Less than 1000", D144&lt;=4999, "1000 to 4999", D144&lt;=9999, "5000 to 9999", D144&lt;= 14999, "10000 to 14999",
D144&lt;=19999, "15000 to 19999", D144&lt;=24999, "20000 to 24999", D144&lt;=29999, "25000 to 29999",
D144&lt;=34999, "30000 to 34999", D144&lt;=39999, "35000 to 39999", D144&lt;=44999, "40000 to 44999",
D144&lt;=49999, "45000 to 49999", D144&gt;49999, "Greater than or equal to 50000" )</f>
        <v>5000 to 9999</v>
      </c>
    </row>
    <row r="145" spans="1:21" x14ac:dyDescent="0.25">
      <c r="A145">
        <v>143</v>
      </c>
      <c r="B145" t="s">
        <v>338</v>
      </c>
      <c r="C145" s="3" t="s">
        <v>339</v>
      </c>
      <c r="D145" s="6">
        <v>5400</v>
      </c>
      <c r="E145" s="6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12"/>
        <v>1.355925925925926</v>
      </c>
      <c r="P145" s="7">
        <f t="shared" si="13"/>
        <v>104.6</v>
      </c>
      <c r="Q145" t="str">
        <f t="shared" si="14"/>
        <v>music</v>
      </c>
      <c r="R145" t="str">
        <f t="shared" si="15"/>
        <v>indie rock</v>
      </c>
      <c r="S145" s="9">
        <f t="shared" si="16"/>
        <v>40357.208333333336</v>
      </c>
      <c r="T145" s="9">
        <f t="shared" si="17"/>
        <v>40377.208333333336</v>
      </c>
      <c r="U145" t="str" cm="1">
        <f t="array" ref="U145">_xlfn.IFS( D145 &lt; 1000, "Less than 1000", D145&lt;=4999, "1000 to 4999", D145&lt;=9999, "5000 to 9999", D145&lt;= 14999, "10000 to 14999",
D145&lt;=19999, "15000 to 19999", D145&lt;=24999, "20000 to 24999", D145&lt;=29999, "25000 to 29999",
D145&lt;=34999, "30000 to 34999", D145&lt;=39999, "35000 to 39999", D145&lt;=44999, "40000 to 44999",
D145&lt;=49999, "45000 to 49999", D145&gt;49999, "Greater than or equal to 50000" )</f>
        <v>5000 to 9999</v>
      </c>
    </row>
    <row r="146" spans="1:21" x14ac:dyDescent="0.25">
      <c r="A146">
        <v>144</v>
      </c>
      <c r="B146" t="s">
        <v>340</v>
      </c>
      <c r="C146" s="3" t="s">
        <v>341</v>
      </c>
      <c r="D146" s="6">
        <v>9000</v>
      </c>
      <c r="E146" s="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12"/>
        <v>1.2909999999999999</v>
      </c>
      <c r="P146" s="7">
        <f t="shared" si="13"/>
        <v>86.066666666666663</v>
      </c>
      <c r="Q146" t="str">
        <f t="shared" si="14"/>
        <v>theater</v>
      </c>
      <c r="R146" t="str">
        <f t="shared" si="15"/>
        <v>plays</v>
      </c>
      <c r="S146" s="9">
        <f t="shared" si="16"/>
        <v>43633.208333333328</v>
      </c>
      <c r="T146" s="9">
        <f t="shared" si="17"/>
        <v>43641.208333333328</v>
      </c>
      <c r="U146" t="str" cm="1">
        <f t="array" ref="U146">_xlfn.IFS( D146 &lt; 1000, "Less than 1000", D146&lt;=4999, "1000 to 4999", D146&lt;=9999, "5000 to 9999", D146&lt;= 14999, "10000 to 14999",
D146&lt;=19999, "15000 to 19999", D146&lt;=24999, "20000 to 24999", D146&lt;=29999, "25000 to 29999",
D146&lt;=34999, "30000 to 34999", D146&lt;=39999, "35000 to 39999", D146&lt;=44999, "40000 to 44999",
D146&lt;=49999, "45000 to 49999", D146&gt;49999, "Greater than or equal to 50000" )</f>
        <v>5000 to 9999</v>
      </c>
    </row>
    <row r="147" spans="1:21" x14ac:dyDescent="0.25">
      <c r="A147">
        <v>145</v>
      </c>
      <c r="B147" t="s">
        <v>342</v>
      </c>
      <c r="C147" s="3" t="s">
        <v>343</v>
      </c>
      <c r="D147" s="6">
        <v>25000</v>
      </c>
      <c r="E147" s="6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12"/>
        <v>2.3651200000000001</v>
      </c>
      <c r="P147" s="7">
        <f t="shared" si="13"/>
        <v>76.989583333333329</v>
      </c>
      <c r="Q147" t="str">
        <f t="shared" si="14"/>
        <v>technology</v>
      </c>
      <c r="R147" t="str">
        <f t="shared" si="15"/>
        <v>wearables</v>
      </c>
      <c r="S147" s="9">
        <f t="shared" si="16"/>
        <v>41889.208333333336</v>
      </c>
      <c r="T147" s="9">
        <f t="shared" si="17"/>
        <v>41894.208333333336</v>
      </c>
      <c r="U147" t="str" cm="1">
        <f t="array" ref="U147">_xlfn.IFS( D147 &lt; 1000, "Less than 1000", D147&lt;=4999, "1000 to 4999", D147&lt;=9999, "5000 to 9999", D147&lt;= 14999, "10000 to 14999",
D147&lt;=19999, "15000 to 19999", D147&lt;=24999, "20000 to 24999", D147&lt;=29999, "25000 to 29999",
D147&lt;=34999, "30000 to 34999", D147&lt;=39999, "35000 to 39999", D147&lt;=44999, "40000 to 44999",
D147&lt;=49999, "45000 to 49999", D147&gt;49999, "Greater than or equal to 50000" )</f>
        <v>25000 to 29999</v>
      </c>
    </row>
    <row r="148" spans="1:21" x14ac:dyDescent="0.25">
      <c r="A148">
        <v>146</v>
      </c>
      <c r="B148" t="s">
        <v>344</v>
      </c>
      <c r="C148" s="3" t="s">
        <v>345</v>
      </c>
      <c r="D148" s="6">
        <v>8800</v>
      </c>
      <c r="E148" s="6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12"/>
        <v>0.17249999999999999</v>
      </c>
      <c r="P148" s="7">
        <f t="shared" si="13"/>
        <v>29.764705882352942</v>
      </c>
      <c r="Q148" t="str">
        <f t="shared" si="14"/>
        <v>theater</v>
      </c>
      <c r="R148" t="str">
        <f t="shared" si="15"/>
        <v>plays</v>
      </c>
      <c r="S148" s="9">
        <f t="shared" si="16"/>
        <v>40855.25</v>
      </c>
      <c r="T148" s="9">
        <f t="shared" si="17"/>
        <v>40875.25</v>
      </c>
      <c r="U148" t="str" cm="1">
        <f t="array" ref="U148">_xlfn.IFS( D148 &lt; 1000, "Less than 1000", D148&lt;=4999, "1000 to 4999", D148&lt;=9999, "5000 to 9999", D148&lt;= 14999, "10000 to 14999",
D148&lt;=19999, "15000 to 19999", D148&lt;=24999, "20000 to 24999", D148&lt;=29999, "25000 to 29999",
D148&lt;=34999, "30000 to 34999", D148&lt;=39999, "35000 to 39999", D148&lt;=44999, "40000 to 44999",
D148&lt;=49999, "45000 to 49999", D148&gt;49999, "Greater than or equal to 50000" )</f>
        <v>5000 to 9999</v>
      </c>
    </row>
    <row r="149" spans="1:21" x14ac:dyDescent="0.25">
      <c r="A149">
        <v>147</v>
      </c>
      <c r="B149" t="s">
        <v>346</v>
      </c>
      <c r="C149" s="3" t="s">
        <v>347</v>
      </c>
      <c r="D149" s="6">
        <v>8300</v>
      </c>
      <c r="E149" s="6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12"/>
        <v>1.1249397590361445</v>
      </c>
      <c r="P149" s="7">
        <f t="shared" si="13"/>
        <v>46.91959798994975</v>
      </c>
      <c r="Q149" t="str">
        <f t="shared" si="14"/>
        <v>theater</v>
      </c>
      <c r="R149" t="str">
        <f t="shared" si="15"/>
        <v>plays</v>
      </c>
      <c r="S149" s="9">
        <f t="shared" si="16"/>
        <v>42534.208333333328</v>
      </c>
      <c r="T149" s="9">
        <f t="shared" si="17"/>
        <v>42540.208333333328</v>
      </c>
      <c r="U149" t="str" cm="1">
        <f t="array" ref="U149">_xlfn.IFS( D149 &lt; 1000, "Less than 1000", D149&lt;=4999, "1000 to 4999", D149&lt;=9999, "5000 to 9999", D149&lt;= 14999, "10000 to 14999",
D149&lt;=19999, "15000 to 19999", D149&lt;=24999, "20000 to 24999", D149&lt;=29999, "25000 to 29999",
D149&lt;=34999, "30000 to 34999", D149&lt;=39999, "35000 to 39999", D149&lt;=44999, "40000 to 44999",
D149&lt;=49999, "45000 to 49999", D149&gt;49999, "Greater than or equal to 50000" )</f>
        <v>5000 to 9999</v>
      </c>
    </row>
    <row r="150" spans="1:21" x14ac:dyDescent="0.25">
      <c r="A150">
        <v>148</v>
      </c>
      <c r="B150" t="s">
        <v>348</v>
      </c>
      <c r="C150" s="3" t="s">
        <v>349</v>
      </c>
      <c r="D150" s="6">
        <v>9300</v>
      </c>
      <c r="E150" s="6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12"/>
        <v>1.2102150537634409</v>
      </c>
      <c r="P150" s="7">
        <f t="shared" si="13"/>
        <v>105.18691588785046</v>
      </c>
      <c r="Q150" t="str">
        <f t="shared" si="14"/>
        <v>technology</v>
      </c>
      <c r="R150" t="str">
        <f t="shared" si="15"/>
        <v>wearables</v>
      </c>
      <c r="S150" s="9">
        <f t="shared" si="16"/>
        <v>42941.208333333328</v>
      </c>
      <c r="T150" s="9">
        <f t="shared" si="17"/>
        <v>42950.208333333328</v>
      </c>
      <c r="U150" t="str" cm="1">
        <f t="array" ref="U150">_xlfn.IFS( D150 &lt; 1000, "Less than 1000", D150&lt;=4999, "1000 to 4999", D150&lt;=9999, "5000 to 9999", D150&lt;= 14999, "10000 to 14999",
D150&lt;=19999, "15000 to 19999", D150&lt;=24999, "20000 to 24999", D150&lt;=29999, "25000 to 29999",
D150&lt;=34999, "30000 to 34999", D150&lt;=39999, "35000 to 39999", D150&lt;=44999, "40000 to 44999",
D150&lt;=49999, "45000 to 49999", D150&gt;49999, "Greater than or equal to 50000" )</f>
        <v>5000 to 9999</v>
      </c>
    </row>
    <row r="151" spans="1:21" x14ac:dyDescent="0.25">
      <c r="A151">
        <v>149</v>
      </c>
      <c r="B151" t="s">
        <v>350</v>
      </c>
      <c r="C151" s="3" t="s">
        <v>351</v>
      </c>
      <c r="D151" s="6">
        <v>6200</v>
      </c>
      <c r="E151" s="6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12"/>
        <v>2.1987096774193549</v>
      </c>
      <c r="P151" s="7">
        <f t="shared" si="13"/>
        <v>69.907692307692301</v>
      </c>
      <c r="Q151" t="str">
        <f t="shared" si="14"/>
        <v>music</v>
      </c>
      <c r="R151" t="str">
        <f t="shared" si="15"/>
        <v>indie rock</v>
      </c>
      <c r="S151" s="9">
        <f t="shared" si="16"/>
        <v>41275.25</v>
      </c>
      <c r="T151" s="9">
        <f t="shared" si="17"/>
        <v>41327.25</v>
      </c>
      <c r="U151" t="str" cm="1">
        <f t="array" ref="U151">_xlfn.IFS( D151 &lt; 1000, "Less than 1000", D151&lt;=4999, "1000 to 4999", D151&lt;=9999, "5000 to 9999", D151&lt;= 14999, "10000 to 14999",
D151&lt;=19999, "15000 to 19999", D151&lt;=24999, "20000 to 24999", D151&lt;=29999, "25000 to 29999",
D151&lt;=34999, "30000 to 34999", D151&lt;=39999, "35000 to 39999", D151&lt;=44999, "40000 to 44999",
D151&lt;=49999, "45000 to 49999", D151&gt;49999, "Greater than or equal to 50000" )</f>
        <v>5000 to 9999</v>
      </c>
    </row>
    <row r="152" spans="1:21" x14ac:dyDescent="0.25">
      <c r="A152">
        <v>150</v>
      </c>
      <c r="B152" t="s">
        <v>352</v>
      </c>
      <c r="C152" s="3" t="s">
        <v>353</v>
      </c>
      <c r="D152" s="6">
        <v>100</v>
      </c>
      <c r="E152" s="6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12"/>
        <v>0.01</v>
      </c>
      <c r="P152" s="7">
        <f t="shared" si="13"/>
        <v>1</v>
      </c>
      <c r="Q152" t="str">
        <f t="shared" si="14"/>
        <v>music</v>
      </c>
      <c r="R152" t="str">
        <f t="shared" si="15"/>
        <v>rock</v>
      </c>
      <c r="S152" s="9">
        <f t="shared" si="16"/>
        <v>43450.25</v>
      </c>
      <c r="T152" s="9">
        <f t="shared" si="17"/>
        <v>43451.25</v>
      </c>
      <c r="U152" t="str" cm="1">
        <f t="array" ref="U152">_xlfn.IFS( D152 &lt; 1000, "Less than 1000", D152&lt;=4999, "1000 to 4999", D152&lt;=9999, "5000 to 9999", D152&lt;= 14999, "10000 to 14999",
D152&lt;=19999, "15000 to 19999", D152&lt;=24999, "20000 to 24999", D152&lt;=29999, "25000 to 29999",
D152&lt;=34999, "30000 to 34999", D152&lt;=39999, "35000 to 39999", D152&lt;=44999, "40000 to 44999",
D152&lt;=49999, "45000 to 49999", D152&gt;49999, "Greater than or equal to 50000" )</f>
        <v>Less than 1000</v>
      </c>
    </row>
    <row r="153" spans="1:21" x14ac:dyDescent="0.25">
      <c r="A153">
        <v>151</v>
      </c>
      <c r="B153" t="s">
        <v>354</v>
      </c>
      <c r="C153" s="3" t="s">
        <v>355</v>
      </c>
      <c r="D153" s="6">
        <v>137200</v>
      </c>
      <c r="E153" s="6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12"/>
        <v>0.64166909620991253</v>
      </c>
      <c r="P153" s="7">
        <f t="shared" si="13"/>
        <v>60.011588275391958</v>
      </c>
      <c r="Q153" t="str">
        <f t="shared" si="14"/>
        <v>music</v>
      </c>
      <c r="R153" t="str">
        <f t="shared" si="15"/>
        <v>electric music</v>
      </c>
      <c r="S153" s="9">
        <f t="shared" si="16"/>
        <v>41799.208333333336</v>
      </c>
      <c r="T153" s="9">
        <f t="shared" si="17"/>
        <v>41850.208333333336</v>
      </c>
      <c r="U153" t="str" cm="1">
        <f t="array" ref="U153">_xlfn.IFS( D153 &lt; 1000, "Less than 1000", D153&lt;=4999, "1000 to 4999", D153&lt;=9999, "5000 to 9999", D153&lt;= 14999, "10000 to 14999",
D153&lt;=19999, "15000 to 19999", D153&lt;=24999, "20000 to 24999", D153&lt;=29999, "25000 to 29999",
D153&lt;=34999, "30000 to 34999", D153&lt;=39999, "35000 to 39999", D153&lt;=44999, "40000 to 44999",
D153&lt;=49999, "45000 to 49999", D153&gt;49999, "Greater than or equal to 50000" )</f>
        <v>Greater than or equal to 50000</v>
      </c>
    </row>
    <row r="154" spans="1:21" x14ac:dyDescent="0.25">
      <c r="A154">
        <v>152</v>
      </c>
      <c r="B154" t="s">
        <v>356</v>
      </c>
      <c r="C154" s="3" t="s">
        <v>357</v>
      </c>
      <c r="D154" s="6">
        <v>41500</v>
      </c>
      <c r="E154" s="6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12"/>
        <v>4.2306746987951804</v>
      </c>
      <c r="P154" s="7">
        <f t="shared" si="13"/>
        <v>52.006220379146917</v>
      </c>
      <c r="Q154" t="str">
        <f t="shared" si="14"/>
        <v>music</v>
      </c>
      <c r="R154" t="str">
        <f t="shared" si="15"/>
        <v>indie rock</v>
      </c>
      <c r="S154" s="9">
        <f t="shared" si="16"/>
        <v>42783.25</v>
      </c>
      <c r="T154" s="9">
        <f t="shared" si="17"/>
        <v>42790.25</v>
      </c>
      <c r="U154" t="str" cm="1">
        <f t="array" ref="U154">_xlfn.IFS( D154 &lt; 1000, "Less than 1000", D154&lt;=4999, "1000 to 4999", D154&lt;=9999, "5000 to 9999", D154&lt;= 14999, "10000 to 14999",
D154&lt;=19999, "15000 to 19999", D154&lt;=24999, "20000 to 24999", D154&lt;=29999, "25000 to 29999",
D154&lt;=34999, "30000 to 34999", D154&lt;=39999, "35000 to 39999", D154&lt;=44999, "40000 to 44999",
D154&lt;=49999, "45000 to 49999", D154&gt;49999, "Greater than or equal to 50000" )</f>
        <v>40000 to 44999</v>
      </c>
    </row>
    <row r="155" spans="1:21" x14ac:dyDescent="0.25">
      <c r="A155">
        <v>153</v>
      </c>
      <c r="B155" t="s">
        <v>358</v>
      </c>
      <c r="C155" s="3" t="s">
        <v>359</v>
      </c>
      <c r="D155" s="6">
        <v>189400</v>
      </c>
      <c r="E155" s="6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12"/>
        <v>0.92984160506863778</v>
      </c>
      <c r="P155" s="7">
        <f t="shared" si="13"/>
        <v>31.000176025347649</v>
      </c>
      <c r="Q155" t="str">
        <f t="shared" si="14"/>
        <v>theater</v>
      </c>
      <c r="R155" t="str">
        <f t="shared" si="15"/>
        <v>plays</v>
      </c>
      <c r="S155" s="9">
        <f t="shared" si="16"/>
        <v>41201.208333333336</v>
      </c>
      <c r="T155" s="9">
        <f t="shared" si="17"/>
        <v>41207.208333333336</v>
      </c>
      <c r="U155" t="str" cm="1">
        <f t="array" ref="U155">_xlfn.IFS( D155 &lt; 1000, "Less than 1000", D155&lt;=4999, "1000 to 4999", D155&lt;=9999, "5000 to 9999", D155&lt;= 14999, "10000 to 14999",
D155&lt;=19999, "15000 to 19999", D155&lt;=24999, "20000 to 24999", D155&lt;=29999, "25000 to 29999",
D155&lt;=34999, "30000 to 34999", D155&lt;=39999, "35000 to 39999", D155&lt;=44999, "40000 to 44999",
D155&lt;=49999, "45000 to 49999", D155&gt;49999, "Greater than or equal to 50000" )</f>
        <v>Greater than or equal to 50000</v>
      </c>
    </row>
    <row r="156" spans="1:21" x14ac:dyDescent="0.25">
      <c r="A156">
        <v>154</v>
      </c>
      <c r="B156" t="s">
        <v>360</v>
      </c>
      <c r="C156" s="3" t="s">
        <v>361</v>
      </c>
      <c r="D156" s="6">
        <v>171300</v>
      </c>
      <c r="E156" s="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12"/>
        <v>0.58756567425569173</v>
      </c>
      <c r="P156" s="7">
        <f t="shared" si="13"/>
        <v>95.042492917847028</v>
      </c>
      <c r="Q156" t="str">
        <f t="shared" si="14"/>
        <v>music</v>
      </c>
      <c r="R156" t="str">
        <f t="shared" si="15"/>
        <v>indie rock</v>
      </c>
      <c r="S156" s="9">
        <f t="shared" si="16"/>
        <v>42502.208333333328</v>
      </c>
      <c r="T156" s="9">
        <f t="shared" si="17"/>
        <v>42525.208333333328</v>
      </c>
      <c r="U156" t="str" cm="1">
        <f t="array" ref="U156">_xlfn.IFS( D156 &lt; 1000, "Less than 1000", D156&lt;=4999, "1000 to 4999", D156&lt;=9999, "5000 to 9999", D156&lt;= 14999, "10000 to 14999",
D156&lt;=19999, "15000 to 19999", D156&lt;=24999, "20000 to 24999", D156&lt;=29999, "25000 to 29999",
D156&lt;=34999, "30000 to 34999", D156&lt;=39999, "35000 to 39999", D156&lt;=44999, "40000 to 44999",
D156&lt;=49999, "45000 to 49999", D156&gt;49999, "Greater than or equal to 50000" )</f>
        <v>Greater than or equal to 50000</v>
      </c>
    </row>
    <row r="157" spans="1:21" x14ac:dyDescent="0.25">
      <c r="A157">
        <v>155</v>
      </c>
      <c r="B157" t="s">
        <v>362</v>
      </c>
      <c r="C157" s="3" t="s">
        <v>363</v>
      </c>
      <c r="D157" s="6">
        <v>139500</v>
      </c>
      <c r="E157" s="6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12"/>
        <v>0.65022222222222226</v>
      </c>
      <c r="P157" s="7">
        <f t="shared" si="13"/>
        <v>75.968174204355108</v>
      </c>
      <c r="Q157" t="str">
        <f t="shared" si="14"/>
        <v>theater</v>
      </c>
      <c r="R157" t="str">
        <f t="shared" si="15"/>
        <v>plays</v>
      </c>
      <c r="S157" s="9">
        <f t="shared" si="16"/>
        <v>40262.208333333336</v>
      </c>
      <c r="T157" s="9">
        <f t="shared" si="17"/>
        <v>40277.208333333336</v>
      </c>
      <c r="U157" t="str" cm="1">
        <f t="array" ref="U157">_xlfn.IFS( D157 &lt; 1000, "Less than 1000", D157&lt;=4999, "1000 to 4999", D157&lt;=9999, "5000 to 9999", D157&lt;= 14999, "10000 to 14999",
D157&lt;=19999, "15000 to 19999", D157&lt;=24999, "20000 to 24999", D157&lt;=29999, "25000 to 29999",
D157&lt;=34999, "30000 to 34999", D157&lt;=39999, "35000 to 39999", D157&lt;=44999, "40000 to 44999",
D157&lt;=49999, "45000 to 49999", D157&gt;49999, "Greater than or equal to 50000" )</f>
        <v>Greater than or equal to 50000</v>
      </c>
    </row>
    <row r="158" spans="1:21" x14ac:dyDescent="0.25">
      <c r="A158">
        <v>156</v>
      </c>
      <c r="B158" t="s">
        <v>364</v>
      </c>
      <c r="C158" s="3" t="s">
        <v>365</v>
      </c>
      <c r="D158" s="6">
        <v>36400</v>
      </c>
      <c r="E158" s="6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12"/>
        <v>0.73939560439560437</v>
      </c>
      <c r="P158" s="7">
        <f t="shared" si="13"/>
        <v>71.013192612137203</v>
      </c>
      <c r="Q158" t="str">
        <f t="shared" si="14"/>
        <v>music</v>
      </c>
      <c r="R158" t="str">
        <f t="shared" si="15"/>
        <v>rock</v>
      </c>
      <c r="S158" s="9">
        <f t="shared" si="16"/>
        <v>43743.208333333328</v>
      </c>
      <c r="T158" s="9">
        <f t="shared" si="17"/>
        <v>43767.208333333328</v>
      </c>
      <c r="U158" t="str" cm="1">
        <f t="array" ref="U158">_xlfn.IFS( D158 &lt; 1000, "Less than 1000", D158&lt;=4999, "1000 to 4999", D158&lt;=9999, "5000 to 9999", D158&lt;= 14999, "10000 to 14999",
D158&lt;=19999, "15000 to 19999", D158&lt;=24999, "20000 to 24999", D158&lt;=29999, "25000 to 29999",
D158&lt;=34999, "30000 to 34999", D158&lt;=39999, "35000 to 39999", D158&lt;=44999, "40000 to 44999",
D158&lt;=49999, "45000 to 49999", D158&gt;49999, "Greater than or equal to 50000" )</f>
        <v>35000 to 39999</v>
      </c>
    </row>
    <row r="159" spans="1:21" x14ac:dyDescent="0.25">
      <c r="A159">
        <v>157</v>
      </c>
      <c r="B159" t="s">
        <v>366</v>
      </c>
      <c r="C159" s="3" t="s">
        <v>367</v>
      </c>
      <c r="D159" s="6">
        <v>4200</v>
      </c>
      <c r="E159" s="6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12"/>
        <v>0.52666666666666662</v>
      </c>
      <c r="P159" s="7">
        <f t="shared" si="13"/>
        <v>73.733333333333334</v>
      </c>
      <c r="Q159" t="str">
        <f t="shared" si="14"/>
        <v>photography</v>
      </c>
      <c r="R159" t="str">
        <f t="shared" si="15"/>
        <v>photography books</v>
      </c>
      <c r="S159" s="9">
        <f t="shared" si="16"/>
        <v>41638.25</v>
      </c>
      <c r="T159" s="9">
        <f t="shared" si="17"/>
        <v>41650.25</v>
      </c>
      <c r="U159" t="str" cm="1">
        <f t="array" ref="U159">_xlfn.IFS( D159 &lt; 1000, "Less than 1000", D159&lt;=4999, "1000 to 4999", D159&lt;=9999, "5000 to 9999", D159&lt;= 14999, "10000 to 14999",
D159&lt;=19999, "15000 to 19999", D159&lt;=24999, "20000 to 24999", D159&lt;=29999, "25000 to 29999",
D159&lt;=34999, "30000 to 34999", D159&lt;=39999, "35000 to 39999", D159&lt;=44999, "40000 to 44999",
D159&lt;=49999, "45000 to 49999", D159&gt;49999, "Greater than or equal to 50000" )</f>
        <v>1000 to 4999</v>
      </c>
    </row>
    <row r="160" spans="1:21" x14ac:dyDescent="0.25">
      <c r="A160">
        <v>158</v>
      </c>
      <c r="B160" t="s">
        <v>368</v>
      </c>
      <c r="C160" s="3" t="s">
        <v>369</v>
      </c>
      <c r="D160" s="6">
        <v>2100</v>
      </c>
      <c r="E160" s="6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12"/>
        <v>2.2095238095238097</v>
      </c>
      <c r="P160" s="7">
        <f t="shared" si="13"/>
        <v>113.17073170731707</v>
      </c>
      <c r="Q160" t="str">
        <f t="shared" si="14"/>
        <v>music</v>
      </c>
      <c r="R160" t="str">
        <f t="shared" si="15"/>
        <v>rock</v>
      </c>
      <c r="S160" s="9">
        <f t="shared" si="16"/>
        <v>42346.25</v>
      </c>
      <c r="T160" s="9">
        <f t="shared" si="17"/>
        <v>42347.25</v>
      </c>
      <c r="U160" t="str" cm="1">
        <f t="array" ref="U160">_xlfn.IFS( D160 &lt; 1000, "Less than 1000", D160&lt;=4999, "1000 to 4999", D160&lt;=9999, "5000 to 9999", D160&lt;= 14999, "10000 to 14999",
D160&lt;=19999, "15000 to 19999", D160&lt;=24999, "20000 to 24999", D160&lt;=29999, "25000 to 29999",
D160&lt;=34999, "30000 to 34999", D160&lt;=39999, "35000 to 39999", D160&lt;=44999, "40000 to 44999",
D160&lt;=49999, "45000 to 49999", D160&gt;49999, "Greater than or equal to 50000" )</f>
        <v>1000 to 4999</v>
      </c>
    </row>
    <row r="161" spans="1:21" x14ac:dyDescent="0.25">
      <c r="A161">
        <v>159</v>
      </c>
      <c r="B161" t="s">
        <v>370</v>
      </c>
      <c r="C161" s="3" t="s">
        <v>371</v>
      </c>
      <c r="D161" s="6">
        <v>191200</v>
      </c>
      <c r="E161" s="6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12"/>
        <v>1.0001150627615063</v>
      </c>
      <c r="P161" s="7">
        <f t="shared" si="13"/>
        <v>105.00933552992861</v>
      </c>
      <c r="Q161" t="str">
        <f t="shared" si="14"/>
        <v>theater</v>
      </c>
      <c r="R161" t="str">
        <f t="shared" si="15"/>
        <v>plays</v>
      </c>
      <c r="S161" s="9">
        <f t="shared" si="16"/>
        <v>43551.208333333328</v>
      </c>
      <c r="T161" s="9">
        <f t="shared" si="17"/>
        <v>43569.208333333328</v>
      </c>
      <c r="U161" t="str" cm="1">
        <f t="array" ref="U161">_xlfn.IFS( D161 &lt; 1000, "Less than 1000", D161&lt;=4999, "1000 to 4999", D161&lt;=9999, "5000 to 9999", D161&lt;= 14999, "10000 to 14999",
D161&lt;=19999, "15000 to 19999", D161&lt;=24999, "20000 to 24999", D161&lt;=29999, "25000 to 29999",
D161&lt;=34999, "30000 to 34999", D161&lt;=39999, "35000 to 39999", D161&lt;=44999, "40000 to 44999",
D161&lt;=49999, "45000 to 49999", D161&gt;49999, "Greater than or equal to 50000" )</f>
        <v>Greater than or equal to 50000</v>
      </c>
    </row>
    <row r="162" spans="1:21" x14ac:dyDescent="0.25">
      <c r="A162">
        <v>160</v>
      </c>
      <c r="B162" t="s">
        <v>372</v>
      </c>
      <c r="C162" s="3" t="s">
        <v>373</v>
      </c>
      <c r="D162" s="6">
        <v>8000</v>
      </c>
      <c r="E162" s="6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12"/>
        <v>1.6231249999999999</v>
      </c>
      <c r="P162" s="7">
        <f t="shared" si="13"/>
        <v>79.176829268292678</v>
      </c>
      <c r="Q162" t="str">
        <f t="shared" si="14"/>
        <v>technology</v>
      </c>
      <c r="R162" t="str">
        <f t="shared" si="15"/>
        <v>wearables</v>
      </c>
      <c r="S162" s="9">
        <f t="shared" si="16"/>
        <v>43582.208333333328</v>
      </c>
      <c r="T162" s="9">
        <f t="shared" si="17"/>
        <v>43598.208333333328</v>
      </c>
      <c r="U162" t="str" cm="1">
        <f t="array" ref="U162">_xlfn.IFS( D162 &lt; 1000, "Less than 1000", D162&lt;=4999, "1000 to 4999", D162&lt;=9999, "5000 to 9999", D162&lt;= 14999, "10000 to 14999",
D162&lt;=19999, "15000 to 19999", D162&lt;=24999, "20000 to 24999", D162&lt;=29999, "25000 to 29999",
D162&lt;=34999, "30000 to 34999", D162&lt;=39999, "35000 to 39999", D162&lt;=44999, "40000 to 44999",
D162&lt;=49999, "45000 to 49999", D162&gt;49999, "Greater than or equal to 50000" )</f>
        <v>5000 to 9999</v>
      </c>
    </row>
    <row r="163" spans="1:21" x14ac:dyDescent="0.25">
      <c r="A163">
        <v>161</v>
      </c>
      <c r="B163" t="s">
        <v>374</v>
      </c>
      <c r="C163" s="3" t="s">
        <v>375</v>
      </c>
      <c r="D163" s="6">
        <v>5500</v>
      </c>
      <c r="E163" s="6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12"/>
        <v>0.78181818181818186</v>
      </c>
      <c r="P163" s="7">
        <f t="shared" si="13"/>
        <v>57.333333333333336</v>
      </c>
      <c r="Q163" t="str">
        <f t="shared" si="14"/>
        <v>technology</v>
      </c>
      <c r="R163" t="str">
        <f t="shared" si="15"/>
        <v>web</v>
      </c>
      <c r="S163" s="9">
        <f t="shared" si="16"/>
        <v>42270.208333333328</v>
      </c>
      <c r="T163" s="9">
        <f t="shared" si="17"/>
        <v>42276.208333333328</v>
      </c>
      <c r="U163" t="str" cm="1">
        <f t="array" ref="U163">_xlfn.IFS( D163 &lt; 1000, "Less than 1000", D163&lt;=4999, "1000 to 4999", D163&lt;=9999, "5000 to 9999", D163&lt;= 14999, "10000 to 14999",
D163&lt;=19999, "15000 to 19999", D163&lt;=24999, "20000 to 24999", D163&lt;=29999, "25000 to 29999",
D163&lt;=34999, "30000 to 34999", D163&lt;=39999, "35000 to 39999", D163&lt;=44999, "40000 to 44999",
D163&lt;=49999, "45000 to 49999", D163&gt;49999, "Greater than or equal to 50000" )</f>
        <v>5000 to 9999</v>
      </c>
    </row>
    <row r="164" spans="1:21" x14ac:dyDescent="0.25">
      <c r="A164">
        <v>162</v>
      </c>
      <c r="B164" t="s">
        <v>376</v>
      </c>
      <c r="C164" s="3" t="s">
        <v>377</v>
      </c>
      <c r="D164" s="6">
        <v>6100</v>
      </c>
      <c r="E164" s="6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12"/>
        <v>1.4973770491803278</v>
      </c>
      <c r="P164" s="7">
        <f t="shared" si="13"/>
        <v>58.178343949044589</v>
      </c>
      <c r="Q164" t="str">
        <f t="shared" si="14"/>
        <v>music</v>
      </c>
      <c r="R164" t="str">
        <f t="shared" si="15"/>
        <v>rock</v>
      </c>
      <c r="S164" s="9">
        <f t="shared" si="16"/>
        <v>43442.25</v>
      </c>
      <c r="T164" s="9">
        <f t="shared" si="17"/>
        <v>43472.25</v>
      </c>
      <c r="U164" t="str" cm="1">
        <f t="array" ref="U164">_xlfn.IFS( D164 &lt; 1000, "Less than 1000", D164&lt;=4999, "1000 to 4999", D164&lt;=9999, "5000 to 9999", D164&lt;= 14999, "10000 to 14999",
D164&lt;=19999, "15000 to 19999", D164&lt;=24999, "20000 to 24999", D164&lt;=29999, "25000 to 29999",
D164&lt;=34999, "30000 to 34999", D164&lt;=39999, "35000 to 39999", D164&lt;=44999, "40000 to 44999",
D164&lt;=49999, "45000 to 49999", D164&gt;49999, "Greater than or equal to 50000" )</f>
        <v>5000 to 9999</v>
      </c>
    </row>
    <row r="165" spans="1:21" x14ac:dyDescent="0.25">
      <c r="A165">
        <v>163</v>
      </c>
      <c r="B165" t="s">
        <v>378</v>
      </c>
      <c r="C165" s="3" t="s">
        <v>379</v>
      </c>
      <c r="D165" s="6">
        <v>3500</v>
      </c>
      <c r="E165" s="6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12"/>
        <v>2.5325714285714285</v>
      </c>
      <c r="P165" s="7">
        <f t="shared" si="13"/>
        <v>36.032520325203251</v>
      </c>
      <c r="Q165" t="str">
        <f t="shared" si="14"/>
        <v>photography</v>
      </c>
      <c r="R165" t="str">
        <f t="shared" si="15"/>
        <v>photography books</v>
      </c>
      <c r="S165" s="9">
        <f t="shared" si="16"/>
        <v>43028.208333333328</v>
      </c>
      <c r="T165" s="9">
        <f t="shared" si="17"/>
        <v>43077.25</v>
      </c>
      <c r="U165" t="str" cm="1">
        <f t="array" ref="U165">_xlfn.IFS( D165 &lt; 1000, "Less than 1000", D165&lt;=4999, "1000 to 4999", D165&lt;=9999, "5000 to 9999", D165&lt;= 14999, "10000 to 14999",
D165&lt;=19999, "15000 to 19999", D165&lt;=24999, "20000 to 24999", D165&lt;=29999, "25000 to 29999",
D165&lt;=34999, "30000 to 34999", D165&lt;=39999, "35000 to 39999", D165&lt;=44999, "40000 to 44999",
D165&lt;=49999, "45000 to 49999", D165&gt;49999, "Greater than or equal to 50000" )</f>
        <v>1000 to 4999</v>
      </c>
    </row>
    <row r="166" spans="1:21" x14ac:dyDescent="0.25">
      <c r="A166">
        <v>164</v>
      </c>
      <c r="B166" t="s">
        <v>380</v>
      </c>
      <c r="C166" s="3" t="s">
        <v>381</v>
      </c>
      <c r="D166" s="6">
        <v>150500</v>
      </c>
      <c r="E166" s="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12"/>
        <v>1.0016943521594683</v>
      </c>
      <c r="P166" s="7">
        <f t="shared" si="13"/>
        <v>107.99068767908309</v>
      </c>
      <c r="Q166" t="str">
        <f t="shared" si="14"/>
        <v>theater</v>
      </c>
      <c r="R166" t="str">
        <f t="shared" si="15"/>
        <v>plays</v>
      </c>
      <c r="S166" s="9">
        <f t="shared" si="16"/>
        <v>43016.208333333328</v>
      </c>
      <c r="T166" s="9">
        <f t="shared" si="17"/>
        <v>43017.208333333328</v>
      </c>
      <c r="U166" t="str" cm="1">
        <f t="array" ref="U166">_xlfn.IFS( D166 &lt; 1000, "Less than 1000", D166&lt;=4999, "1000 to 4999", D166&lt;=9999, "5000 to 9999", D166&lt;= 14999, "10000 to 14999",
D166&lt;=19999, "15000 to 19999", D166&lt;=24999, "20000 to 24999", D166&lt;=29999, "25000 to 29999",
D166&lt;=34999, "30000 to 34999", D166&lt;=39999, "35000 to 39999", D166&lt;=44999, "40000 to 44999",
D166&lt;=49999, "45000 to 49999", D166&gt;49999, "Greater than or equal to 50000" )</f>
        <v>Greater than or equal to 50000</v>
      </c>
    </row>
    <row r="167" spans="1:21" x14ac:dyDescent="0.25">
      <c r="A167">
        <v>165</v>
      </c>
      <c r="B167" t="s">
        <v>382</v>
      </c>
      <c r="C167" s="3" t="s">
        <v>383</v>
      </c>
      <c r="D167" s="6">
        <v>90400</v>
      </c>
      <c r="E167" s="6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12"/>
        <v>1.2199004424778761</v>
      </c>
      <c r="P167" s="7">
        <f t="shared" si="13"/>
        <v>44.005985634477256</v>
      </c>
      <c r="Q167" t="str">
        <f t="shared" si="14"/>
        <v>technology</v>
      </c>
      <c r="R167" t="str">
        <f t="shared" si="15"/>
        <v>web</v>
      </c>
      <c r="S167" s="9">
        <f t="shared" si="16"/>
        <v>42948.208333333328</v>
      </c>
      <c r="T167" s="9">
        <f t="shared" si="17"/>
        <v>42980.208333333328</v>
      </c>
      <c r="U167" t="str" cm="1">
        <f t="array" ref="U167">_xlfn.IFS( D167 &lt; 1000, "Less than 1000", D167&lt;=4999, "1000 to 4999", D167&lt;=9999, "5000 to 9999", D167&lt;= 14999, "10000 to 14999",
D167&lt;=19999, "15000 to 19999", D167&lt;=24999, "20000 to 24999", D167&lt;=29999, "25000 to 29999",
D167&lt;=34999, "30000 to 34999", D167&lt;=39999, "35000 to 39999", D167&lt;=44999, "40000 to 44999",
D167&lt;=49999, "45000 to 49999", D167&gt;49999, "Greater than or equal to 50000" )</f>
        <v>Greater than or equal to 50000</v>
      </c>
    </row>
    <row r="168" spans="1:21" x14ac:dyDescent="0.25">
      <c r="A168">
        <v>166</v>
      </c>
      <c r="B168" t="s">
        <v>384</v>
      </c>
      <c r="C168" s="3" t="s">
        <v>385</v>
      </c>
      <c r="D168" s="6">
        <v>9800</v>
      </c>
      <c r="E168" s="6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12"/>
        <v>1.3713265306122449</v>
      </c>
      <c r="P168" s="7">
        <f t="shared" si="13"/>
        <v>55.077868852459019</v>
      </c>
      <c r="Q168" t="str">
        <f t="shared" si="14"/>
        <v>photography</v>
      </c>
      <c r="R168" t="str">
        <f t="shared" si="15"/>
        <v>photography books</v>
      </c>
      <c r="S168" s="9">
        <f t="shared" si="16"/>
        <v>40534.25</v>
      </c>
      <c r="T168" s="9">
        <f t="shared" si="17"/>
        <v>40538.25</v>
      </c>
      <c r="U168" t="str" cm="1">
        <f t="array" ref="U168">_xlfn.IFS( D168 &lt; 1000, "Less than 1000", D168&lt;=4999, "1000 to 4999", D168&lt;=9999, "5000 to 9999", D168&lt;= 14999, "10000 to 14999",
D168&lt;=19999, "15000 to 19999", D168&lt;=24999, "20000 to 24999", D168&lt;=29999, "25000 to 29999",
D168&lt;=34999, "30000 to 34999", D168&lt;=39999, "35000 to 39999", D168&lt;=44999, "40000 to 44999",
D168&lt;=49999, "45000 to 49999", D168&gt;49999, "Greater than or equal to 50000" )</f>
        <v>5000 to 9999</v>
      </c>
    </row>
    <row r="169" spans="1:21" x14ac:dyDescent="0.25">
      <c r="A169">
        <v>167</v>
      </c>
      <c r="B169" t="s">
        <v>386</v>
      </c>
      <c r="C169" s="3" t="s">
        <v>387</v>
      </c>
      <c r="D169" s="6">
        <v>2600</v>
      </c>
      <c r="E169" s="6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12"/>
        <v>4.155384615384615</v>
      </c>
      <c r="P169" s="7">
        <f t="shared" si="13"/>
        <v>74</v>
      </c>
      <c r="Q169" t="str">
        <f t="shared" si="14"/>
        <v>theater</v>
      </c>
      <c r="R169" t="str">
        <f t="shared" si="15"/>
        <v>plays</v>
      </c>
      <c r="S169" s="9">
        <f t="shared" si="16"/>
        <v>41435.208333333336</v>
      </c>
      <c r="T169" s="9">
        <f t="shared" si="17"/>
        <v>41445.208333333336</v>
      </c>
      <c r="U169" t="str" cm="1">
        <f t="array" ref="U169">_xlfn.IFS( D169 &lt; 1000, "Less than 1000", D169&lt;=4999, "1000 to 4999", D169&lt;=9999, "5000 to 9999", D169&lt;= 14999, "10000 to 14999",
D169&lt;=19999, "15000 to 19999", D169&lt;=24999, "20000 to 24999", D169&lt;=29999, "25000 to 29999",
D169&lt;=34999, "30000 to 34999", D169&lt;=39999, "35000 to 39999", D169&lt;=44999, "40000 to 44999",
D169&lt;=49999, "45000 to 49999", D169&gt;49999, "Greater than or equal to 50000" )</f>
        <v>1000 to 4999</v>
      </c>
    </row>
    <row r="170" spans="1:21" x14ac:dyDescent="0.25">
      <c r="A170">
        <v>168</v>
      </c>
      <c r="B170" t="s">
        <v>388</v>
      </c>
      <c r="C170" s="3" t="s">
        <v>389</v>
      </c>
      <c r="D170" s="6">
        <v>128100</v>
      </c>
      <c r="E170" s="6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12"/>
        <v>0.3130913348946136</v>
      </c>
      <c r="P170" s="7">
        <f t="shared" si="13"/>
        <v>41.996858638743454</v>
      </c>
      <c r="Q170" t="str">
        <f t="shared" si="14"/>
        <v>music</v>
      </c>
      <c r="R170" t="str">
        <f t="shared" si="15"/>
        <v>indie rock</v>
      </c>
      <c r="S170" s="9">
        <f t="shared" si="16"/>
        <v>43518.25</v>
      </c>
      <c r="T170" s="9">
        <f t="shared" si="17"/>
        <v>43541.208333333328</v>
      </c>
      <c r="U170" t="str" cm="1">
        <f t="array" ref="U170">_xlfn.IFS( D170 &lt; 1000, "Less than 1000", D170&lt;=4999, "1000 to 4999", D170&lt;=9999, "5000 to 9999", D170&lt;= 14999, "10000 to 14999",
D170&lt;=19999, "15000 to 19999", D170&lt;=24999, "20000 to 24999", D170&lt;=29999, "25000 to 29999",
D170&lt;=34999, "30000 to 34999", D170&lt;=39999, "35000 to 39999", D170&lt;=44999, "40000 to 44999",
D170&lt;=49999, "45000 to 49999", D170&gt;49999, "Greater than or equal to 50000" )</f>
        <v>Greater than or equal to 50000</v>
      </c>
    </row>
    <row r="171" spans="1:21" x14ac:dyDescent="0.25">
      <c r="A171">
        <v>169</v>
      </c>
      <c r="B171" t="s">
        <v>390</v>
      </c>
      <c r="C171" s="3" t="s">
        <v>391</v>
      </c>
      <c r="D171" s="6">
        <v>23300</v>
      </c>
      <c r="E171" s="6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12"/>
        <v>4.240815450643777</v>
      </c>
      <c r="P171" s="7">
        <f t="shared" si="13"/>
        <v>77.988161010260455</v>
      </c>
      <c r="Q171" t="str">
        <f t="shared" si="14"/>
        <v>film &amp; video</v>
      </c>
      <c r="R171" t="str">
        <f t="shared" si="15"/>
        <v>shorts</v>
      </c>
      <c r="S171" s="9">
        <f t="shared" si="16"/>
        <v>41077.208333333336</v>
      </c>
      <c r="T171" s="9">
        <f t="shared" si="17"/>
        <v>41105.208333333336</v>
      </c>
      <c r="U171" t="str" cm="1">
        <f t="array" ref="U171">_xlfn.IFS( D171 &lt; 1000, "Less than 1000", D171&lt;=4999, "1000 to 4999", D171&lt;=9999, "5000 to 9999", D171&lt;= 14999, "10000 to 14999",
D171&lt;=19999, "15000 to 19999", D171&lt;=24999, "20000 to 24999", D171&lt;=29999, "25000 to 29999",
D171&lt;=34999, "30000 to 34999", D171&lt;=39999, "35000 to 39999", D171&lt;=44999, "40000 to 44999",
D171&lt;=49999, "45000 to 49999", D171&gt;49999, "Greater than or equal to 50000" )</f>
        <v>20000 to 24999</v>
      </c>
    </row>
    <row r="172" spans="1:21" x14ac:dyDescent="0.25">
      <c r="A172">
        <v>170</v>
      </c>
      <c r="B172" t="s">
        <v>392</v>
      </c>
      <c r="C172" s="3" t="s">
        <v>393</v>
      </c>
      <c r="D172" s="6">
        <v>188100</v>
      </c>
      <c r="E172" s="6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12"/>
        <v>2.9388623072833599E-2</v>
      </c>
      <c r="P172" s="7">
        <f t="shared" si="13"/>
        <v>82.507462686567166</v>
      </c>
      <c r="Q172" t="str">
        <f t="shared" si="14"/>
        <v>music</v>
      </c>
      <c r="R172" t="str">
        <f t="shared" si="15"/>
        <v>indie rock</v>
      </c>
      <c r="S172" s="9">
        <f t="shared" si="16"/>
        <v>42950.208333333328</v>
      </c>
      <c r="T172" s="9">
        <f t="shared" si="17"/>
        <v>42957.208333333328</v>
      </c>
      <c r="U172" t="str" cm="1">
        <f t="array" ref="U172">_xlfn.IFS( D172 &lt; 1000, "Less than 1000", D172&lt;=4999, "1000 to 4999", D172&lt;=9999, "5000 to 9999", D172&lt;= 14999, "10000 to 14999",
D172&lt;=19999, "15000 to 19999", D172&lt;=24999, "20000 to 24999", D172&lt;=29999, "25000 to 29999",
D172&lt;=34999, "30000 to 34999", D172&lt;=39999, "35000 to 39999", D172&lt;=44999, "40000 to 44999",
D172&lt;=49999, "45000 to 49999", D172&gt;49999, "Greater than or equal to 50000" )</f>
        <v>Greater than or equal to 50000</v>
      </c>
    </row>
    <row r="173" spans="1:21" x14ac:dyDescent="0.25">
      <c r="A173">
        <v>171</v>
      </c>
      <c r="B173" t="s">
        <v>394</v>
      </c>
      <c r="C173" s="3" t="s">
        <v>395</v>
      </c>
      <c r="D173" s="6">
        <v>4900</v>
      </c>
      <c r="E173" s="6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12"/>
        <v>0.1063265306122449</v>
      </c>
      <c r="P173" s="7">
        <f t="shared" si="13"/>
        <v>104.2</v>
      </c>
      <c r="Q173" t="str">
        <f t="shared" si="14"/>
        <v>publishing</v>
      </c>
      <c r="R173" t="str">
        <f t="shared" si="15"/>
        <v>translations</v>
      </c>
      <c r="S173" s="9">
        <f t="shared" si="16"/>
        <v>41718.208333333336</v>
      </c>
      <c r="T173" s="9">
        <f t="shared" si="17"/>
        <v>41740.208333333336</v>
      </c>
      <c r="U173" t="str" cm="1">
        <f t="array" ref="U173">_xlfn.IFS( D173 &lt; 1000, "Less than 1000", D173&lt;=4999, "1000 to 4999", D173&lt;=9999, "5000 to 9999", D173&lt;= 14999, "10000 to 14999",
D173&lt;=19999, "15000 to 19999", D173&lt;=24999, "20000 to 24999", D173&lt;=29999, "25000 to 29999",
D173&lt;=34999, "30000 to 34999", D173&lt;=39999, "35000 to 39999", D173&lt;=44999, "40000 to 44999",
D173&lt;=49999, "45000 to 49999", D173&gt;49999, "Greater than or equal to 50000" )</f>
        <v>1000 to 4999</v>
      </c>
    </row>
    <row r="174" spans="1:21" x14ac:dyDescent="0.25">
      <c r="A174">
        <v>172</v>
      </c>
      <c r="B174" t="s">
        <v>396</v>
      </c>
      <c r="C174" s="3" t="s">
        <v>397</v>
      </c>
      <c r="D174" s="6">
        <v>800</v>
      </c>
      <c r="E174" s="6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12"/>
        <v>0.82874999999999999</v>
      </c>
      <c r="P174" s="7">
        <f t="shared" si="13"/>
        <v>25.5</v>
      </c>
      <c r="Q174" t="str">
        <f t="shared" si="14"/>
        <v>film &amp; video</v>
      </c>
      <c r="R174" t="str">
        <f t="shared" si="15"/>
        <v>documentary</v>
      </c>
      <c r="S174" s="9">
        <f t="shared" si="16"/>
        <v>41839.208333333336</v>
      </c>
      <c r="T174" s="9">
        <f t="shared" si="17"/>
        <v>41854.208333333336</v>
      </c>
      <c r="U174" t="str" cm="1">
        <f t="array" ref="U174">_xlfn.IFS( D174 &lt; 1000, "Less than 1000", D174&lt;=4999, "1000 to 4999", D174&lt;=9999, "5000 to 9999", D174&lt;= 14999, "10000 to 14999",
D174&lt;=19999, "15000 to 19999", D174&lt;=24999, "20000 to 24999", D174&lt;=29999, "25000 to 29999",
D174&lt;=34999, "30000 to 34999", D174&lt;=39999, "35000 to 39999", D174&lt;=44999, "40000 to 44999",
D174&lt;=49999, "45000 to 49999", D174&gt;49999, "Greater than or equal to 50000" )</f>
        <v>Less than 1000</v>
      </c>
    </row>
    <row r="175" spans="1:21" x14ac:dyDescent="0.25">
      <c r="A175">
        <v>173</v>
      </c>
      <c r="B175" t="s">
        <v>398</v>
      </c>
      <c r="C175" s="3" t="s">
        <v>399</v>
      </c>
      <c r="D175" s="6">
        <v>96700</v>
      </c>
      <c r="E175" s="6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12"/>
        <v>1.6301447776628748</v>
      </c>
      <c r="P175" s="7">
        <f t="shared" si="13"/>
        <v>100.98334401024984</v>
      </c>
      <c r="Q175" t="str">
        <f t="shared" si="14"/>
        <v>theater</v>
      </c>
      <c r="R175" t="str">
        <f t="shared" si="15"/>
        <v>plays</v>
      </c>
      <c r="S175" s="9">
        <f t="shared" si="16"/>
        <v>41412.208333333336</v>
      </c>
      <c r="T175" s="9">
        <f t="shared" si="17"/>
        <v>41418.208333333336</v>
      </c>
      <c r="U175" t="str" cm="1">
        <f t="array" ref="U175">_xlfn.IFS( D175 &lt; 1000, "Less than 1000", D175&lt;=4999, "1000 to 4999", D175&lt;=9999, "5000 to 9999", D175&lt;= 14999, "10000 to 14999",
D175&lt;=19999, "15000 to 19999", D175&lt;=24999, "20000 to 24999", D175&lt;=29999, "25000 to 29999",
D175&lt;=34999, "30000 to 34999", D175&lt;=39999, "35000 to 39999", D175&lt;=44999, "40000 to 44999",
D175&lt;=49999, "45000 to 49999", D175&gt;49999, "Greater than or equal to 50000" )</f>
        <v>Greater than or equal to 50000</v>
      </c>
    </row>
    <row r="176" spans="1:21" x14ac:dyDescent="0.25">
      <c r="A176">
        <v>174</v>
      </c>
      <c r="B176" t="s">
        <v>400</v>
      </c>
      <c r="C176" s="3" t="s">
        <v>401</v>
      </c>
      <c r="D176" s="6">
        <v>600</v>
      </c>
      <c r="E176" s="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12"/>
        <v>8.9466666666666672</v>
      </c>
      <c r="P176" s="7">
        <f t="shared" si="13"/>
        <v>111.83333333333333</v>
      </c>
      <c r="Q176" t="str">
        <f t="shared" si="14"/>
        <v>technology</v>
      </c>
      <c r="R176" t="str">
        <f t="shared" si="15"/>
        <v>wearables</v>
      </c>
      <c r="S176" s="9">
        <f t="shared" si="16"/>
        <v>42282.208333333328</v>
      </c>
      <c r="T176" s="9">
        <f t="shared" si="17"/>
        <v>42283.208333333328</v>
      </c>
      <c r="U176" t="str" cm="1">
        <f t="array" ref="U176">_xlfn.IFS( D176 &lt; 1000, "Less than 1000", D176&lt;=4999, "1000 to 4999", D176&lt;=9999, "5000 to 9999", D176&lt;= 14999, "10000 to 14999",
D176&lt;=19999, "15000 to 19999", D176&lt;=24999, "20000 to 24999", D176&lt;=29999, "25000 to 29999",
D176&lt;=34999, "30000 to 34999", D176&lt;=39999, "35000 to 39999", D176&lt;=44999, "40000 to 44999",
D176&lt;=49999, "45000 to 49999", D176&gt;49999, "Greater than or equal to 50000" )</f>
        <v>Less than 1000</v>
      </c>
    </row>
    <row r="177" spans="1:21" x14ac:dyDescent="0.25">
      <c r="A177">
        <v>175</v>
      </c>
      <c r="B177" t="s">
        <v>402</v>
      </c>
      <c r="C177" s="3" t="s">
        <v>403</v>
      </c>
      <c r="D177" s="6">
        <v>181200</v>
      </c>
      <c r="E177" s="6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12"/>
        <v>0.26191501103752757</v>
      </c>
      <c r="P177" s="7">
        <f t="shared" si="13"/>
        <v>41.999115044247787</v>
      </c>
      <c r="Q177" t="str">
        <f t="shared" si="14"/>
        <v>theater</v>
      </c>
      <c r="R177" t="str">
        <f t="shared" si="15"/>
        <v>plays</v>
      </c>
      <c r="S177" s="9">
        <f t="shared" si="16"/>
        <v>42613.208333333328</v>
      </c>
      <c r="T177" s="9">
        <f t="shared" si="17"/>
        <v>42632.208333333328</v>
      </c>
      <c r="U177" t="str" cm="1">
        <f t="array" ref="U177">_xlfn.IFS( D177 &lt; 1000, "Less than 1000", D177&lt;=4999, "1000 to 4999", D177&lt;=9999, "5000 to 9999", D177&lt;= 14999, "10000 to 14999",
D177&lt;=19999, "15000 to 19999", D177&lt;=24999, "20000 to 24999", D177&lt;=29999, "25000 to 29999",
D177&lt;=34999, "30000 to 34999", D177&lt;=39999, "35000 to 39999", D177&lt;=44999, "40000 to 44999",
D177&lt;=49999, "45000 to 49999", D177&gt;49999, "Greater than or equal to 50000" )</f>
        <v>Greater than or equal to 50000</v>
      </c>
    </row>
    <row r="178" spans="1:21" x14ac:dyDescent="0.25">
      <c r="A178">
        <v>176</v>
      </c>
      <c r="B178" t="s">
        <v>404</v>
      </c>
      <c r="C178" s="3" t="s">
        <v>405</v>
      </c>
      <c r="D178" s="6">
        <v>115000</v>
      </c>
      <c r="E178" s="6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12"/>
        <v>0.74834782608695649</v>
      </c>
      <c r="P178" s="7">
        <f t="shared" si="13"/>
        <v>110.05115089514067</v>
      </c>
      <c r="Q178" t="str">
        <f t="shared" si="14"/>
        <v>theater</v>
      </c>
      <c r="R178" t="str">
        <f t="shared" si="15"/>
        <v>plays</v>
      </c>
      <c r="S178" s="9">
        <f t="shared" si="16"/>
        <v>42616.208333333328</v>
      </c>
      <c r="T178" s="9">
        <f t="shared" si="17"/>
        <v>42625.208333333328</v>
      </c>
      <c r="U178" t="str" cm="1">
        <f t="array" ref="U178">_xlfn.IFS( D178 &lt; 1000, "Less than 1000", D178&lt;=4999, "1000 to 4999", D178&lt;=9999, "5000 to 9999", D178&lt;= 14999, "10000 to 14999",
D178&lt;=19999, "15000 to 19999", D178&lt;=24999, "20000 to 24999", D178&lt;=29999, "25000 to 29999",
D178&lt;=34999, "30000 to 34999", D178&lt;=39999, "35000 to 39999", D178&lt;=44999, "40000 to 44999",
D178&lt;=49999, "45000 to 49999", D178&gt;49999, "Greater than or equal to 50000" )</f>
        <v>Greater than or equal to 50000</v>
      </c>
    </row>
    <row r="179" spans="1:21" x14ac:dyDescent="0.25">
      <c r="A179">
        <v>177</v>
      </c>
      <c r="B179" t="s">
        <v>406</v>
      </c>
      <c r="C179" s="3" t="s">
        <v>407</v>
      </c>
      <c r="D179" s="6">
        <v>38800</v>
      </c>
      <c r="E179" s="6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12"/>
        <v>4.1647680412371137</v>
      </c>
      <c r="P179" s="7">
        <f t="shared" si="13"/>
        <v>58.997079225994888</v>
      </c>
      <c r="Q179" t="str">
        <f t="shared" si="14"/>
        <v>theater</v>
      </c>
      <c r="R179" t="str">
        <f t="shared" si="15"/>
        <v>plays</v>
      </c>
      <c r="S179" s="9">
        <f t="shared" si="16"/>
        <v>40497.25</v>
      </c>
      <c r="T179" s="9">
        <f t="shared" si="17"/>
        <v>40522.25</v>
      </c>
      <c r="U179" t="str" cm="1">
        <f t="array" ref="U179">_xlfn.IFS( D179 &lt; 1000, "Less than 1000", D179&lt;=4999, "1000 to 4999", D179&lt;=9999, "5000 to 9999", D179&lt;= 14999, "10000 to 14999",
D179&lt;=19999, "15000 to 19999", D179&lt;=24999, "20000 to 24999", D179&lt;=29999, "25000 to 29999",
D179&lt;=34999, "30000 to 34999", D179&lt;=39999, "35000 to 39999", D179&lt;=44999, "40000 to 44999",
D179&lt;=49999, "45000 to 49999", D179&gt;49999, "Greater than or equal to 50000" )</f>
        <v>35000 to 39999</v>
      </c>
    </row>
    <row r="180" spans="1:21" x14ac:dyDescent="0.25">
      <c r="A180">
        <v>178</v>
      </c>
      <c r="B180" t="s">
        <v>408</v>
      </c>
      <c r="C180" s="3" t="s">
        <v>409</v>
      </c>
      <c r="D180" s="6">
        <v>7200</v>
      </c>
      <c r="E180" s="6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12"/>
        <v>0.96208333333333329</v>
      </c>
      <c r="P180" s="7">
        <f t="shared" si="13"/>
        <v>32.985714285714288</v>
      </c>
      <c r="Q180" t="str">
        <f t="shared" si="14"/>
        <v>food</v>
      </c>
      <c r="R180" t="str">
        <f t="shared" si="15"/>
        <v>food trucks</v>
      </c>
      <c r="S180" s="9">
        <f t="shared" si="16"/>
        <v>42999.208333333328</v>
      </c>
      <c r="T180" s="9">
        <f t="shared" si="17"/>
        <v>43008.208333333328</v>
      </c>
      <c r="U180" t="str" cm="1">
        <f t="array" ref="U180">_xlfn.IFS( D180 &lt; 1000, "Less than 1000", D180&lt;=4999, "1000 to 4999", D180&lt;=9999, "5000 to 9999", D180&lt;= 14999, "10000 to 14999",
D180&lt;=19999, "15000 to 19999", D180&lt;=24999, "20000 to 24999", D180&lt;=29999, "25000 to 29999",
D180&lt;=34999, "30000 to 34999", D180&lt;=39999, "35000 to 39999", D180&lt;=44999, "40000 to 44999",
D180&lt;=49999, "45000 to 49999", D180&gt;49999, "Greater than or equal to 50000" )</f>
        <v>5000 to 9999</v>
      </c>
    </row>
    <row r="181" spans="1:21" x14ac:dyDescent="0.25">
      <c r="A181">
        <v>179</v>
      </c>
      <c r="B181" t="s">
        <v>410</v>
      </c>
      <c r="C181" s="3" t="s">
        <v>411</v>
      </c>
      <c r="D181" s="6">
        <v>44500</v>
      </c>
      <c r="E181" s="6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12"/>
        <v>3.5771910112359548</v>
      </c>
      <c r="P181" s="7">
        <f t="shared" si="13"/>
        <v>45.005654509471306</v>
      </c>
      <c r="Q181" t="str">
        <f t="shared" si="14"/>
        <v>theater</v>
      </c>
      <c r="R181" t="str">
        <f t="shared" si="15"/>
        <v>plays</v>
      </c>
      <c r="S181" s="9">
        <f t="shared" si="16"/>
        <v>41350.208333333336</v>
      </c>
      <c r="T181" s="9">
        <f t="shared" si="17"/>
        <v>41351.208333333336</v>
      </c>
      <c r="U181" t="str" cm="1">
        <f t="array" ref="U181">_xlfn.IFS( D181 &lt; 1000, "Less than 1000", D181&lt;=4999, "1000 to 4999", D181&lt;=9999, "5000 to 9999", D181&lt;= 14999, "10000 to 14999",
D181&lt;=19999, "15000 to 19999", D181&lt;=24999, "20000 to 24999", D181&lt;=29999, "25000 to 29999",
D181&lt;=34999, "30000 to 34999", D181&lt;=39999, "35000 to 39999", D181&lt;=44999, "40000 to 44999",
D181&lt;=49999, "45000 to 49999", D181&gt;49999, "Greater than or equal to 50000" )</f>
        <v>40000 to 44999</v>
      </c>
    </row>
    <row r="182" spans="1:21" x14ac:dyDescent="0.25">
      <c r="A182">
        <v>180</v>
      </c>
      <c r="B182" t="s">
        <v>412</v>
      </c>
      <c r="C182" s="3" t="s">
        <v>413</v>
      </c>
      <c r="D182" s="6">
        <v>56000</v>
      </c>
      <c r="E182" s="6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12"/>
        <v>3.0845714285714285</v>
      </c>
      <c r="P182" s="7">
        <f t="shared" si="13"/>
        <v>81.98196487897485</v>
      </c>
      <c r="Q182" t="str">
        <f t="shared" si="14"/>
        <v>technology</v>
      </c>
      <c r="R182" t="str">
        <f t="shared" si="15"/>
        <v>wearables</v>
      </c>
      <c r="S182" s="9">
        <f t="shared" si="16"/>
        <v>40259.208333333336</v>
      </c>
      <c r="T182" s="9">
        <f t="shared" si="17"/>
        <v>40264.208333333336</v>
      </c>
      <c r="U182" t="str" cm="1">
        <f t="array" ref="U182">_xlfn.IFS( D182 &lt; 1000, "Less than 1000", D182&lt;=4999, "1000 to 4999", D182&lt;=9999, "5000 to 9999", D182&lt;= 14999, "10000 to 14999",
D182&lt;=19999, "15000 to 19999", D182&lt;=24999, "20000 to 24999", D182&lt;=29999, "25000 to 29999",
D182&lt;=34999, "30000 to 34999", D182&lt;=39999, "35000 to 39999", D182&lt;=44999, "40000 to 44999",
D182&lt;=49999, "45000 to 49999", D182&gt;49999, "Greater than or equal to 50000" )</f>
        <v>Greater than or equal to 50000</v>
      </c>
    </row>
    <row r="183" spans="1:21" x14ac:dyDescent="0.25">
      <c r="A183">
        <v>181</v>
      </c>
      <c r="B183" t="s">
        <v>414</v>
      </c>
      <c r="C183" s="3" t="s">
        <v>415</v>
      </c>
      <c r="D183" s="6">
        <v>8600</v>
      </c>
      <c r="E183" s="6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12"/>
        <v>0.61802325581395345</v>
      </c>
      <c r="P183" s="7">
        <f t="shared" si="13"/>
        <v>39.080882352941174</v>
      </c>
      <c r="Q183" t="str">
        <f t="shared" si="14"/>
        <v>technology</v>
      </c>
      <c r="R183" t="str">
        <f t="shared" si="15"/>
        <v>web</v>
      </c>
      <c r="S183" s="9">
        <f t="shared" si="16"/>
        <v>43012.208333333328</v>
      </c>
      <c r="T183" s="9">
        <f t="shared" si="17"/>
        <v>43030.208333333328</v>
      </c>
      <c r="U183" t="str" cm="1">
        <f t="array" ref="U183">_xlfn.IFS( D183 &lt; 1000, "Less than 1000", D183&lt;=4999, "1000 to 4999", D183&lt;=9999, "5000 to 9999", D183&lt;= 14999, "10000 to 14999",
D183&lt;=19999, "15000 to 19999", D183&lt;=24999, "20000 to 24999", D183&lt;=29999, "25000 to 29999",
D183&lt;=34999, "30000 to 34999", D183&lt;=39999, "35000 to 39999", D183&lt;=44999, "40000 to 44999",
D183&lt;=49999, "45000 to 49999", D183&gt;49999, "Greater than or equal to 50000" )</f>
        <v>5000 to 9999</v>
      </c>
    </row>
    <row r="184" spans="1:21" x14ac:dyDescent="0.25">
      <c r="A184">
        <v>182</v>
      </c>
      <c r="B184" t="s">
        <v>416</v>
      </c>
      <c r="C184" s="3" t="s">
        <v>417</v>
      </c>
      <c r="D184" s="6">
        <v>27100</v>
      </c>
      <c r="E184" s="6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12"/>
        <v>7.2232472324723247</v>
      </c>
      <c r="P184" s="7">
        <f t="shared" si="13"/>
        <v>58.996383363471971</v>
      </c>
      <c r="Q184" t="str">
        <f t="shared" si="14"/>
        <v>theater</v>
      </c>
      <c r="R184" t="str">
        <f t="shared" si="15"/>
        <v>plays</v>
      </c>
      <c r="S184" s="9">
        <f t="shared" si="16"/>
        <v>43631.208333333328</v>
      </c>
      <c r="T184" s="9">
        <f t="shared" si="17"/>
        <v>43647.208333333328</v>
      </c>
      <c r="U184" t="str" cm="1">
        <f t="array" ref="U184">_xlfn.IFS( D184 &lt; 1000, "Less than 1000", D184&lt;=4999, "1000 to 4999", D184&lt;=9999, "5000 to 9999", D184&lt;= 14999, "10000 to 14999",
D184&lt;=19999, "15000 to 19999", D184&lt;=24999, "20000 to 24999", D184&lt;=29999, "25000 to 29999",
D184&lt;=34999, "30000 to 34999", D184&lt;=39999, "35000 to 39999", D184&lt;=44999, "40000 to 44999",
D184&lt;=49999, "45000 to 49999", D184&gt;49999, "Greater than or equal to 50000" )</f>
        <v>25000 to 29999</v>
      </c>
    </row>
    <row r="185" spans="1:21" x14ac:dyDescent="0.25">
      <c r="A185">
        <v>183</v>
      </c>
      <c r="B185" t="s">
        <v>418</v>
      </c>
      <c r="C185" s="3" t="s">
        <v>419</v>
      </c>
      <c r="D185" s="6">
        <v>5100</v>
      </c>
      <c r="E185" s="6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12"/>
        <v>0.69117647058823528</v>
      </c>
      <c r="P185" s="7">
        <f t="shared" si="13"/>
        <v>40.988372093023258</v>
      </c>
      <c r="Q185" t="str">
        <f t="shared" si="14"/>
        <v>music</v>
      </c>
      <c r="R185" t="str">
        <f t="shared" si="15"/>
        <v>rock</v>
      </c>
      <c r="S185" s="9">
        <f t="shared" si="16"/>
        <v>40430.208333333336</v>
      </c>
      <c r="T185" s="9">
        <f t="shared" si="17"/>
        <v>40443.208333333336</v>
      </c>
      <c r="U185" t="str" cm="1">
        <f t="array" ref="U185">_xlfn.IFS( D185 &lt; 1000, "Less than 1000", D185&lt;=4999, "1000 to 4999", D185&lt;=9999, "5000 to 9999", D185&lt;= 14999, "10000 to 14999",
D185&lt;=19999, "15000 to 19999", D185&lt;=24999, "20000 to 24999", D185&lt;=29999, "25000 to 29999",
D185&lt;=34999, "30000 to 34999", D185&lt;=39999, "35000 to 39999", D185&lt;=44999, "40000 to 44999",
D185&lt;=49999, "45000 to 49999", D185&gt;49999, "Greater than or equal to 50000" )</f>
        <v>5000 to 9999</v>
      </c>
    </row>
    <row r="186" spans="1:21" x14ac:dyDescent="0.25">
      <c r="A186">
        <v>184</v>
      </c>
      <c r="B186" t="s">
        <v>420</v>
      </c>
      <c r="C186" s="3" t="s">
        <v>421</v>
      </c>
      <c r="D186" s="6">
        <v>3600</v>
      </c>
      <c r="E186" s="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12"/>
        <v>2.9305555555555554</v>
      </c>
      <c r="P186" s="7">
        <f t="shared" si="13"/>
        <v>31.029411764705884</v>
      </c>
      <c r="Q186" t="str">
        <f t="shared" si="14"/>
        <v>theater</v>
      </c>
      <c r="R186" t="str">
        <f t="shared" si="15"/>
        <v>plays</v>
      </c>
      <c r="S186" s="9">
        <f t="shared" si="16"/>
        <v>43588.208333333328</v>
      </c>
      <c r="T186" s="9">
        <f t="shared" si="17"/>
        <v>43589.208333333328</v>
      </c>
      <c r="U186" t="str" cm="1">
        <f t="array" ref="U186">_xlfn.IFS( D186 &lt; 1000, "Less than 1000", D186&lt;=4999, "1000 to 4999", D186&lt;=9999, "5000 to 9999", D186&lt;= 14999, "10000 to 14999",
D186&lt;=19999, "15000 to 19999", D186&lt;=24999, "20000 to 24999", D186&lt;=29999, "25000 to 29999",
D186&lt;=34999, "30000 to 34999", D186&lt;=39999, "35000 to 39999", D186&lt;=44999, "40000 to 44999",
D186&lt;=49999, "45000 to 49999", D186&gt;49999, "Greater than or equal to 50000" )</f>
        <v>1000 to 4999</v>
      </c>
    </row>
    <row r="187" spans="1:21" x14ac:dyDescent="0.25">
      <c r="A187">
        <v>185</v>
      </c>
      <c r="B187" t="s">
        <v>422</v>
      </c>
      <c r="C187" s="3" t="s">
        <v>423</v>
      </c>
      <c r="D187" s="6">
        <v>1000</v>
      </c>
      <c r="E187" s="6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12"/>
        <v>0.71799999999999997</v>
      </c>
      <c r="P187" s="7">
        <f t="shared" si="13"/>
        <v>37.789473684210527</v>
      </c>
      <c r="Q187" t="str">
        <f t="shared" si="14"/>
        <v>film &amp; video</v>
      </c>
      <c r="R187" t="str">
        <f t="shared" si="15"/>
        <v>television</v>
      </c>
      <c r="S187" s="9">
        <f t="shared" si="16"/>
        <v>43233.208333333328</v>
      </c>
      <c r="T187" s="9">
        <f t="shared" si="17"/>
        <v>43244.208333333328</v>
      </c>
      <c r="U187" t="str" cm="1">
        <f t="array" ref="U187">_xlfn.IFS( D187 &lt; 1000, "Less than 1000", D187&lt;=4999, "1000 to 4999", D187&lt;=9999, "5000 to 9999", D187&lt;= 14999, "10000 to 14999",
D187&lt;=19999, "15000 to 19999", D187&lt;=24999, "20000 to 24999", D187&lt;=29999, "25000 to 29999",
D187&lt;=34999, "30000 to 34999", D187&lt;=39999, "35000 to 39999", D187&lt;=44999, "40000 to 44999",
D187&lt;=49999, "45000 to 49999", D187&gt;49999, "Greater than or equal to 50000" )</f>
        <v>1000 to 4999</v>
      </c>
    </row>
    <row r="188" spans="1:21" x14ac:dyDescent="0.25">
      <c r="A188">
        <v>186</v>
      </c>
      <c r="B188" t="s">
        <v>424</v>
      </c>
      <c r="C188" s="3" t="s">
        <v>425</v>
      </c>
      <c r="D188" s="6">
        <v>88800</v>
      </c>
      <c r="E188" s="6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12"/>
        <v>0.31934684684684683</v>
      </c>
      <c r="P188" s="7">
        <f t="shared" si="13"/>
        <v>32.006772009029348</v>
      </c>
      <c r="Q188" t="str">
        <f t="shared" si="14"/>
        <v>theater</v>
      </c>
      <c r="R188" t="str">
        <f t="shared" si="15"/>
        <v>plays</v>
      </c>
      <c r="S188" s="9">
        <f t="shared" si="16"/>
        <v>41782.208333333336</v>
      </c>
      <c r="T188" s="9">
        <f t="shared" si="17"/>
        <v>41797.208333333336</v>
      </c>
      <c r="U188" t="str" cm="1">
        <f t="array" ref="U188">_xlfn.IFS( D188 &lt; 1000, "Less than 1000", D188&lt;=4999, "1000 to 4999", D188&lt;=9999, "5000 to 9999", D188&lt;= 14999, "10000 to 14999",
D188&lt;=19999, "15000 to 19999", D188&lt;=24999, "20000 to 24999", D188&lt;=29999, "25000 to 29999",
D188&lt;=34999, "30000 to 34999", D188&lt;=39999, "35000 to 39999", D188&lt;=44999, "40000 to 44999",
D188&lt;=49999, "45000 to 49999", D188&gt;49999, "Greater than or equal to 50000" )</f>
        <v>Greater than or equal to 50000</v>
      </c>
    </row>
    <row r="189" spans="1:21" x14ac:dyDescent="0.25">
      <c r="A189">
        <v>187</v>
      </c>
      <c r="B189" t="s">
        <v>426</v>
      </c>
      <c r="C189" s="3" t="s">
        <v>427</v>
      </c>
      <c r="D189" s="6">
        <v>60200</v>
      </c>
      <c r="E189" s="6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12"/>
        <v>2.2987375415282392</v>
      </c>
      <c r="P189" s="7">
        <f t="shared" si="13"/>
        <v>95.966712898751737</v>
      </c>
      <c r="Q189" t="str">
        <f t="shared" si="14"/>
        <v>film &amp; video</v>
      </c>
      <c r="R189" t="str">
        <f t="shared" si="15"/>
        <v>shorts</v>
      </c>
      <c r="S189" s="9">
        <f t="shared" si="16"/>
        <v>41328.25</v>
      </c>
      <c r="T189" s="9">
        <f t="shared" si="17"/>
        <v>41356.208333333336</v>
      </c>
      <c r="U189" t="str" cm="1">
        <f t="array" ref="U189">_xlfn.IFS( D189 &lt; 1000, "Less than 1000", D189&lt;=4999, "1000 to 4999", D189&lt;=9999, "5000 to 9999", D189&lt;= 14999, "10000 to 14999",
D189&lt;=19999, "15000 to 19999", D189&lt;=24999, "20000 to 24999", D189&lt;=29999, "25000 to 29999",
D189&lt;=34999, "30000 to 34999", D189&lt;=39999, "35000 to 39999", D189&lt;=44999, "40000 to 44999",
D189&lt;=49999, "45000 to 49999", D189&gt;49999, "Greater than or equal to 50000" )</f>
        <v>Greater than or equal to 50000</v>
      </c>
    </row>
    <row r="190" spans="1:21" x14ac:dyDescent="0.25">
      <c r="A190">
        <v>188</v>
      </c>
      <c r="B190" t="s">
        <v>428</v>
      </c>
      <c r="C190" s="3" t="s">
        <v>429</v>
      </c>
      <c r="D190" s="6">
        <v>8200</v>
      </c>
      <c r="E190" s="6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12"/>
        <v>0.3201219512195122</v>
      </c>
      <c r="P190" s="7">
        <f t="shared" si="13"/>
        <v>75</v>
      </c>
      <c r="Q190" t="str">
        <f t="shared" si="14"/>
        <v>theater</v>
      </c>
      <c r="R190" t="str">
        <f t="shared" si="15"/>
        <v>plays</v>
      </c>
      <c r="S190" s="9">
        <f t="shared" si="16"/>
        <v>41975.25</v>
      </c>
      <c r="T190" s="9">
        <f t="shared" si="17"/>
        <v>41976.25</v>
      </c>
      <c r="U190" t="str" cm="1">
        <f t="array" ref="U190">_xlfn.IFS( D190 &lt; 1000, "Less than 1000", D190&lt;=4999, "1000 to 4999", D190&lt;=9999, "5000 to 9999", D190&lt;= 14999, "10000 to 14999",
D190&lt;=19999, "15000 to 19999", D190&lt;=24999, "20000 to 24999", D190&lt;=29999, "25000 to 29999",
D190&lt;=34999, "30000 to 34999", D190&lt;=39999, "35000 to 39999", D190&lt;=44999, "40000 to 44999",
D190&lt;=49999, "45000 to 49999", D190&gt;49999, "Greater than or equal to 50000" )</f>
        <v>5000 to 9999</v>
      </c>
    </row>
    <row r="191" spans="1:21" x14ac:dyDescent="0.25">
      <c r="A191">
        <v>189</v>
      </c>
      <c r="B191" t="s">
        <v>430</v>
      </c>
      <c r="C191" s="3" t="s">
        <v>431</v>
      </c>
      <c r="D191" s="6">
        <v>191300</v>
      </c>
      <c r="E191" s="6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12"/>
        <v>0.23525352848928385</v>
      </c>
      <c r="P191" s="7">
        <f t="shared" si="13"/>
        <v>102.0498866213152</v>
      </c>
      <c r="Q191" t="str">
        <f t="shared" si="14"/>
        <v>theater</v>
      </c>
      <c r="R191" t="str">
        <f t="shared" si="15"/>
        <v>plays</v>
      </c>
      <c r="S191" s="9">
        <f t="shared" si="16"/>
        <v>42433.25</v>
      </c>
      <c r="T191" s="9">
        <f t="shared" si="17"/>
        <v>42433.25</v>
      </c>
      <c r="U191" t="str" cm="1">
        <f t="array" ref="U191">_xlfn.IFS( D191 &lt; 1000, "Less than 1000", D191&lt;=4999, "1000 to 4999", D191&lt;=9999, "5000 to 9999", D191&lt;= 14999, "10000 to 14999",
D191&lt;=19999, "15000 to 19999", D191&lt;=24999, "20000 to 24999", D191&lt;=29999, "25000 to 29999",
D191&lt;=34999, "30000 to 34999", D191&lt;=39999, "35000 to 39999", D191&lt;=44999, "40000 to 44999",
D191&lt;=49999, "45000 to 49999", D191&gt;49999, "Greater than or equal to 50000" )</f>
        <v>Greater than or equal to 50000</v>
      </c>
    </row>
    <row r="192" spans="1:21" x14ac:dyDescent="0.25">
      <c r="A192">
        <v>190</v>
      </c>
      <c r="B192" t="s">
        <v>432</v>
      </c>
      <c r="C192" s="3" t="s">
        <v>433</v>
      </c>
      <c r="D192" s="6">
        <v>3700</v>
      </c>
      <c r="E192" s="6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12"/>
        <v>0.68594594594594593</v>
      </c>
      <c r="P192" s="7">
        <f t="shared" si="13"/>
        <v>105.75</v>
      </c>
      <c r="Q192" t="str">
        <f t="shared" si="14"/>
        <v>theater</v>
      </c>
      <c r="R192" t="str">
        <f t="shared" si="15"/>
        <v>plays</v>
      </c>
      <c r="S192" s="9">
        <f t="shared" si="16"/>
        <v>41429.208333333336</v>
      </c>
      <c r="T192" s="9">
        <f t="shared" si="17"/>
        <v>41430.208333333336</v>
      </c>
      <c r="U192" t="str" cm="1">
        <f t="array" ref="U192">_xlfn.IFS( D192 &lt; 1000, "Less than 1000", D192&lt;=4999, "1000 to 4999", D192&lt;=9999, "5000 to 9999", D192&lt;= 14999, "10000 to 14999",
D192&lt;=19999, "15000 to 19999", D192&lt;=24999, "20000 to 24999", D192&lt;=29999, "25000 to 29999",
D192&lt;=34999, "30000 to 34999", D192&lt;=39999, "35000 to 39999", D192&lt;=44999, "40000 to 44999",
D192&lt;=49999, "45000 to 49999", D192&gt;49999, "Greater than or equal to 50000" )</f>
        <v>1000 to 4999</v>
      </c>
    </row>
    <row r="193" spans="1:21" x14ac:dyDescent="0.25">
      <c r="A193">
        <v>191</v>
      </c>
      <c r="B193" t="s">
        <v>434</v>
      </c>
      <c r="C193" s="3" t="s">
        <v>435</v>
      </c>
      <c r="D193" s="6">
        <v>8400</v>
      </c>
      <c r="E193" s="6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12"/>
        <v>0.37952380952380954</v>
      </c>
      <c r="P193" s="7">
        <f t="shared" si="13"/>
        <v>37.069767441860463</v>
      </c>
      <c r="Q193" t="str">
        <f t="shared" si="14"/>
        <v>theater</v>
      </c>
      <c r="R193" t="str">
        <f t="shared" si="15"/>
        <v>plays</v>
      </c>
      <c r="S193" s="9">
        <f t="shared" si="16"/>
        <v>43536.208333333328</v>
      </c>
      <c r="T193" s="9">
        <f t="shared" si="17"/>
        <v>43539.208333333328</v>
      </c>
      <c r="U193" t="str" cm="1">
        <f t="array" ref="U193">_xlfn.IFS( D193 &lt; 1000, "Less than 1000", D193&lt;=4999, "1000 to 4999", D193&lt;=9999, "5000 to 9999", D193&lt;= 14999, "10000 to 14999",
D193&lt;=19999, "15000 to 19999", D193&lt;=24999, "20000 to 24999", D193&lt;=29999, "25000 to 29999",
D193&lt;=34999, "30000 to 34999", D193&lt;=39999, "35000 to 39999", D193&lt;=44999, "40000 to 44999",
D193&lt;=49999, "45000 to 49999", D193&gt;49999, "Greater than or equal to 50000" )</f>
        <v>5000 to 9999</v>
      </c>
    </row>
    <row r="194" spans="1:21" x14ac:dyDescent="0.25">
      <c r="A194">
        <v>192</v>
      </c>
      <c r="B194" t="s">
        <v>436</v>
      </c>
      <c r="C194" s="3" t="s">
        <v>437</v>
      </c>
      <c r="D194" s="6">
        <v>42600</v>
      </c>
      <c r="E194" s="6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12"/>
        <v>0.19992957746478873</v>
      </c>
      <c r="P194" s="7">
        <f t="shared" si="13"/>
        <v>35.049382716049379</v>
      </c>
      <c r="Q194" t="str">
        <f t="shared" si="14"/>
        <v>music</v>
      </c>
      <c r="R194" t="str">
        <f t="shared" si="15"/>
        <v>rock</v>
      </c>
      <c r="S194" s="9">
        <f t="shared" si="16"/>
        <v>41817.208333333336</v>
      </c>
      <c r="T194" s="9">
        <f t="shared" si="17"/>
        <v>41821.208333333336</v>
      </c>
      <c r="U194" t="str" cm="1">
        <f t="array" ref="U194">_xlfn.IFS( D194 &lt; 1000, "Less than 1000", D194&lt;=4999, "1000 to 4999", D194&lt;=9999, "5000 to 9999", D194&lt;= 14999, "10000 to 14999",
D194&lt;=19999, "15000 to 19999", D194&lt;=24999, "20000 to 24999", D194&lt;=29999, "25000 to 29999",
D194&lt;=34999, "30000 to 34999", D194&lt;=39999, "35000 to 39999", D194&lt;=44999, "40000 to 44999",
D194&lt;=49999, "45000 to 49999", D194&gt;49999, "Greater than or equal to 50000" )</f>
        <v>40000 to 44999</v>
      </c>
    </row>
    <row r="195" spans="1:21" x14ac:dyDescent="0.25">
      <c r="A195">
        <v>193</v>
      </c>
      <c r="B195" t="s">
        <v>438</v>
      </c>
      <c r="C195" s="3" t="s">
        <v>439</v>
      </c>
      <c r="D195" s="6">
        <v>6600</v>
      </c>
      <c r="E195" s="6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8">E195/D195</f>
        <v>0.45636363636363636</v>
      </c>
      <c r="P195" s="7">
        <f t="shared" ref="P195:P258" si="19">IF(G195&lt;=0, 0, E195/G195 )</f>
        <v>46.338461538461537</v>
      </c>
      <c r="Q195" t="str">
        <f t="shared" ref="Q195:Q258" si="20">LEFT(N195, SEARCH("/", N195)-1)</f>
        <v>music</v>
      </c>
      <c r="R195" t="str">
        <f t="shared" ref="R195:R258" si="21">MID( N195, SEARCH( "/",N195)+1,LEN(N195))</f>
        <v>indie rock</v>
      </c>
      <c r="S195" s="9">
        <f t="shared" ref="S195:S258" si="22">J195/60/60/24+DATE(1970,1,1)</f>
        <v>43198.208333333328</v>
      </c>
      <c r="T195" s="9">
        <f t="shared" ref="T195:T258" si="23">K195/60/60/24+DATE(1970,1,1)</f>
        <v>43202.208333333328</v>
      </c>
      <c r="U195" t="str" cm="1">
        <f t="array" ref="U195">_xlfn.IFS( D195 &lt; 1000, "Less than 1000", D195&lt;=4999, "1000 to 4999", D195&lt;=9999, "5000 to 9999", D195&lt;= 14999, "10000 to 14999",
D195&lt;=19999, "15000 to 19999", D195&lt;=24999, "20000 to 24999", D195&lt;=29999, "25000 to 29999",
D195&lt;=34999, "30000 to 34999", D195&lt;=39999, "35000 to 39999", D195&lt;=44999, "40000 to 44999",
D195&lt;=49999, "45000 to 49999", D195&gt;49999, "Greater than or equal to 50000" )</f>
        <v>5000 to 9999</v>
      </c>
    </row>
    <row r="196" spans="1:21" x14ac:dyDescent="0.25">
      <c r="A196">
        <v>194</v>
      </c>
      <c r="B196" t="s">
        <v>440</v>
      </c>
      <c r="C196" s="3" t="s">
        <v>441</v>
      </c>
      <c r="D196" s="6">
        <v>7100</v>
      </c>
      <c r="E196" s="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8"/>
        <v>1.227605633802817</v>
      </c>
      <c r="P196" s="7">
        <f t="shared" si="19"/>
        <v>69.174603174603178</v>
      </c>
      <c r="Q196" t="str">
        <f t="shared" si="20"/>
        <v>music</v>
      </c>
      <c r="R196" t="str">
        <f t="shared" si="21"/>
        <v>metal</v>
      </c>
      <c r="S196" s="9">
        <f t="shared" si="22"/>
        <v>42261.208333333328</v>
      </c>
      <c r="T196" s="9">
        <f t="shared" si="23"/>
        <v>42277.208333333328</v>
      </c>
      <c r="U196" t="str" cm="1">
        <f t="array" ref="U196">_xlfn.IFS( D196 &lt; 1000, "Less than 1000", D196&lt;=4999, "1000 to 4999", D196&lt;=9999, "5000 to 9999", D196&lt;= 14999, "10000 to 14999",
D196&lt;=19999, "15000 to 19999", D196&lt;=24999, "20000 to 24999", D196&lt;=29999, "25000 to 29999",
D196&lt;=34999, "30000 to 34999", D196&lt;=39999, "35000 to 39999", D196&lt;=44999, "40000 to 44999",
D196&lt;=49999, "45000 to 49999", D196&gt;49999, "Greater than or equal to 50000" )</f>
        <v>5000 to 9999</v>
      </c>
    </row>
    <row r="197" spans="1:21" x14ac:dyDescent="0.25">
      <c r="A197">
        <v>195</v>
      </c>
      <c r="B197" t="s">
        <v>442</v>
      </c>
      <c r="C197" s="3" t="s">
        <v>443</v>
      </c>
      <c r="D197" s="6">
        <v>15800</v>
      </c>
      <c r="E197" s="6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8"/>
        <v>3.61753164556962</v>
      </c>
      <c r="P197" s="7">
        <f t="shared" si="19"/>
        <v>109.07824427480917</v>
      </c>
      <c r="Q197" t="str">
        <f t="shared" si="20"/>
        <v>music</v>
      </c>
      <c r="R197" t="str">
        <f t="shared" si="21"/>
        <v>electric music</v>
      </c>
      <c r="S197" s="9">
        <f t="shared" si="22"/>
        <v>43310.208333333328</v>
      </c>
      <c r="T197" s="9">
        <f t="shared" si="23"/>
        <v>43317.208333333328</v>
      </c>
      <c r="U197" t="str" cm="1">
        <f t="array" ref="U197">_xlfn.IFS( D197 &lt; 1000, "Less than 1000", D197&lt;=4999, "1000 to 4999", D197&lt;=9999, "5000 to 9999", D197&lt;= 14999, "10000 to 14999",
D197&lt;=19999, "15000 to 19999", D197&lt;=24999, "20000 to 24999", D197&lt;=29999, "25000 to 29999",
D197&lt;=34999, "30000 to 34999", D197&lt;=39999, "35000 to 39999", D197&lt;=44999, "40000 to 44999",
D197&lt;=49999, "45000 to 49999", D197&gt;49999, "Greater than or equal to 50000" )</f>
        <v>15000 to 19999</v>
      </c>
    </row>
    <row r="198" spans="1:21" x14ac:dyDescent="0.25">
      <c r="A198">
        <v>196</v>
      </c>
      <c r="B198" t="s">
        <v>444</v>
      </c>
      <c r="C198" s="3" t="s">
        <v>445</v>
      </c>
      <c r="D198" s="6">
        <v>8200</v>
      </c>
      <c r="E198" s="6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8"/>
        <v>0.63146341463414635</v>
      </c>
      <c r="P198" s="7">
        <f t="shared" si="19"/>
        <v>51.78</v>
      </c>
      <c r="Q198" t="str">
        <f t="shared" si="20"/>
        <v>technology</v>
      </c>
      <c r="R198" t="str">
        <f t="shared" si="21"/>
        <v>wearables</v>
      </c>
      <c r="S198" s="9">
        <f t="shared" si="22"/>
        <v>42616.208333333328</v>
      </c>
      <c r="T198" s="9">
        <f t="shared" si="23"/>
        <v>42635.208333333328</v>
      </c>
      <c r="U198" t="str" cm="1">
        <f t="array" ref="U198">_xlfn.IFS( D198 &lt; 1000, "Less than 1000", D198&lt;=4999, "1000 to 4999", D198&lt;=9999, "5000 to 9999", D198&lt;= 14999, "10000 to 14999",
D198&lt;=19999, "15000 to 19999", D198&lt;=24999, "20000 to 24999", D198&lt;=29999, "25000 to 29999",
D198&lt;=34999, "30000 to 34999", D198&lt;=39999, "35000 to 39999", D198&lt;=44999, "40000 to 44999",
D198&lt;=49999, "45000 to 49999", D198&gt;49999, "Greater than or equal to 50000" )</f>
        <v>5000 to 9999</v>
      </c>
    </row>
    <row r="199" spans="1:21" x14ac:dyDescent="0.25">
      <c r="A199">
        <v>197</v>
      </c>
      <c r="B199" t="s">
        <v>446</v>
      </c>
      <c r="C199" s="3" t="s">
        <v>447</v>
      </c>
      <c r="D199" s="6">
        <v>54700</v>
      </c>
      <c r="E199" s="6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8"/>
        <v>2.9820475319926874</v>
      </c>
      <c r="P199" s="7">
        <f t="shared" si="19"/>
        <v>82.010055304172951</v>
      </c>
      <c r="Q199" t="str">
        <f t="shared" si="20"/>
        <v>film &amp; video</v>
      </c>
      <c r="R199" t="str">
        <f t="shared" si="21"/>
        <v>drama</v>
      </c>
      <c r="S199" s="9">
        <f t="shared" si="22"/>
        <v>42909.208333333328</v>
      </c>
      <c r="T199" s="9">
        <f t="shared" si="23"/>
        <v>42923.208333333328</v>
      </c>
      <c r="U199" t="str" cm="1">
        <f t="array" ref="U199">_xlfn.IFS( D199 &lt; 1000, "Less than 1000", D199&lt;=4999, "1000 to 4999", D199&lt;=9999, "5000 to 9999", D199&lt;= 14999, "10000 to 14999",
D199&lt;=19999, "15000 to 19999", D199&lt;=24999, "20000 to 24999", D199&lt;=29999, "25000 to 29999",
D199&lt;=34999, "30000 to 34999", D199&lt;=39999, "35000 to 39999", D199&lt;=44999, "40000 to 44999",
D199&lt;=49999, "45000 to 49999", D199&gt;49999, "Greater than or equal to 50000" )</f>
        <v>Greater than or equal to 50000</v>
      </c>
    </row>
    <row r="200" spans="1:21" x14ac:dyDescent="0.25">
      <c r="A200">
        <v>198</v>
      </c>
      <c r="B200" t="s">
        <v>448</v>
      </c>
      <c r="C200" s="3" t="s">
        <v>449</v>
      </c>
      <c r="D200" s="6">
        <v>63200</v>
      </c>
      <c r="E200" s="6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8"/>
        <v>9.5585443037974685E-2</v>
      </c>
      <c r="P200" s="7">
        <f t="shared" si="19"/>
        <v>35.958333333333336</v>
      </c>
      <c r="Q200" t="str">
        <f t="shared" si="20"/>
        <v>music</v>
      </c>
      <c r="R200" t="str">
        <f t="shared" si="21"/>
        <v>electric music</v>
      </c>
      <c r="S200" s="9">
        <f t="shared" si="22"/>
        <v>40396.208333333336</v>
      </c>
      <c r="T200" s="9">
        <f t="shared" si="23"/>
        <v>40425.208333333336</v>
      </c>
      <c r="U200" t="str" cm="1">
        <f t="array" ref="U200">_xlfn.IFS( D200 &lt; 1000, "Less than 1000", D200&lt;=4999, "1000 to 4999", D200&lt;=9999, "5000 to 9999", D200&lt;= 14999, "10000 to 14999",
D200&lt;=19999, "15000 to 19999", D200&lt;=24999, "20000 to 24999", D200&lt;=29999, "25000 to 29999",
D200&lt;=34999, "30000 to 34999", D200&lt;=39999, "35000 to 39999", D200&lt;=44999, "40000 to 44999",
D200&lt;=49999, "45000 to 49999", D200&gt;49999, "Greater than or equal to 50000" )</f>
        <v>Greater than or equal to 50000</v>
      </c>
    </row>
    <row r="201" spans="1:21" x14ac:dyDescent="0.25">
      <c r="A201">
        <v>199</v>
      </c>
      <c r="B201" t="s">
        <v>450</v>
      </c>
      <c r="C201" s="3" t="s">
        <v>451</v>
      </c>
      <c r="D201" s="6">
        <v>1800</v>
      </c>
      <c r="E201" s="6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8"/>
        <v>0.5377777777777778</v>
      </c>
      <c r="P201" s="7">
        <f t="shared" si="19"/>
        <v>74.461538461538467</v>
      </c>
      <c r="Q201" t="str">
        <f t="shared" si="20"/>
        <v>music</v>
      </c>
      <c r="R201" t="str">
        <f t="shared" si="21"/>
        <v>rock</v>
      </c>
      <c r="S201" s="9">
        <f t="shared" si="22"/>
        <v>42192.208333333328</v>
      </c>
      <c r="T201" s="9">
        <f t="shared" si="23"/>
        <v>42196.208333333328</v>
      </c>
      <c r="U201" t="str" cm="1">
        <f t="array" ref="U201">_xlfn.IFS( D201 &lt; 1000, "Less than 1000", D201&lt;=4999, "1000 to 4999", D201&lt;=9999, "5000 to 9999", D201&lt;= 14999, "10000 to 14999",
D201&lt;=19999, "15000 to 19999", D201&lt;=24999, "20000 to 24999", D201&lt;=29999, "25000 to 29999",
D201&lt;=34999, "30000 to 34999", D201&lt;=39999, "35000 to 39999", D201&lt;=44999, "40000 to 44999",
D201&lt;=49999, "45000 to 49999", D201&gt;49999, "Greater than or equal to 50000" )</f>
        <v>1000 to 4999</v>
      </c>
    </row>
    <row r="202" spans="1:21" x14ac:dyDescent="0.25">
      <c r="A202">
        <v>200</v>
      </c>
      <c r="B202" t="s">
        <v>452</v>
      </c>
      <c r="C202" s="3" t="s">
        <v>453</v>
      </c>
      <c r="D202" s="6">
        <v>100</v>
      </c>
      <c r="E202" s="6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8"/>
        <v>0.02</v>
      </c>
      <c r="P202" s="7">
        <f t="shared" si="19"/>
        <v>2</v>
      </c>
      <c r="Q202" t="str">
        <f t="shared" si="20"/>
        <v>theater</v>
      </c>
      <c r="R202" t="str">
        <f t="shared" si="21"/>
        <v>plays</v>
      </c>
      <c r="S202" s="9">
        <f t="shared" si="22"/>
        <v>40262.208333333336</v>
      </c>
      <c r="T202" s="9">
        <f t="shared" si="23"/>
        <v>40273.208333333336</v>
      </c>
      <c r="U202" t="str" cm="1">
        <f t="array" ref="U202">_xlfn.IFS( D202 &lt; 1000, "Less than 1000", D202&lt;=4999, "1000 to 4999", D202&lt;=9999, "5000 to 9999", D202&lt;= 14999, "10000 to 14999",
D202&lt;=19999, "15000 to 19999", D202&lt;=24999, "20000 to 24999", D202&lt;=29999, "25000 to 29999",
D202&lt;=34999, "30000 to 34999", D202&lt;=39999, "35000 to 39999", D202&lt;=44999, "40000 to 44999",
D202&lt;=49999, "45000 to 49999", D202&gt;49999, "Greater than or equal to 50000" )</f>
        <v>Less than 1000</v>
      </c>
    </row>
    <row r="203" spans="1:21" x14ac:dyDescent="0.25">
      <c r="A203">
        <v>201</v>
      </c>
      <c r="B203" t="s">
        <v>454</v>
      </c>
      <c r="C203" s="3" t="s">
        <v>455</v>
      </c>
      <c r="D203" s="6">
        <v>2100</v>
      </c>
      <c r="E203" s="6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8"/>
        <v>6.8119047619047617</v>
      </c>
      <c r="P203" s="7">
        <f t="shared" si="19"/>
        <v>91.114649681528661</v>
      </c>
      <c r="Q203" t="str">
        <f t="shared" si="20"/>
        <v>technology</v>
      </c>
      <c r="R203" t="str">
        <f t="shared" si="21"/>
        <v>web</v>
      </c>
      <c r="S203" s="9">
        <f t="shared" si="22"/>
        <v>41845.208333333336</v>
      </c>
      <c r="T203" s="9">
        <f t="shared" si="23"/>
        <v>41863.208333333336</v>
      </c>
      <c r="U203" t="str" cm="1">
        <f t="array" ref="U203">_xlfn.IFS( D203 &lt; 1000, "Less than 1000", D203&lt;=4999, "1000 to 4999", D203&lt;=9999, "5000 to 9999", D203&lt;= 14999, "10000 to 14999",
D203&lt;=19999, "15000 to 19999", D203&lt;=24999, "20000 to 24999", D203&lt;=29999, "25000 to 29999",
D203&lt;=34999, "30000 to 34999", D203&lt;=39999, "35000 to 39999", D203&lt;=44999, "40000 to 44999",
D203&lt;=49999, "45000 to 49999", D203&gt;49999, "Greater than or equal to 50000" )</f>
        <v>1000 to 4999</v>
      </c>
    </row>
    <row r="204" spans="1:21" x14ac:dyDescent="0.25">
      <c r="A204">
        <v>202</v>
      </c>
      <c r="B204" t="s">
        <v>456</v>
      </c>
      <c r="C204" s="3" t="s">
        <v>457</v>
      </c>
      <c r="D204" s="6">
        <v>8300</v>
      </c>
      <c r="E204" s="6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8"/>
        <v>0.78831325301204824</v>
      </c>
      <c r="P204" s="7">
        <f t="shared" si="19"/>
        <v>79.792682926829272</v>
      </c>
      <c r="Q204" t="str">
        <f t="shared" si="20"/>
        <v>food</v>
      </c>
      <c r="R204" t="str">
        <f t="shared" si="21"/>
        <v>food trucks</v>
      </c>
      <c r="S204" s="9">
        <f t="shared" si="22"/>
        <v>40818.208333333336</v>
      </c>
      <c r="T204" s="9">
        <f t="shared" si="23"/>
        <v>40822.208333333336</v>
      </c>
      <c r="U204" t="str" cm="1">
        <f t="array" ref="U204">_xlfn.IFS( D204 &lt; 1000, "Less than 1000", D204&lt;=4999, "1000 to 4999", D204&lt;=9999, "5000 to 9999", D204&lt;= 14999, "10000 to 14999",
D204&lt;=19999, "15000 to 19999", D204&lt;=24999, "20000 to 24999", D204&lt;=29999, "25000 to 29999",
D204&lt;=34999, "30000 to 34999", D204&lt;=39999, "35000 to 39999", D204&lt;=44999, "40000 to 44999",
D204&lt;=49999, "45000 to 49999", D204&gt;49999, "Greater than or equal to 50000" )</f>
        <v>5000 to 9999</v>
      </c>
    </row>
    <row r="205" spans="1:21" x14ac:dyDescent="0.25">
      <c r="A205">
        <v>203</v>
      </c>
      <c r="B205" t="s">
        <v>458</v>
      </c>
      <c r="C205" s="3" t="s">
        <v>459</v>
      </c>
      <c r="D205" s="6">
        <v>143900</v>
      </c>
      <c r="E205" s="6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8"/>
        <v>1.3440792216817234</v>
      </c>
      <c r="P205" s="7">
        <f t="shared" si="19"/>
        <v>42.999777678968428</v>
      </c>
      <c r="Q205" t="str">
        <f t="shared" si="20"/>
        <v>theater</v>
      </c>
      <c r="R205" t="str">
        <f t="shared" si="21"/>
        <v>plays</v>
      </c>
      <c r="S205" s="9">
        <f t="shared" si="22"/>
        <v>42752.25</v>
      </c>
      <c r="T205" s="9">
        <f t="shared" si="23"/>
        <v>42754.25</v>
      </c>
      <c r="U205" t="str" cm="1">
        <f t="array" ref="U205">_xlfn.IFS( D205 &lt; 1000, "Less than 1000", D205&lt;=4999, "1000 to 4999", D205&lt;=9999, "5000 to 9999", D205&lt;= 14999, "10000 to 14999",
D205&lt;=19999, "15000 to 19999", D205&lt;=24999, "20000 to 24999", D205&lt;=29999, "25000 to 29999",
D205&lt;=34999, "30000 to 34999", D205&lt;=39999, "35000 to 39999", D205&lt;=44999, "40000 to 44999",
D205&lt;=49999, "45000 to 49999", D205&gt;49999, "Greater than or equal to 50000" )</f>
        <v>Greater than or equal to 50000</v>
      </c>
    </row>
    <row r="206" spans="1:21" x14ac:dyDescent="0.25">
      <c r="A206">
        <v>204</v>
      </c>
      <c r="B206" t="s">
        <v>460</v>
      </c>
      <c r="C206" s="3" t="s">
        <v>461</v>
      </c>
      <c r="D206" s="6">
        <v>75000</v>
      </c>
      <c r="E206" s="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8"/>
        <v>3.372E-2</v>
      </c>
      <c r="P206" s="7">
        <f t="shared" si="19"/>
        <v>63.225000000000001</v>
      </c>
      <c r="Q206" t="str">
        <f t="shared" si="20"/>
        <v>music</v>
      </c>
      <c r="R206" t="str">
        <f t="shared" si="21"/>
        <v>jazz</v>
      </c>
      <c r="S206" s="9">
        <f t="shared" si="22"/>
        <v>40636.208333333336</v>
      </c>
      <c r="T206" s="9">
        <f t="shared" si="23"/>
        <v>40646.208333333336</v>
      </c>
      <c r="U206" t="str" cm="1">
        <f t="array" ref="U206">_xlfn.IFS( D206 &lt; 1000, "Less than 1000", D206&lt;=4999, "1000 to 4999", D206&lt;=9999, "5000 to 9999", D206&lt;= 14999, "10000 to 14999",
D206&lt;=19999, "15000 to 19999", D206&lt;=24999, "20000 to 24999", D206&lt;=29999, "25000 to 29999",
D206&lt;=34999, "30000 to 34999", D206&lt;=39999, "35000 to 39999", D206&lt;=44999, "40000 to 44999",
D206&lt;=49999, "45000 to 49999", D206&gt;49999, "Greater than or equal to 50000" )</f>
        <v>Greater than or equal to 50000</v>
      </c>
    </row>
    <row r="207" spans="1:21" x14ac:dyDescent="0.25">
      <c r="A207">
        <v>205</v>
      </c>
      <c r="B207" t="s">
        <v>462</v>
      </c>
      <c r="C207" s="3" t="s">
        <v>463</v>
      </c>
      <c r="D207" s="6">
        <v>1300</v>
      </c>
      <c r="E207" s="6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8"/>
        <v>4.3184615384615386</v>
      </c>
      <c r="P207" s="7">
        <f t="shared" si="19"/>
        <v>70.174999999999997</v>
      </c>
      <c r="Q207" t="str">
        <f t="shared" si="20"/>
        <v>theater</v>
      </c>
      <c r="R207" t="str">
        <f t="shared" si="21"/>
        <v>plays</v>
      </c>
      <c r="S207" s="9">
        <f t="shared" si="22"/>
        <v>43390.208333333328</v>
      </c>
      <c r="T207" s="9">
        <f t="shared" si="23"/>
        <v>43402.208333333328</v>
      </c>
      <c r="U207" t="str" cm="1">
        <f t="array" ref="U207">_xlfn.IFS( D207 &lt; 1000, "Less than 1000", D207&lt;=4999, "1000 to 4999", D207&lt;=9999, "5000 to 9999", D207&lt;= 14999, "10000 to 14999",
D207&lt;=19999, "15000 to 19999", D207&lt;=24999, "20000 to 24999", D207&lt;=29999, "25000 to 29999",
D207&lt;=34999, "30000 to 34999", D207&lt;=39999, "35000 to 39999", D207&lt;=44999, "40000 to 44999",
D207&lt;=49999, "45000 to 49999", D207&gt;49999, "Greater than or equal to 50000" )</f>
        <v>1000 to 4999</v>
      </c>
    </row>
    <row r="208" spans="1:21" x14ac:dyDescent="0.25">
      <c r="A208">
        <v>206</v>
      </c>
      <c r="B208" t="s">
        <v>464</v>
      </c>
      <c r="C208" s="3" t="s">
        <v>465</v>
      </c>
      <c r="D208" s="6">
        <v>9000</v>
      </c>
      <c r="E208" s="6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8"/>
        <v>0.38844444444444443</v>
      </c>
      <c r="P208" s="7">
        <f t="shared" si="19"/>
        <v>61.333333333333336</v>
      </c>
      <c r="Q208" t="str">
        <f t="shared" si="20"/>
        <v>publishing</v>
      </c>
      <c r="R208" t="str">
        <f t="shared" si="21"/>
        <v>fiction</v>
      </c>
      <c r="S208" s="9">
        <f t="shared" si="22"/>
        <v>40236.25</v>
      </c>
      <c r="T208" s="9">
        <f t="shared" si="23"/>
        <v>40245.25</v>
      </c>
      <c r="U208" t="str" cm="1">
        <f t="array" ref="U208">_xlfn.IFS( D208 &lt; 1000, "Less than 1000", D208&lt;=4999, "1000 to 4999", D208&lt;=9999, "5000 to 9999", D208&lt;= 14999, "10000 to 14999",
D208&lt;=19999, "15000 to 19999", D208&lt;=24999, "20000 to 24999", D208&lt;=29999, "25000 to 29999",
D208&lt;=34999, "30000 to 34999", D208&lt;=39999, "35000 to 39999", D208&lt;=44999, "40000 to 44999",
D208&lt;=49999, "45000 to 49999", D208&gt;49999, "Greater than or equal to 50000" )</f>
        <v>5000 to 9999</v>
      </c>
    </row>
    <row r="209" spans="1:21" x14ac:dyDescent="0.25">
      <c r="A209">
        <v>207</v>
      </c>
      <c r="B209" t="s">
        <v>466</v>
      </c>
      <c r="C209" s="3" t="s">
        <v>467</v>
      </c>
      <c r="D209" s="6">
        <v>1000</v>
      </c>
      <c r="E209" s="6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8"/>
        <v>4.2569999999999997</v>
      </c>
      <c r="P209" s="7">
        <f t="shared" si="19"/>
        <v>99</v>
      </c>
      <c r="Q209" t="str">
        <f t="shared" si="20"/>
        <v>music</v>
      </c>
      <c r="R209" t="str">
        <f t="shared" si="21"/>
        <v>rock</v>
      </c>
      <c r="S209" s="9">
        <f t="shared" si="22"/>
        <v>43340.208333333328</v>
      </c>
      <c r="T209" s="9">
        <f t="shared" si="23"/>
        <v>43360.208333333328</v>
      </c>
      <c r="U209" t="str" cm="1">
        <f t="array" ref="U209">_xlfn.IFS( D209 &lt; 1000, "Less than 1000", D209&lt;=4999, "1000 to 4999", D209&lt;=9999, "5000 to 9999", D209&lt;= 14999, "10000 to 14999",
D209&lt;=19999, "15000 to 19999", D209&lt;=24999, "20000 to 24999", D209&lt;=29999, "25000 to 29999",
D209&lt;=34999, "30000 to 34999", D209&lt;=39999, "35000 to 39999", D209&lt;=44999, "40000 to 44999",
D209&lt;=49999, "45000 to 49999", D209&gt;49999, "Greater than or equal to 50000" )</f>
        <v>1000 to 4999</v>
      </c>
    </row>
    <row r="210" spans="1:21" x14ac:dyDescent="0.25">
      <c r="A210">
        <v>208</v>
      </c>
      <c r="B210" t="s">
        <v>468</v>
      </c>
      <c r="C210" s="3" t="s">
        <v>469</v>
      </c>
      <c r="D210" s="6">
        <v>196900</v>
      </c>
      <c r="E210" s="6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8"/>
        <v>1.0112239715591671</v>
      </c>
      <c r="P210" s="7">
        <f t="shared" si="19"/>
        <v>96.984900146127615</v>
      </c>
      <c r="Q210" t="str">
        <f t="shared" si="20"/>
        <v>film &amp; video</v>
      </c>
      <c r="R210" t="str">
        <f t="shared" si="21"/>
        <v>documentary</v>
      </c>
      <c r="S210" s="9">
        <f t="shared" si="22"/>
        <v>43048.25</v>
      </c>
      <c r="T210" s="9">
        <f t="shared" si="23"/>
        <v>43072.25</v>
      </c>
      <c r="U210" t="str" cm="1">
        <f t="array" ref="U210">_xlfn.IFS( D210 &lt; 1000, "Less than 1000", D210&lt;=4999, "1000 to 4999", D210&lt;=9999, "5000 to 9999", D210&lt;= 14999, "10000 to 14999",
D210&lt;=19999, "15000 to 19999", D210&lt;=24999, "20000 to 24999", D210&lt;=29999, "25000 to 29999",
D210&lt;=34999, "30000 to 34999", D210&lt;=39999, "35000 to 39999", D210&lt;=44999, "40000 to 44999",
D210&lt;=49999, "45000 to 49999", D210&gt;49999, "Greater than or equal to 50000" )</f>
        <v>Greater than or equal to 50000</v>
      </c>
    </row>
    <row r="211" spans="1:21" x14ac:dyDescent="0.25">
      <c r="A211">
        <v>209</v>
      </c>
      <c r="B211" t="s">
        <v>470</v>
      </c>
      <c r="C211" s="3" t="s">
        <v>471</v>
      </c>
      <c r="D211" s="6">
        <v>194500</v>
      </c>
      <c r="E211" s="6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8"/>
        <v>0.21188688946015424</v>
      </c>
      <c r="P211" s="7">
        <f t="shared" si="19"/>
        <v>51.004950495049506</v>
      </c>
      <c r="Q211" t="str">
        <f t="shared" si="20"/>
        <v>film &amp; video</v>
      </c>
      <c r="R211" t="str">
        <f t="shared" si="21"/>
        <v>documentary</v>
      </c>
      <c r="S211" s="9">
        <f t="shared" si="22"/>
        <v>42496.208333333328</v>
      </c>
      <c r="T211" s="9">
        <f t="shared" si="23"/>
        <v>42503.208333333328</v>
      </c>
      <c r="U211" t="str" cm="1">
        <f t="array" ref="U211">_xlfn.IFS( D211 &lt; 1000, "Less than 1000", D211&lt;=4999, "1000 to 4999", D211&lt;=9999, "5000 to 9999", D211&lt;= 14999, "10000 to 14999",
D211&lt;=19999, "15000 to 19999", D211&lt;=24999, "20000 to 24999", D211&lt;=29999, "25000 to 29999",
D211&lt;=34999, "30000 to 34999", D211&lt;=39999, "35000 to 39999", D211&lt;=44999, "40000 to 44999",
D211&lt;=49999, "45000 to 49999", D211&gt;49999, "Greater than or equal to 50000" )</f>
        <v>Greater than or equal to 50000</v>
      </c>
    </row>
    <row r="212" spans="1:21" x14ac:dyDescent="0.25">
      <c r="A212">
        <v>210</v>
      </c>
      <c r="B212" t="s">
        <v>472</v>
      </c>
      <c r="C212" s="3" t="s">
        <v>473</v>
      </c>
      <c r="D212" s="6">
        <v>9400</v>
      </c>
      <c r="E212" s="6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8"/>
        <v>0.67425531914893622</v>
      </c>
      <c r="P212" s="7">
        <f t="shared" si="19"/>
        <v>28.044247787610619</v>
      </c>
      <c r="Q212" t="str">
        <f t="shared" si="20"/>
        <v>film &amp; video</v>
      </c>
      <c r="R212" t="str">
        <f t="shared" si="21"/>
        <v>science fiction</v>
      </c>
      <c r="S212" s="9">
        <f t="shared" si="22"/>
        <v>42797.25</v>
      </c>
      <c r="T212" s="9">
        <f t="shared" si="23"/>
        <v>42824.208333333328</v>
      </c>
      <c r="U212" t="str" cm="1">
        <f t="array" ref="U212">_xlfn.IFS( D212 &lt; 1000, "Less than 1000", D212&lt;=4999, "1000 to 4999", D212&lt;=9999, "5000 to 9999", D212&lt;= 14999, "10000 to 14999",
D212&lt;=19999, "15000 to 19999", D212&lt;=24999, "20000 to 24999", D212&lt;=29999, "25000 to 29999",
D212&lt;=34999, "30000 to 34999", D212&lt;=39999, "35000 to 39999", D212&lt;=44999, "40000 to 44999",
D212&lt;=49999, "45000 to 49999", D212&gt;49999, "Greater than or equal to 50000" )</f>
        <v>5000 to 9999</v>
      </c>
    </row>
    <row r="213" spans="1:21" x14ac:dyDescent="0.25">
      <c r="A213">
        <v>211</v>
      </c>
      <c r="B213" t="s">
        <v>475</v>
      </c>
      <c r="C213" s="3" t="s">
        <v>476</v>
      </c>
      <c r="D213" s="6">
        <v>104400</v>
      </c>
      <c r="E213" s="6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8"/>
        <v>0.9492337164750958</v>
      </c>
      <c r="P213" s="7">
        <f t="shared" si="19"/>
        <v>60.984615384615381</v>
      </c>
      <c r="Q213" t="str">
        <f t="shared" si="20"/>
        <v>theater</v>
      </c>
      <c r="R213" t="str">
        <f t="shared" si="21"/>
        <v>plays</v>
      </c>
      <c r="S213" s="9">
        <f t="shared" si="22"/>
        <v>41513.208333333336</v>
      </c>
      <c r="T213" s="9">
        <f t="shared" si="23"/>
        <v>41537.208333333336</v>
      </c>
      <c r="U213" t="str" cm="1">
        <f t="array" ref="U213">_xlfn.IFS( D213 &lt; 1000, "Less than 1000", D213&lt;=4999, "1000 to 4999", D213&lt;=9999, "5000 to 9999", D213&lt;= 14999, "10000 to 14999",
D213&lt;=19999, "15000 to 19999", D213&lt;=24999, "20000 to 24999", D213&lt;=29999, "25000 to 29999",
D213&lt;=34999, "30000 to 34999", D213&lt;=39999, "35000 to 39999", D213&lt;=44999, "40000 to 44999",
D213&lt;=49999, "45000 to 49999", D213&gt;49999, "Greater than or equal to 50000" )</f>
        <v>Greater than or equal to 50000</v>
      </c>
    </row>
    <row r="214" spans="1:21" x14ac:dyDescent="0.25">
      <c r="A214">
        <v>212</v>
      </c>
      <c r="B214" t="s">
        <v>477</v>
      </c>
      <c r="C214" s="3" t="s">
        <v>478</v>
      </c>
      <c r="D214" s="6">
        <v>8100</v>
      </c>
      <c r="E214" s="6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8"/>
        <v>1.5185185185185186</v>
      </c>
      <c r="P214" s="7">
        <f t="shared" si="19"/>
        <v>73.214285714285708</v>
      </c>
      <c r="Q214" t="str">
        <f t="shared" si="20"/>
        <v>theater</v>
      </c>
      <c r="R214" t="str">
        <f t="shared" si="21"/>
        <v>plays</v>
      </c>
      <c r="S214" s="9">
        <f t="shared" si="22"/>
        <v>43814.25</v>
      </c>
      <c r="T214" s="9">
        <f t="shared" si="23"/>
        <v>43860.25</v>
      </c>
      <c r="U214" t="str" cm="1">
        <f t="array" ref="U214">_xlfn.IFS( D214 &lt; 1000, "Less than 1000", D214&lt;=4999, "1000 to 4999", D214&lt;=9999, "5000 to 9999", D214&lt;= 14999, "10000 to 14999",
D214&lt;=19999, "15000 to 19999", D214&lt;=24999, "20000 to 24999", D214&lt;=29999, "25000 to 29999",
D214&lt;=34999, "30000 to 34999", D214&lt;=39999, "35000 to 39999", D214&lt;=44999, "40000 to 44999",
D214&lt;=49999, "45000 to 49999", D214&gt;49999, "Greater than or equal to 50000" )</f>
        <v>5000 to 9999</v>
      </c>
    </row>
    <row r="215" spans="1:21" x14ac:dyDescent="0.25">
      <c r="A215">
        <v>213</v>
      </c>
      <c r="B215" t="s">
        <v>479</v>
      </c>
      <c r="C215" s="3" t="s">
        <v>480</v>
      </c>
      <c r="D215" s="6">
        <v>87900</v>
      </c>
      <c r="E215" s="6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8"/>
        <v>1.9516382252559727</v>
      </c>
      <c r="P215" s="7">
        <f t="shared" si="19"/>
        <v>39.997435299603637</v>
      </c>
      <c r="Q215" t="str">
        <f t="shared" si="20"/>
        <v>music</v>
      </c>
      <c r="R215" t="str">
        <f t="shared" si="21"/>
        <v>indie rock</v>
      </c>
      <c r="S215" s="9">
        <f t="shared" si="22"/>
        <v>40488.208333333336</v>
      </c>
      <c r="T215" s="9">
        <f t="shared" si="23"/>
        <v>40496.25</v>
      </c>
      <c r="U215" t="str" cm="1">
        <f t="array" ref="U215">_xlfn.IFS( D215 &lt; 1000, "Less than 1000", D215&lt;=4999, "1000 to 4999", D215&lt;=9999, "5000 to 9999", D215&lt;= 14999, "10000 to 14999",
D215&lt;=19999, "15000 to 19999", D215&lt;=24999, "20000 to 24999", D215&lt;=29999, "25000 to 29999",
D215&lt;=34999, "30000 to 34999", D215&lt;=39999, "35000 to 39999", D215&lt;=44999, "40000 to 44999",
D215&lt;=49999, "45000 to 49999", D215&gt;49999, "Greater than or equal to 50000" )</f>
        <v>Greater than or equal to 50000</v>
      </c>
    </row>
    <row r="216" spans="1:21" x14ac:dyDescent="0.25">
      <c r="A216">
        <v>214</v>
      </c>
      <c r="B216" t="s">
        <v>481</v>
      </c>
      <c r="C216" s="3" t="s">
        <v>482</v>
      </c>
      <c r="D216" s="6">
        <v>1400</v>
      </c>
      <c r="E216" s="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8"/>
        <v>10.231428571428571</v>
      </c>
      <c r="P216" s="7">
        <f t="shared" si="19"/>
        <v>86.812121212121212</v>
      </c>
      <c r="Q216" t="str">
        <f t="shared" si="20"/>
        <v>music</v>
      </c>
      <c r="R216" t="str">
        <f t="shared" si="21"/>
        <v>rock</v>
      </c>
      <c r="S216" s="9">
        <f t="shared" si="22"/>
        <v>40409.208333333336</v>
      </c>
      <c r="T216" s="9">
        <f t="shared" si="23"/>
        <v>40415.208333333336</v>
      </c>
      <c r="U216" t="str" cm="1">
        <f t="array" ref="U216">_xlfn.IFS( D216 &lt; 1000, "Less than 1000", D216&lt;=4999, "1000 to 4999", D216&lt;=9999, "5000 to 9999", D216&lt;= 14999, "10000 to 14999",
D216&lt;=19999, "15000 to 19999", D216&lt;=24999, "20000 to 24999", D216&lt;=29999, "25000 to 29999",
D216&lt;=34999, "30000 to 34999", D216&lt;=39999, "35000 to 39999", D216&lt;=44999, "40000 to 44999",
D216&lt;=49999, "45000 to 49999", D216&gt;49999, "Greater than or equal to 50000" )</f>
        <v>1000 to 4999</v>
      </c>
    </row>
    <row r="217" spans="1:21" x14ac:dyDescent="0.25">
      <c r="A217">
        <v>215</v>
      </c>
      <c r="B217" t="s">
        <v>483</v>
      </c>
      <c r="C217" s="3" t="s">
        <v>484</v>
      </c>
      <c r="D217" s="6">
        <v>156800</v>
      </c>
      <c r="E217" s="6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8"/>
        <v>3.8418367346938778E-2</v>
      </c>
      <c r="P217" s="7">
        <f t="shared" si="19"/>
        <v>42.125874125874127</v>
      </c>
      <c r="Q217" t="str">
        <f t="shared" si="20"/>
        <v>theater</v>
      </c>
      <c r="R217" t="str">
        <f t="shared" si="21"/>
        <v>plays</v>
      </c>
      <c r="S217" s="9">
        <f t="shared" si="22"/>
        <v>43509.25</v>
      </c>
      <c r="T217" s="9">
        <f t="shared" si="23"/>
        <v>43511.25</v>
      </c>
      <c r="U217" t="str" cm="1">
        <f t="array" ref="U217">_xlfn.IFS( D217 &lt; 1000, "Less than 1000", D217&lt;=4999, "1000 to 4999", D217&lt;=9999, "5000 to 9999", D217&lt;= 14999, "10000 to 14999",
D217&lt;=19999, "15000 to 19999", D217&lt;=24999, "20000 to 24999", D217&lt;=29999, "25000 to 29999",
D217&lt;=34999, "30000 to 34999", D217&lt;=39999, "35000 to 39999", D217&lt;=44999, "40000 to 44999",
D217&lt;=49999, "45000 to 49999", D217&gt;49999, "Greater than or equal to 50000" )</f>
        <v>Greater than or equal to 50000</v>
      </c>
    </row>
    <row r="218" spans="1:21" x14ac:dyDescent="0.25">
      <c r="A218">
        <v>216</v>
      </c>
      <c r="B218" t="s">
        <v>485</v>
      </c>
      <c r="C218" s="3" t="s">
        <v>486</v>
      </c>
      <c r="D218" s="6">
        <v>121700</v>
      </c>
      <c r="E218" s="6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8"/>
        <v>1.5507066557107643</v>
      </c>
      <c r="P218" s="7">
        <f t="shared" si="19"/>
        <v>103.97851239669421</v>
      </c>
      <c r="Q218" t="str">
        <f t="shared" si="20"/>
        <v>theater</v>
      </c>
      <c r="R218" t="str">
        <f t="shared" si="21"/>
        <v>plays</v>
      </c>
      <c r="S218" s="9">
        <f t="shared" si="22"/>
        <v>40869.25</v>
      </c>
      <c r="T218" s="9">
        <f t="shared" si="23"/>
        <v>40871.25</v>
      </c>
      <c r="U218" t="str" cm="1">
        <f t="array" ref="U218">_xlfn.IFS( D218 &lt; 1000, "Less than 1000", D218&lt;=4999, "1000 to 4999", D218&lt;=9999, "5000 to 9999", D218&lt;= 14999, "10000 to 14999",
D218&lt;=19999, "15000 to 19999", D218&lt;=24999, "20000 to 24999", D218&lt;=29999, "25000 to 29999",
D218&lt;=34999, "30000 to 34999", D218&lt;=39999, "35000 to 39999", D218&lt;=44999, "40000 to 44999",
D218&lt;=49999, "45000 to 49999", D218&gt;49999, "Greater than or equal to 50000" )</f>
        <v>Greater than or equal to 50000</v>
      </c>
    </row>
    <row r="219" spans="1:21" x14ac:dyDescent="0.25">
      <c r="A219">
        <v>217</v>
      </c>
      <c r="B219" t="s">
        <v>487</v>
      </c>
      <c r="C219" s="3" t="s">
        <v>488</v>
      </c>
      <c r="D219" s="6">
        <v>129400</v>
      </c>
      <c r="E219" s="6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8"/>
        <v>0.44753477588871715</v>
      </c>
      <c r="P219" s="7">
        <f t="shared" si="19"/>
        <v>62.003211991434689</v>
      </c>
      <c r="Q219" t="str">
        <f t="shared" si="20"/>
        <v>film &amp; video</v>
      </c>
      <c r="R219" t="str">
        <f t="shared" si="21"/>
        <v>science fiction</v>
      </c>
      <c r="S219" s="9">
        <f t="shared" si="22"/>
        <v>43583.208333333328</v>
      </c>
      <c r="T219" s="9">
        <f t="shared" si="23"/>
        <v>43592.208333333328</v>
      </c>
      <c r="U219" t="str" cm="1">
        <f t="array" ref="U219">_xlfn.IFS( D219 &lt; 1000, "Less than 1000", D219&lt;=4999, "1000 to 4999", D219&lt;=9999, "5000 to 9999", D219&lt;= 14999, "10000 to 14999",
D219&lt;=19999, "15000 to 19999", D219&lt;=24999, "20000 to 24999", D219&lt;=29999, "25000 to 29999",
D219&lt;=34999, "30000 to 34999", D219&lt;=39999, "35000 to 39999", D219&lt;=44999, "40000 to 44999",
D219&lt;=49999, "45000 to 49999", D219&gt;49999, "Greater than or equal to 50000" )</f>
        <v>Greater than or equal to 50000</v>
      </c>
    </row>
    <row r="220" spans="1:21" x14ac:dyDescent="0.25">
      <c r="A220">
        <v>218</v>
      </c>
      <c r="B220" t="s">
        <v>489</v>
      </c>
      <c r="C220" s="3" t="s">
        <v>490</v>
      </c>
      <c r="D220" s="6">
        <v>5700</v>
      </c>
      <c r="E220" s="6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8"/>
        <v>2.1594736842105262</v>
      </c>
      <c r="P220" s="7">
        <f t="shared" si="19"/>
        <v>31.005037783375315</v>
      </c>
      <c r="Q220" t="str">
        <f t="shared" si="20"/>
        <v>film &amp; video</v>
      </c>
      <c r="R220" t="str">
        <f t="shared" si="21"/>
        <v>shorts</v>
      </c>
      <c r="S220" s="9">
        <f t="shared" si="22"/>
        <v>40858.25</v>
      </c>
      <c r="T220" s="9">
        <f t="shared" si="23"/>
        <v>40892.25</v>
      </c>
      <c r="U220" t="str" cm="1">
        <f t="array" ref="U220">_xlfn.IFS( D220 &lt; 1000, "Less than 1000", D220&lt;=4999, "1000 to 4999", D220&lt;=9999, "5000 to 9999", D220&lt;= 14999, "10000 to 14999",
D220&lt;=19999, "15000 to 19999", D220&lt;=24999, "20000 to 24999", D220&lt;=29999, "25000 to 29999",
D220&lt;=34999, "30000 to 34999", D220&lt;=39999, "35000 to 39999", D220&lt;=44999, "40000 to 44999",
D220&lt;=49999, "45000 to 49999", D220&gt;49999, "Greater than or equal to 50000" )</f>
        <v>5000 to 9999</v>
      </c>
    </row>
    <row r="221" spans="1:21" x14ac:dyDescent="0.25">
      <c r="A221">
        <v>219</v>
      </c>
      <c r="B221" t="s">
        <v>491</v>
      </c>
      <c r="C221" s="3" t="s">
        <v>492</v>
      </c>
      <c r="D221" s="6">
        <v>41700</v>
      </c>
      <c r="E221" s="6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8"/>
        <v>3.3212709832134291</v>
      </c>
      <c r="P221" s="7">
        <f t="shared" si="19"/>
        <v>89.991552956465242</v>
      </c>
      <c r="Q221" t="str">
        <f t="shared" si="20"/>
        <v>film &amp; video</v>
      </c>
      <c r="R221" t="str">
        <f t="shared" si="21"/>
        <v>animation</v>
      </c>
      <c r="S221" s="9">
        <f t="shared" si="22"/>
        <v>41137.208333333336</v>
      </c>
      <c r="T221" s="9">
        <f t="shared" si="23"/>
        <v>41149.208333333336</v>
      </c>
      <c r="U221" t="str" cm="1">
        <f t="array" ref="U221">_xlfn.IFS( D221 &lt; 1000, "Less than 1000", D221&lt;=4999, "1000 to 4999", D221&lt;=9999, "5000 to 9999", D221&lt;= 14999, "10000 to 14999",
D221&lt;=19999, "15000 to 19999", D221&lt;=24999, "20000 to 24999", D221&lt;=29999, "25000 to 29999",
D221&lt;=34999, "30000 to 34999", D221&lt;=39999, "35000 to 39999", D221&lt;=44999, "40000 to 44999",
D221&lt;=49999, "45000 to 49999", D221&gt;49999, "Greater than or equal to 50000" )</f>
        <v>40000 to 44999</v>
      </c>
    </row>
    <row r="222" spans="1:21" x14ac:dyDescent="0.25">
      <c r="A222">
        <v>220</v>
      </c>
      <c r="B222" t="s">
        <v>493</v>
      </c>
      <c r="C222" s="3" t="s">
        <v>494</v>
      </c>
      <c r="D222" s="6">
        <v>7900</v>
      </c>
      <c r="E222" s="6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8"/>
        <v>8.4430379746835441E-2</v>
      </c>
      <c r="P222" s="7">
        <f t="shared" si="19"/>
        <v>39.235294117647058</v>
      </c>
      <c r="Q222" t="str">
        <f t="shared" si="20"/>
        <v>theater</v>
      </c>
      <c r="R222" t="str">
        <f t="shared" si="21"/>
        <v>plays</v>
      </c>
      <c r="S222" s="9">
        <f t="shared" si="22"/>
        <v>40725.208333333336</v>
      </c>
      <c r="T222" s="9">
        <f t="shared" si="23"/>
        <v>40743.208333333336</v>
      </c>
      <c r="U222" t="str" cm="1">
        <f t="array" ref="U222">_xlfn.IFS( D222 &lt; 1000, "Less than 1000", D222&lt;=4999, "1000 to 4999", D222&lt;=9999, "5000 to 9999", D222&lt;= 14999, "10000 to 14999",
D222&lt;=19999, "15000 to 19999", D222&lt;=24999, "20000 to 24999", D222&lt;=29999, "25000 to 29999",
D222&lt;=34999, "30000 to 34999", D222&lt;=39999, "35000 to 39999", D222&lt;=44999, "40000 to 44999",
D222&lt;=49999, "45000 to 49999", D222&gt;49999, "Greater than or equal to 50000" )</f>
        <v>5000 to 9999</v>
      </c>
    </row>
    <row r="223" spans="1:21" x14ac:dyDescent="0.25">
      <c r="A223">
        <v>221</v>
      </c>
      <c r="B223" t="s">
        <v>495</v>
      </c>
      <c r="C223" s="3" t="s">
        <v>496</v>
      </c>
      <c r="D223" s="6">
        <v>121500</v>
      </c>
      <c r="E223" s="6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8"/>
        <v>0.9862551440329218</v>
      </c>
      <c r="P223" s="7">
        <f t="shared" si="19"/>
        <v>54.993116108306566</v>
      </c>
      <c r="Q223" t="str">
        <f t="shared" si="20"/>
        <v>food</v>
      </c>
      <c r="R223" t="str">
        <f t="shared" si="21"/>
        <v>food trucks</v>
      </c>
      <c r="S223" s="9">
        <f t="shared" si="22"/>
        <v>41081.208333333336</v>
      </c>
      <c r="T223" s="9">
        <f t="shared" si="23"/>
        <v>41083.208333333336</v>
      </c>
      <c r="U223" t="str" cm="1">
        <f t="array" ref="U223">_xlfn.IFS( D223 &lt; 1000, "Less than 1000", D223&lt;=4999, "1000 to 4999", D223&lt;=9999, "5000 to 9999", D223&lt;= 14999, "10000 to 14999",
D223&lt;=19999, "15000 to 19999", D223&lt;=24999, "20000 to 24999", D223&lt;=29999, "25000 to 29999",
D223&lt;=34999, "30000 to 34999", D223&lt;=39999, "35000 to 39999", D223&lt;=44999, "40000 to 44999",
D223&lt;=49999, "45000 to 49999", D223&gt;49999, "Greater than or equal to 50000" )</f>
        <v>Greater than or equal to 50000</v>
      </c>
    </row>
    <row r="224" spans="1:21" x14ac:dyDescent="0.25">
      <c r="A224">
        <v>222</v>
      </c>
      <c r="B224" t="s">
        <v>497</v>
      </c>
      <c r="C224" s="3" t="s">
        <v>498</v>
      </c>
      <c r="D224" s="6">
        <v>4800</v>
      </c>
      <c r="E224" s="6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8"/>
        <v>1.3797916666666667</v>
      </c>
      <c r="P224" s="7">
        <f t="shared" si="19"/>
        <v>47.992753623188406</v>
      </c>
      <c r="Q224" t="str">
        <f t="shared" si="20"/>
        <v>photography</v>
      </c>
      <c r="R224" t="str">
        <f t="shared" si="21"/>
        <v>photography books</v>
      </c>
      <c r="S224" s="9">
        <f t="shared" si="22"/>
        <v>41914.208333333336</v>
      </c>
      <c r="T224" s="9">
        <f t="shared" si="23"/>
        <v>41915.208333333336</v>
      </c>
      <c r="U224" t="str" cm="1">
        <f t="array" ref="U224">_xlfn.IFS( D224 &lt; 1000, "Less than 1000", D224&lt;=4999, "1000 to 4999", D224&lt;=9999, "5000 to 9999", D224&lt;= 14999, "10000 to 14999",
D224&lt;=19999, "15000 to 19999", D224&lt;=24999, "20000 to 24999", D224&lt;=29999, "25000 to 29999",
D224&lt;=34999, "30000 to 34999", D224&lt;=39999, "35000 to 39999", D224&lt;=44999, "40000 to 44999",
D224&lt;=49999, "45000 to 49999", D224&gt;49999, "Greater than or equal to 50000" )</f>
        <v>1000 to 4999</v>
      </c>
    </row>
    <row r="225" spans="1:21" x14ac:dyDescent="0.25">
      <c r="A225">
        <v>223</v>
      </c>
      <c r="B225" t="s">
        <v>499</v>
      </c>
      <c r="C225" s="3" t="s">
        <v>500</v>
      </c>
      <c r="D225" s="6">
        <v>87300</v>
      </c>
      <c r="E225" s="6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8"/>
        <v>0.93810996563573879</v>
      </c>
      <c r="P225" s="7">
        <f t="shared" si="19"/>
        <v>87.966702470461868</v>
      </c>
      <c r="Q225" t="str">
        <f t="shared" si="20"/>
        <v>theater</v>
      </c>
      <c r="R225" t="str">
        <f t="shared" si="21"/>
        <v>plays</v>
      </c>
      <c r="S225" s="9">
        <f t="shared" si="22"/>
        <v>42445.208333333328</v>
      </c>
      <c r="T225" s="9">
        <f t="shared" si="23"/>
        <v>42459.208333333328</v>
      </c>
      <c r="U225" t="str" cm="1">
        <f t="array" ref="U225">_xlfn.IFS( D225 &lt; 1000, "Less than 1000", D225&lt;=4999, "1000 to 4999", D225&lt;=9999, "5000 to 9999", D225&lt;= 14999, "10000 to 14999",
D225&lt;=19999, "15000 to 19999", D225&lt;=24999, "20000 to 24999", D225&lt;=29999, "25000 to 29999",
D225&lt;=34999, "30000 to 34999", D225&lt;=39999, "35000 to 39999", D225&lt;=44999, "40000 to 44999",
D225&lt;=49999, "45000 to 49999", D225&gt;49999, "Greater than or equal to 50000" )</f>
        <v>Greater than or equal to 50000</v>
      </c>
    </row>
    <row r="226" spans="1:21" x14ac:dyDescent="0.25">
      <c r="A226">
        <v>224</v>
      </c>
      <c r="B226" t="s">
        <v>501</v>
      </c>
      <c r="C226" s="3" t="s">
        <v>502</v>
      </c>
      <c r="D226" s="6">
        <v>46300</v>
      </c>
      <c r="E226" s="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8"/>
        <v>4.0363930885529156</v>
      </c>
      <c r="P226" s="7">
        <f t="shared" si="19"/>
        <v>51.999165275459099</v>
      </c>
      <c r="Q226" t="str">
        <f t="shared" si="20"/>
        <v>film &amp; video</v>
      </c>
      <c r="R226" t="str">
        <f t="shared" si="21"/>
        <v>science fiction</v>
      </c>
      <c r="S226" s="9">
        <f t="shared" si="22"/>
        <v>41906.208333333336</v>
      </c>
      <c r="T226" s="9">
        <f t="shared" si="23"/>
        <v>41951.25</v>
      </c>
      <c r="U226" t="str" cm="1">
        <f t="array" ref="U226">_xlfn.IFS( D226 &lt; 1000, "Less than 1000", D226&lt;=4999, "1000 to 4999", D226&lt;=9999, "5000 to 9999", D226&lt;= 14999, "10000 to 14999",
D226&lt;=19999, "15000 to 19999", D226&lt;=24999, "20000 to 24999", D226&lt;=29999, "25000 to 29999",
D226&lt;=34999, "30000 to 34999", D226&lt;=39999, "35000 to 39999", D226&lt;=44999, "40000 to 44999",
D226&lt;=49999, "45000 to 49999", D226&gt;49999, "Greater than or equal to 50000" )</f>
        <v>45000 to 49999</v>
      </c>
    </row>
    <row r="227" spans="1:21" x14ac:dyDescent="0.25">
      <c r="A227">
        <v>225</v>
      </c>
      <c r="B227" t="s">
        <v>503</v>
      </c>
      <c r="C227" s="3" t="s">
        <v>504</v>
      </c>
      <c r="D227" s="6">
        <v>67800</v>
      </c>
      <c r="E227" s="6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8"/>
        <v>2.6017404129793511</v>
      </c>
      <c r="P227" s="7">
        <f t="shared" si="19"/>
        <v>29.999659863945578</v>
      </c>
      <c r="Q227" t="str">
        <f t="shared" si="20"/>
        <v>music</v>
      </c>
      <c r="R227" t="str">
        <f t="shared" si="21"/>
        <v>rock</v>
      </c>
      <c r="S227" s="9">
        <f t="shared" si="22"/>
        <v>41762.208333333336</v>
      </c>
      <c r="T227" s="9">
        <f t="shared" si="23"/>
        <v>41762.208333333336</v>
      </c>
      <c r="U227" t="str" cm="1">
        <f t="array" ref="U227">_xlfn.IFS( D227 &lt; 1000, "Less than 1000", D227&lt;=4999, "1000 to 4999", D227&lt;=9999, "5000 to 9999", D227&lt;= 14999, "10000 to 14999",
D227&lt;=19999, "15000 to 19999", D227&lt;=24999, "20000 to 24999", D227&lt;=29999, "25000 to 29999",
D227&lt;=34999, "30000 to 34999", D227&lt;=39999, "35000 to 39999", D227&lt;=44999, "40000 to 44999",
D227&lt;=49999, "45000 to 49999", D227&gt;49999, "Greater than or equal to 50000" )</f>
        <v>Greater than or equal to 50000</v>
      </c>
    </row>
    <row r="228" spans="1:21" x14ac:dyDescent="0.25">
      <c r="A228">
        <v>226</v>
      </c>
      <c r="B228" t="s">
        <v>253</v>
      </c>
      <c r="C228" s="3" t="s">
        <v>505</v>
      </c>
      <c r="D228" s="6">
        <v>3000</v>
      </c>
      <c r="E228" s="6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8"/>
        <v>3.6663333333333332</v>
      </c>
      <c r="P228" s="7">
        <f t="shared" si="19"/>
        <v>98.205357142857139</v>
      </c>
      <c r="Q228" t="str">
        <f t="shared" si="20"/>
        <v>photography</v>
      </c>
      <c r="R228" t="str">
        <f t="shared" si="21"/>
        <v>photography books</v>
      </c>
      <c r="S228" s="9">
        <f t="shared" si="22"/>
        <v>40276.208333333336</v>
      </c>
      <c r="T228" s="9">
        <f t="shared" si="23"/>
        <v>40313.208333333336</v>
      </c>
      <c r="U228" t="str" cm="1">
        <f t="array" ref="U228">_xlfn.IFS( D228 &lt; 1000, "Less than 1000", D228&lt;=4999, "1000 to 4999", D228&lt;=9999, "5000 to 9999", D228&lt;= 14999, "10000 to 14999",
D228&lt;=19999, "15000 to 19999", D228&lt;=24999, "20000 to 24999", D228&lt;=29999, "25000 to 29999",
D228&lt;=34999, "30000 to 34999", D228&lt;=39999, "35000 to 39999", D228&lt;=44999, "40000 to 44999",
D228&lt;=49999, "45000 to 49999", D228&gt;49999, "Greater than or equal to 50000" )</f>
        <v>1000 to 4999</v>
      </c>
    </row>
    <row r="229" spans="1:21" x14ac:dyDescent="0.25">
      <c r="A229">
        <v>227</v>
      </c>
      <c r="B229" t="s">
        <v>506</v>
      </c>
      <c r="C229" s="3" t="s">
        <v>507</v>
      </c>
      <c r="D229" s="6">
        <v>60900</v>
      </c>
      <c r="E229" s="6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8"/>
        <v>1.687208538587849</v>
      </c>
      <c r="P229" s="7">
        <f t="shared" si="19"/>
        <v>108.96182396606575</v>
      </c>
      <c r="Q229" t="str">
        <f t="shared" si="20"/>
        <v>games</v>
      </c>
      <c r="R229" t="str">
        <f t="shared" si="21"/>
        <v>mobile games</v>
      </c>
      <c r="S229" s="9">
        <f t="shared" si="22"/>
        <v>42139.208333333328</v>
      </c>
      <c r="T229" s="9">
        <f t="shared" si="23"/>
        <v>42145.208333333328</v>
      </c>
      <c r="U229" t="str" cm="1">
        <f t="array" ref="U229">_xlfn.IFS( D229 &lt; 1000, "Less than 1000", D229&lt;=4999, "1000 to 4999", D229&lt;=9999, "5000 to 9999", D229&lt;= 14999, "10000 to 14999",
D229&lt;=19999, "15000 to 19999", D229&lt;=24999, "20000 to 24999", D229&lt;=29999, "25000 to 29999",
D229&lt;=34999, "30000 to 34999", D229&lt;=39999, "35000 to 39999", D229&lt;=44999, "40000 to 44999",
D229&lt;=49999, "45000 to 49999", D229&gt;49999, "Greater than or equal to 50000" )</f>
        <v>Greater than or equal to 50000</v>
      </c>
    </row>
    <row r="230" spans="1:21" x14ac:dyDescent="0.25">
      <c r="A230">
        <v>228</v>
      </c>
      <c r="B230" t="s">
        <v>508</v>
      </c>
      <c r="C230" s="3" t="s">
        <v>509</v>
      </c>
      <c r="D230" s="6">
        <v>137900</v>
      </c>
      <c r="E230" s="6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8"/>
        <v>1.1990717911530093</v>
      </c>
      <c r="P230" s="7">
        <f t="shared" si="19"/>
        <v>66.998379254457049</v>
      </c>
      <c r="Q230" t="str">
        <f t="shared" si="20"/>
        <v>film &amp; video</v>
      </c>
      <c r="R230" t="str">
        <f t="shared" si="21"/>
        <v>animation</v>
      </c>
      <c r="S230" s="9">
        <f t="shared" si="22"/>
        <v>42613.208333333328</v>
      </c>
      <c r="T230" s="9">
        <f t="shared" si="23"/>
        <v>42638.208333333328</v>
      </c>
      <c r="U230" t="str" cm="1">
        <f t="array" ref="U230">_xlfn.IFS( D230 &lt; 1000, "Less than 1000", D230&lt;=4999, "1000 to 4999", D230&lt;=9999, "5000 to 9999", D230&lt;= 14999, "10000 to 14999",
D230&lt;=19999, "15000 to 19999", D230&lt;=24999, "20000 to 24999", D230&lt;=29999, "25000 to 29999",
D230&lt;=34999, "30000 to 34999", D230&lt;=39999, "35000 to 39999", D230&lt;=44999, "40000 to 44999",
D230&lt;=49999, "45000 to 49999", D230&gt;49999, "Greater than or equal to 50000" )</f>
        <v>Greater than or equal to 50000</v>
      </c>
    </row>
    <row r="231" spans="1:21" x14ac:dyDescent="0.25">
      <c r="A231">
        <v>229</v>
      </c>
      <c r="B231" t="s">
        <v>510</v>
      </c>
      <c r="C231" s="3" t="s">
        <v>511</v>
      </c>
      <c r="D231" s="6">
        <v>85600</v>
      </c>
      <c r="E231" s="6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8"/>
        <v>1.936892523364486</v>
      </c>
      <c r="P231" s="7">
        <f t="shared" si="19"/>
        <v>64.99333594668758</v>
      </c>
      <c r="Q231" t="str">
        <f t="shared" si="20"/>
        <v>games</v>
      </c>
      <c r="R231" t="str">
        <f t="shared" si="21"/>
        <v>mobile games</v>
      </c>
      <c r="S231" s="9">
        <f t="shared" si="22"/>
        <v>42887.208333333328</v>
      </c>
      <c r="T231" s="9">
        <f t="shared" si="23"/>
        <v>42935.208333333328</v>
      </c>
      <c r="U231" t="str" cm="1">
        <f t="array" ref="U231">_xlfn.IFS( D231 &lt; 1000, "Less than 1000", D231&lt;=4999, "1000 to 4999", D231&lt;=9999, "5000 to 9999", D231&lt;= 14999, "10000 to 14999",
D231&lt;=19999, "15000 to 19999", D231&lt;=24999, "20000 to 24999", D231&lt;=29999, "25000 to 29999",
D231&lt;=34999, "30000 to 34999", D231&lt;=39999, "35000 to 39999", D231&lt;=44999, "40000 to 44999",
D231&lt;=49999, "45000 to 49999", D231&gt;49999, "Greater than or equal to 50000" )</f>
        <v>Greater than or equal to 50000</v>
      </c>
    </row>
    <row r="232" spans="1:21" x14ac:dyDescent="0.25">
      <c r="A232">
        <v>230</v>
      </c>
      <c r="B232" t="s">
        <v>512</v>
      </c>
      <c r="C232" s="3" t="s">
        <v>513</v>
      </c>
      <c r="D232" s="6">
        <v>2400</v>
      </c>
      <c r="E232" s="6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8"/>
        <v>4.2016666666666671</v>
      </c>
      <c r="P232" s="7">
        <f t="shared" si="19"/>
        <v>99.841584158415841</v>
      </c>
      <c r="Q232" t="str">
        <f t="shared" si="20"/>
        <v>games</v>
      </c>
      <c r="R232" t="str">
        <f t="shared" si="21"/>
        <v>video games</v>
      </c>
      <c r="S232" s="9">
        <f t="shared" si="22"/>
        <v>43805.25</v>
      </c>
      <c r="T232" s="9">
        <f t="shared" si="23"/>
        <v>43805.25</v>
      </c>
      <c r="U232" t="str" cm="1">
        <f t="array" ref="U232">_xlfn.IFS( D232 &lt; 1000, "Less than 1000", D232&lt;=4999, "1000 to 4999", D232&lt;=9999, "5000 to 9999", D232&lt;= 14999, "10000 to 14999",
D232&lt;=19999, "15000 to 19999", D232&lt;=24999, "20000 to 24999", D232&lt;=29999, "25000 to 29999",
D232&lt;=34999, "30000 to 34999", D232&lt;=39999, "35000 to 39999", D232&lt;=44999, "40000 to 44999",
D232&lt;=49999, "45000 to 49999", D232&gt;49999, "Greater than or equal to 50000" )</f>
        <v>1000 to 4999</v>
      </c>
    </row>
    <row r="233" spans="1:21" x14ac:dyDescent="0.25">
      <c r="A233">
        <v>231</v>
      </c>
      <c r="B233" t="s">
        <v>514</v>
      </c>
      <c r="C233" s="3" t="s">
        <v>515</v>
      </c>
      <c r="D233" s="6">
        <v>7200</v>
      </c>
      <c r="E233" s="6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8"/>
        <v>0.76708333333333334</v>
      </c>
      <c r="P233" s="7">
        <f t="shared" si="19"/>
        <v>82.432835820895519</v>
      </c>
      <c r="Q233" t="str">
        <f t="shared" si="20"/>
        <v>theater</v>
      </c>
      <c r="R233" t="str">
        <f t="shared" si="21"/>
        <v>plays</v>
      </c>
      <c r="S233" s="9">
        <f t="shared" si="22"/>
        <v>41415.208333333336</v>
      </c>
      <c r="T233" s="9">
        <f t="shared" si="23"/>
        <v>41473.208333333336</v>
      </c>
      <c r="U233" t="str" cm="1">
        <f t="array" ref="U233">_xlfn.IFS( D233 &lt; 1000, "Less than 1000", D233&lt;=4999, "1000 to 4999", D233&lt;=9999, "5000 to 9999", D233&lt;= 14999, "10000 to 14999",
D233&lt;=19999, "15000 to 19999", D233&lt;=24999, "20000 to 24999", D233&lt;=29999, "25000 to 29999",
D233&lt;=34999, "30000 to 34999", D233&lt;=39999, "35000 to 39999", D233&lt;=44999, "40000 to 44999",
D233&lt;=49999, "45000 to 49999", D233&gt;49999, "Greater than or equal to 50000" )</f>
        <v>5000 to 9999</v>
      </c>
    </row>
    <row r="234" spans="1:21" x14ac:dyDescent="0.25">
      <c r="A234">
        <v>232</v>
      </c>
      <c r="B234" t="s">
        <v>516</v>
      </c>
      <c r="C234" s="3" t="s">
        <v>517</v>
      </c>
      <c r="D234" s="6">
        <v>3400</v>
      </c>
      <c r="E234" s="6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8"/>
        <v>1.7126470588235294</v>
      </c>
      <c r="P234" s="7">
        <f t="shared" si="19"/>
        <v>63.293478260869563</v>
      </c>
      <c r="Q234" t="str">
        <f t="shared" si="20"/>
        <v>theater</v>
      </c>
      <c r="R234" t="str">
        <f t="shared" si="21"/>
        <v>plays</v>
      </c>
      <c r="S234" s="9">
        <f t="shared" si="22"/>
        <v>42576.208333333328</v>
      </c>
      <c r="T234" s="9">
        <f t="shared" si="23"/>
        <v>42577.208333333328</v>
      </c>
      <c r="U234" t="str" cm="1">
        <f t="array" ref="U234">_xlfn.IFS( D234 &lt; 1000, "Less than 1000", D234&lt;=4999, "1000 to 4999", D234&lt;=9999, "5000 to 9999", D234&lt;= 14999, "10000 to 14999",
D234&lt;=19999, "15000 to 19999", D234&lt;=24999, "20000 to 24999", D234&lt;=29999, "25000 to 29999",
D234&lt;=34999, "30000 to 34999", D234&lt;=39999, "35000 to 39999", D234&lt;=44999, "40000 to 44999",
D234&lt;=49999, "45000 to 49999", D234&gt;49999, "Greater than or equal to 50000" )</f>
        <v>1000 to 4999</v>
      </c>
    </row>
    <row r="235" spans="1:21" x14ac:dyDescent="0.25">
      <c r="A235">
        <v>233</v>
      </c>
      <c r="B235" t="s">
        <v>518</v>
      </c>
      <c r="C235" s="3" t="s">
        <v>519</v>
      </c>
      <c r="D235" s="6">
        <v>3800</v>
      </c>
      <c r="E235" s="6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8"/>
        <v>1.5789473684210527</v>
      </c>
      <c r="P235" s="7">
        <f t="shared" si="19"/>
        <v>96.774193548387103</v>
      </c>
      <c r="Q235" t="str">
        <f t="shared" si="20"/>
        <v>film &amp; video</v>
      </c>
      <c r="R235" t="str">
        <f t="shared" si="21"/>
        <v>animation</v>
      </c>
      <c r="S235" s="9">
        <f t="shared" si="22"/>
        <v>40706.208333333336</v>
      </c>
      <c r="T235" s="9">
        <f t="shared" si="23"/>
        <v>40722.208333333336</v>
      </c>
      <c r="U235" t="str" cm="1">
        <f t="array" ref="U235">_xlfn.IFS( D235 &lt; 1000, "Less than 1000", D235&lt;=4999, "1000 to 4999", D235&lt;=9999, "5000 to 9999", D235&lt;= 14999, "10000 to 14999",
D235&lt;=19999, "15000 to 19999", D235&lt;=24999, "20000 to 24999", D235&lt;=29999, "25000 to 29999",
D235&lt;=34999, "30000 to 34999", D235&lt;=39999, "35000 to 39999", D235&lt;=44999, "40000 to 44999",
D235&lt;=49999, "45000 to 49999", D235&gt;49999, "Greater than or equal to 50000" )</f>
        <v>1000 to 4999</v>
      </c>
    </row>
    <row r="236" spans="1:21" x14ac:dyDescent="0.25">
      <c r="A236">
        <v>234</v>
      </c>
      <c r="B236" t="s">
        <v>520</v>
      </c>
      <c r="C236" s="3" t="s">
        <v>521</v>
      </c>
      <c r="D236" s="6">
        <v>7500</v>
      </c>
      <c r="E236" s="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8"/>
        <v>1.0908</v>
      </c>
      <c r="P236" s="7">
        <f t="shared" si="19"/>
        <v>54.906040268456373</v>
      </c>
      <c r="Q236" t="str">
        <f t="shared" si="20"/>
        <v>games</v>
      </c>
      <c r="R236" t="str">
        <f t="shared" si="21"/>
        <v>video games</v>
      </c>
      <c r="S236" s="9">
        <f t="shared" si="22"/>
        <v>42969.208333333328</v>
      </c>
      <c r="T236" s="9">
        <f t="shared" si="23"/>
        <v>42976.208333333328</v>
      </c>
      <c r="U236" t="str" cm="1">
        <f t="array" ref="U236">_xlfn.IFS( D236 &lt; 1000, "Less than 1000", D236&lt;=4999, "1000 to 4999", D236&lt;=9999, "5000 to 9999", D236&lt;= 14999, "10000 to 14999",
D236&lt;=19999, "15000 to 19999", D236&lt;=24999, "20000 to 24999", D236&lt;=29999, "25000 to 29999",
D236&lt;=34999, "30000 to 34999", D236&lt;=39999, "35000 to 39999", D236&lt;=44999, "40000 to 44999",
D236&lt;=49999, "45000 to 49999", D236&gt;49999, "Greater than or equal to 50000" )</f>
        <v>5000 to 9999</v>
      </c>
    </row>
    <row r="237" spans="1:21" x14ac:dyDescent="0.25">
      <c r="A237">
        <v>235</v>
      </c>
      <c r="B237" t="s">
        <v>522</v>
      </c>
      <c r="C237" s="3" t="s">
        <v>523</v>
      </c>
      <c r="D237" s="6">
        <v>8600</v>
      </c>
      <c r="E237" s="6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8"/>
        <v>0.41732558139534881</v>
      </c>
      <c r="P237" s="7">
        <f t="shared" si="19"/>
        <v>39.010869565217391</v>
      </c>
      <c r="Q237" t="str">
        <f t="shared" si="20"/>
        <v>film &amp; video</v>
      </c>
      <c r="R237" t="str">
        <f t="shared" si="21"/>
        <v>animation</v>
      </c>
      <c r="S237" s="9">
        <f t="shared" si="22"/>
        <v>42779.25</v>
      </c>
      <c r="T237" s="9">
        <f t="shared" si="23"/>
        <v>42784.25</v>
      </c>
      <c r="U237" t="str" cm="1">
        <f t="array" ref="U237">_xlfn.IFS( D237 &lt; 1000, "Less than 1000", D237&lt;=4999, "1000 to 4999", D237&lt;=9999, "5000 to 9999", D237&lt;= 14999, "10000 to 14999",
D237&lt;=19999, "15000 to 19999", D237&lt;=24999, "20000 to 24999", D237&lt;=29999, "25000 to 29999",
D237&lt;=34999, "30000 to 34999", D237&lt;=39999, "35000 to 39999", D237&lt;=44999, "40000 to 44999",
D237&lt;=49999, "45000 to 49999", D237&gt;49999, "Greater than or equal to 50000" )</f>
        <v>5000 to 9999</v>
      </c>
    </row>
    <row r="238" spans="1:21" x14ac:dyDescent="0.25">
      <c r="A238">
        <v>236</v>
      </c>
      <c r="B238" t="s">
        <v>524</v>
      </c>
      <c r="C238" s="3" t="s">
        <v>525</v>
      </c>
      <c r="D238" s="6">
        <v>39500</v>
      </c>
      <c r="E238" s="6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8"/>
        <v>0.10944303797468355</v>
      </c>
      <c r="P238" s="7">
        <f t="shared" si="19"/>
        <v>75.84210526315789</v>
      </c>
      <c r="Q238" t="str">
        <f t="shared" si="20"/>
        <v>music</v>
      </c>
      <c r="R238" t="str">
        <f t="shared" si="21"/>
        <v>rock</v>
      </c>
      <c r="S238" s="9">
        <f t="shared" si="22"/>
        <v>43641.208333333328</v>
      </c>
      <c r="T238" s="9">
        <f t="shared" si="23"/>
        <v>43648.208333333328</v>
      </c>
      <c r="U238" t="str" cm="1">
        <f t="array" ref="U238">_xlfn.IFS( D238 &lt; 1000, "Less than 1000", D238&lt;=4999, "1000 to 4999", D238&lt;=9999, "5000 to 9999", D238&lt;= 14999, "10000 to 14999",
D238&lt;=19999, "15000 to 19999", D238&lt;=24999, "20000 to 24999", D238&lt;=29999, "25000 to 29999",
D238&lt;=34999, "30000 to 34999", D238&lt;=39999, "35000 to 39999", D238&lt;=44999, "40000 to 44999",
D238&lt;=49999, "45000 to 49999", D238&gt;49999, "Greater than or equal to 50000" )</f>
        <v>35000 to 39999</v>
      </c>
    </row>
    <row r="239" spans="1:21" x14ac:dyDescent="0.25">
      <c r="A239">
        <v>237</v>
      </c>
      <c r="B239" t="s">
        <v>526</v>
      </c>
      <c r="C239" s="3" t="s">
        <v>527</v>
      </c>
      <c r="D239" s="6">
        <v>9300</v>
      </c>
      <c r="E239" s="6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8"/>
        <v>1.593763440860215</v>
      </c>
      <c r="P239" s="7">
        <f t="shared" si="19"/>
        <v>45.051671732522799</v>
      </c>
      <c r="Q239" t="str">
        <f t="shared" si="20"/>
        <v>film &amp; video</v>
      </c>
      <c r="R239" t="str">
        <f t="shared" si="21"/>
        <v>animation</v>
      </c>
      <c r="S239" s="9">
        <f t="shared" si="22"/>
        <v>41754.208333333336</v>
      </c>
      <c r="T239" s="9">
        <f t="shared" si="23"/>
        <v>41756.208333333336</v>
      </c>
      <c r="U239" t="str" cm="1">
        <f t="array" ref="U239">_xlfn.IFS( D239 &lt; 1000, "Less than 1000", D239&lt;=4999, "1000 to 4999", D239&lt;=9999, "5000 to 9999", D239&lt;= 14999, "10000 to 14999",
D239&lt;=19999, "15000 to 19999", D239&lt;=24999, "20000 to 24999", D239&lt;=29999, "25000 to 29999",
D239&lt;=34999, "30000 to 34999", D239&lt;=39999, "35000 to 39999", D239&lt;=44999, "40000 to 44999",
D239&lt;=49999, "45000 to 49999", D239&gt;49999, "Greater than or equal to 50000" )</f>
        <v>5000 to 9999</v>
      </c>
    </row>
    <row r="240" spans="1:21" x14ac:dyDescent="0.25">
      <c r="A240">
        <v>238</v>
      </c>
      <c r="B240" t="s">
        <v>528</v>
      </c>
      <c r="C240" s="3" t="s">
        <v>529</v>
      </c>
      <c r="D240" s="6">
        <v>2400</v>
      </c>
      <c r="E240" s="6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8"/>
        <v>4.2241666666666671</v>
      </c>
      <c r="P240" s="7">
        <f t="shared" si="19"/>
        <v>104.51546391752578</v>
      </c>
      <c r="Q240" t="str">
        <f t="shared" si="20"/>
        <v>theater</v>
      </c>
      <c r="R240" t="str">
        <f t="shared" si="21"/>
        <v>plays</v>
      </c>
      <c r="S240" s="9">
        <f t="shared" si="22"/>
        <v>43083.25</v>
      </c>
      <c r="T240" s="9">
        <f t="shared" si="23"/>
        <v>43108.25</v>
      </c>
      <c r="U240" t="str" cm="1">
        <f t="array" ref="U240">_xlfn.IFS( D240 &lt; 1000, "Less than 1000", D240&lt;=4999, "1000 to 4999", D240&lt;=9999, "5000 to 9999", D240&lt;= 14999, "10000 to 14999",
D240&lt;=19999, "15000 to 19999", D240&lt;=24999, "20000 to 24999", D240&lt;=29999, "25000 to 29999",
D240&lt;=34999, "30000 to 34999", D240&lt;=39999, "35000 to 39999", D240&lt;=44999, "40000 to 44999",
D240&lt;=49999, "45000 to 49999", D240&gt;49999, "Greater than or equal to 50000" )</f>
        <v>1000 to 4999</v>
      </c>
    </row>
    <row r="241" spans="1:21" x14ac:dyDescent="0.25">
      <c r="A241">
        <v>239</v>
      </c>
      <c r="B241" t="s">
        <v>530</v>
      </c>
      <c r="C241" s="3" t="s">
        <v>531</v>
      </c>
      <c r="D241" s="6">
        <v>3200</v>
      </c>
      <c r="E241" s="6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8"/>
        <v>0.97718749999999999</v>
      </c>
      <c r="P241" s="7">
        <f t="shared" si="19"/>
        <v>76.268292682926827</v>
      </c>
      <c r="Q241" t="str">
        <f t="shared" si="20"/>
        <v>technology</v>
      </c>
      <c r="R241" t="str">
        <f t="shared" si="21"/>
        <v>wearables</v>
      </c>
      <c r="S241" s="9">
        <f t="shared" si="22"/>
        <v>42245.208333333328</v>
      </c>
      <c r="T241" s="9">
        <f t="shared" si="23"/>
        <v>42249.208333333328</v>
      </c>
      <c r="U241" t="str" cm="1">
        <f t="array" ref="U241">_xlfn.IFS( D241 &lt; 1000, "Less than 1000", D241&lt;=4999, "1000 to 4999", D241&lt;=9999, "5000 to 9999", D241&lt;= 14999, "10000 to 14999",
D241&lt;=19999, "15000 to 19999", D241&lt;=24999, "20000 to 24999", D241&lt;=29999, "25000 to 29999",
D241&lt;=34999, "30000 to 34999", D241&lt;=39999, "35000 to 39999", D241&lt;=44999, "40000 to 44999",
D241&lt;=49999, "45000 to 49999", D241&gt;49999, "Greater than or equal to 50000" )</f>
        <v>1000 to 4999</v>
      </c>
    </row>
    <row r="242" spans="1:21" x14ac:dyDescent="0.25">
      <c r="A242">
        <v>240</v>
      </c>
      <c r="B242" t="s">
        <v>532</v>
      </c>
      <c r="C242" s="3" t="s">
        <v>533</v>
      </c>
      <c r="D242" s="6">
        <v>29400</v>
      </c>
      <c r="E242" s="6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8"/>
        <v>4.1878911564625847</v>
      </c>
      <c r="P242" s="7">
        <f t="shared" si="19"/>
        <v>69.015695067264573</v>
      </c>
      <c r="Q242" t="str">
        <f t="shared" si="20"/>
        <v>theater</v>
      </c>
      <c r="R242" t="str">
        <f t="shared" si="21"/>
        <v>plays</v>
      </c>
      <c r="S242" s="9">
        <f t="shared" si="22"/>
        <v>40396.208333333336</v>
      </c>
      <c r="T242" s="9">
        <f t="shared" si="23"/>
        <v>40397.208333333336</v>
      </c>
      <c r="U242" t="str" cm="1">
        <f t="array" ref="U242">_xlfn.IFS( D242 &lt; 1000, "Less than 1000", D242&lt;=4999, "1000 to 4999", D242&lt;=9999, "5000 to 9999", D242&lt;= 14999, "10000 to 14999",
D242&lt;=19999, "15000 to 19999", D242&lt;=24999, "20000 to 24999", D242&lt;=29999, "25000 to 29999",
D242&lt;=34999, "30000 to 34999", D242&lt;=39999, "35000 to 39999", D242&lt;=44999, "40000 to 44999",
D242&lt;=49999, "45000 to 49999", D242&gt;49999, "Greater than or equal to 50000" )</f>
        <v>25000 to 29999</v>
      </c>
    </row>
    <row r="243" spans="1:21" x14ac:dyDescent="0.25">
      <c r="A243">
        <v>241</v>
      </c>
      <c r="B243" t="s">
        <v>534</v>
      </c>
      <c r="C243" s="3" t="s">
        <v>535</v>
      </c>
      <c r="D243" s="6">
        <v>168500</v>
      </c>
      <c r="E243" s="6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8"/>
        <v>1.0191632047477746</v>
      </c>
      <c r="P243" s="7">
        <f t="shared" si="19"/>
        <v>101.97684085510689</v>
      </c>
      <c r="Q243" t="str">
        <f t="shared" si="20"/>
        <v>publishing</v>
      </c>
      <c r="R243" t="str">
        <f t="shared" si="21"/>
        <v>nonfiction</v>
      </c>
      <c r="S243" s="9">
        <f t="shared" si="22"/>
        <v>41742.208333333336</v>
      </c>
      <c r="T243" s="9">
        <f t="shared" si="23"/>
        <v>41752.208333333336</v>
      </c>
      <c r="U243" t="str" cm="1">
        <f t="array" ref="U243">_xlfn.IFS( D243 &lt; 1000, "Less than 1000", D243&lt;=4999, "1000 to 4999", D243&lt;=9999, "5000 to 9999", D243&lt;= 14999, "10000 to 14999",
D243&lt;=19999, "15000 to 19999", D243&lt;=24999, "20000 to 24999", D243&lt;=29999, "25000 to 29999",
D243&lt;=34999, "30000 to 34999", D243&lt;=39999, "35000 to 39999", D243&lt;=44999, "40000 to 44999",
D243&lt;=49999, "45000 to 49999", D243&gt;49999, "Greater than or equal to 50000" )</f>
        <v>Greater than or equal to 50000</v>
      </c>
    </row>
    <row r="244" spans="1:21" x14ac:dyDescent="0.25">
      <c r="A244">
        <v>242</v>
      </c>
      <c r="B244" t="s">
        <v>536</v>
      </c>
      <c r="C244" s="3" t="s">
        <v>537</v>
      </c>
      <c r="D244" s="6">
        <v>8400</v>
      </c>
      <c r="E244" s="6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8"/>
        <v>1.2772619047619047</v>
      </c>
      <c r="P244" s="7">
        <f t="shared" si="19"/>
        <v>42.915999999999997</v>
      </c>
      <c r="Q244" t="str">
        <f t="shared" si="20"/>
        <v>music</v>
      </c>
      <c r="R244" t="str">
        <f t="shared" si="21"/>
        <v>rock</v>
      </c>
      <c r="S244" s="9">
        <f t="shared" si="22"/>
        <v>42865.208333333328</v>
      </c>
      <c r="T244" s="9">
        <f t="shared" si="23"/>
        <v>42875.208333333328</v>
      </c>
      <c r="U244" t="str" cm="1">
        <f t="array" ref="U244">_xlfn.IFS( D244 &lt; 1000, "Less than 1000", D244&lt;=4999, "1000 to 4999", D244&lt;=9999, "5000 to 9999", D244&lt;= 14999, "10000 to 14999",
D244&lt;=19999, "15000 to 19999", D244&lt;=24999, "20000 to 24999", D244&lt;=29999, "25000 to 29999",
D244&lt;=34999, "30000 to 34999", D244&lt;=39999, "35000 to 39999", D244&lt;=44999, "40000 to 44999",
D244&lt;=49999, "45000 to 49999", D244&gt;49999, "Greater than or equal to 50000" )</f>
        <v>5000 to 9999</v>
      </c>
    </row>
    <row r="245" spans="1:21" x14ac:dyDescent="0.25">
      <c r="A245">
        <v>243</v>
      </c>
      <c r="B245" t="s">
        <v>538</v>
      </c>
      <c r="C245" s="3" t="s">
        <v>539</v>
      </c>
      <c r="D245" s="6">
        <v>2300</v>
      </c>
      <c r="E245" s="6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8"/>
        <v>4.4521739130434783</v>
      </c>
      <c r="P245" s="7">
        <f t="shared" si="19"/>
        <v>43.025210084033617</v>
      </c>
      <c r="Q245" t="str">
        <f t="shared" si="20"/>
        <v>theater</v>
      </c>
      <c r="R245" t="str">
        <f t="shared" si="21"/>
        <v>plays</v>
      </c>
      <c r="S245" s="9">
        <f t="shared" si="22"/>
        <v>43163.25</v>
      </c>
      <c r="T245" s="9">
        <f t="shared" si="23"/>
        <v>43166.25</v>
      </c>
      <c r="U245" t="str" cm="1">
        <f t="array" ref="U245">_xlfn.IFS( D245 &lt; 1000, "Less than 1000", D245&lt;=4999, "1000 to 4999", D245&lt;=9999, "5000 to 9999", D245&lt;= 14999, "10000 to 14999",
D245&lt;=19999, "15000 to 19999", D245&lt;=24999, "20000 to 24999", D245&lt;=29999, "25000 to 29999",
D245&lt;=34999, "30000 to 34999", D245&lt;=39999, "35000 to 39999", D245&lt;=44999, "40000 to 44999",
D245&lt;=49999, "45000 to 49999", D245&gt;49999, "Greater than or equal to 50000" )</f>
        <v>1000 to 4999</v>
      </c>
    </row>
    <row r="246" spans="1:21" x14ac:dyDescent="0.25">
      <c r="A246">
        <v>244</v>
      </c>
      <c r="B246" t="s">
        <v>540</v>
      </c>
      <c r="C246" s="3" t="s">
        <v>541</v>
      </c>
      <c r="D246" s="6">
        <v>700</v>
      </c>
      <c r="E246" s="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8"/>
        <v>5.6971428571428575</v>
      </c>
      <c r="P246" s="7">
        <f t="shared" si="19"/>
        <v>75.245283018867923</v>
      </c>
      <c r="Q246" t="str">
        <f t="shared" si="20"/>
        <v>theater</v>
      </c>
      <c r="R246" t="str">
        <f t="shared" si="21"/>
        <v>plays</v>
      </c>
      <c r="S246" s="9">
        <f t="shared" si="22"/>
        <v>41834.208333333336</v>
      </c>
      <c r="T246" s="9">
        <f t="shared" si="23"/>
        <v>41886.208333333336</v>
      </c>
      <c r="U246" t="str" cm="1">
        <f t="array" ref="U246">_xlfn.IFS( D246 &lt; 1000, "Less than 1000", D246&lt;=4999, "1000 to 4999", D246&lt;=9999, "5000 to 9999", D246&lt;= 14999, "10000 to 14999",
D246&lt;=19999, "15000 to 19999", D246&lt;=24999, "20000 to 24999", D246&lt;=29999, "25000 to 29999",
D246&lt;=34999, "30000 to 34999", D246&lt;=39999, "35000 to 39999", D246&lt;=44999, "40000 to 44999",
D246&lt;=49999, "45000 to 49999", D246&gt;49999, "Greater than or equal to 50000" )</f>
        <v>Less than 1000</v>
      </c>
    </row>
    <row r="247" spans="1:21" x14ac:dyDescent="0.25">
      <c r="A247">
        <v>245</v>
      </c>
      <c r="B247" t="s">
        <v>542</v>
      </c>
      <c r="C247" s="3" t="s">
        <v>543</v>
      </c>
      <c r="D247" s="6">
        <v>2900</v>
      </c>
      <c r="E247" s="6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8"/>
        <v>5.0934482758620687</v>
      </c>
      <c r="P247" s="7">
        <f t="shared" si="19"/>
        <v>69.023364485981304</v>
      </c>
      <c r="Q247" t="str">
        <f t="shared" si="20"/>
        <v>theater</v>
      </c>
      <c r="R247" t="str">
        <f t="shared" si="21"/>
        <v>plays</v>
      </c>
      <c r="S247" s="9">
        <f t="shared" si="22"/>
        <v>41736.208333333336</v>
      </c>
      <c r="T247" s="9">
        <f t="shared" si="23"/>
        <v>41737.208333333336</v>
      </c>
      <c r="U247" t="str" cm="1">
        <f t="array" ref="U247">_xlfn.IFS( D247 &lt; 1000, "Less than 1000", D247&lt;=4999, "1000 to 4999", D247&lt;=9999, "5000 to 9999", D247&lt;= 14999, "10000 to 14999",
D247&lt;=19999, "15000 to 19999", D247&lt;=24999, "20000 to 24999", D247&lt;=29999, "25000 to 29999",
D247&lt;=34999, "30000 to 34999", D247&lt;=39999, "35000 to 39999", D247&lt;=44999, "40000 to 44999",
D247&lt;=49999, "45000 to 49999", D247&gt;49999, "Greater than or equal to 50000" )</f>
        <v>1000 to 4999</v>
      </c>
    </row>
    <row r="248" spans="1:21" x14ac:dyDescent="0.25">
      <c r="A248">
        <v>246</v>
      </c>
      <c r="B248" t="s">
        <v>544</v>
      </c>
      <c r="C248" s="3" t="s">
        <v>545</v>
      </c>
      <c r="D248" s="6">
        <v>4500</v>
      </c>
      <c r="E248" s="6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8"/>
        <v>3.2553333333333332</v>
      </c>
      <c r="P248" s="7">
        <f t="shared" si="19"/>
        <v>65.986486486486484</v>
      </c>
      <c r="Q248" t="str">
        <f t="shared" si="20"/>
        <v>technology</v>
      </c>
      <c r="R248" t="str">
        <f t="shared" si="21"/>
        <v>web</v>
      </c>
      <c r="S248" s="9">
        <f t="shared" si="22"/>
        <v>41491.208333333336</v>
      </c>
      <c r="T248" s="9">
        <f t="shared" si="23"/>
        <v>41495.208333333336</v>
      </c>
      <c r="U248" t="str" cm="1">
        <f t="array" ref="U248">_xlfn.IFS( D248 &lt; 1000, "Less than 1000", D248&lt;=4999, "1000 to 4999", D248&lt;=9999, "5000 to 9999", D248&lt;= 14999, "10000 to 14999",
D248&lt;=19999, "15000 to 19999", D248&lt;=24999, "20000 to 24999", D248&lt;=29999, "25000 to 29999",
D248&lt;=34999, "30000 to 34999", D248&lt;=39999, "35000 to 39999", D248&lt;=44999, "40000 to 44999",
D248&lt;=49999, "45000 to 49999", D248&gt;49999, "Greater than or equal to 50000" )</f>
        <v>1000 to 4999</v>
      </c>
    </row>
    <row r="249" spans="1:21" x14ac:dyDescent="0.25">
      <c r="A249">
        <v>247</v>
      </c>
      <c r="B249" t="s">
        <v>546</v>
      </c>
      <c r="C249" s="3" t="s">
        <v>547</v>
      </c>
      <c r="D249" s="6">
        <v>19800</v>
      </c>
      <c r="E249" s="6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8"/>
        <v>9.3261616161616168</v>
      </c>
      <c r="P249" s="7">
        <f t="shared" si="19"/>
        <v>98.013800424628457</v>
      </c>
      <c r="Q249" t="str">
        <f t="shared" si="20"/>
        <v>publishing</v>
      </c>
      <c r="R249" t="str">
        <f t="shared" si="21"/>
        <v>fiction</v>
      </c>
      <c r="S249" s="9">
        <f t="shared" si="22"/>
        <v>42726.25</v>
      </c>
      <c r="T249" s="9">
        <f t="shared" si="23"/>
        <v>42741.25</v>
      </c>
      <c r="U249" t="str" cm="1">
        <f t="array" ref="U249">_xlfn.IFS( D249 &lt; 1000, "Less than 1000", D249&lt;=4999, "1000 to 4999", D249&lt;=9999, "5000 to 9999", D249&lt;= 14999, "10000 to 14999",
D249&lt;=19999, "15000 to 19999", D249&lt;=24999, "20000 to 24999", D249&lt;=29999, "25000 to 29999",
D249&lt;=34999, "30000 to 34999", D249&lt;=39999, "35000 to 39999", D249&lt;=44999, "40000 to 44999",
D249&lt;=49999, "45000 to 49999", D249&gt;49999, "Greater than or equal to 50000" )</f>
        <v>15000 to 19999</v>
      </c>
    </row>
    <row r="250" spans="1:21" x14ac:dyDescent="0.25">
      <c r="A250">
        <v>248</v>
      </c>
      <c r="B250" t="s">
        <v>548</v>
      </c>
      <c r="C250" s="3" t="s">
        <v>549</v>
      </c>
      <c r="D250" s="6">
        <v>6200</v>
      </c>
      <c r="E250" s="6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8"/>
        <v>2.1133870967741935</v>
      </c>
      <c r="P250" s="7">
        <f t="shared" si="19"/>
        <v>60.105504587155963</v>
      </c>
      <c r="Q250" t="str">
        <f t="shared" si="20"/>
        <v>games</v>
      </c>
      <c r="R250" t="str">
        <f t="shared" si="21"/>
        <v>mobile games</v>
      </c>
      <c r="S250" s="9">
        <f t="shared" si="22"/>
        <v>42004.25</v>
      </c>
      <c r="T250" s="9">
        <f t="shared" si="23"/>
        <v>42009.25</v>
      </c>
      <c r="U250" t="str" cm="1">
        <f t="array" ref="U250">_xlfn.IFS( D250 &lt; 1000, "Less than 1000", D250&lt;=4999, "1000 to 4999", D250&lt;=9999, "5000 to 9999", D250&lt;= 14999, "10000 to 14999",
D250&lt;=19999, "15000 to 19999", D250&lt;=24999, "20000 to 24999", D250&lt;=29999, "25000 to 29999",
D250&lt;=34999, "30000 to 34999", D250&lt;=39999, "35000 to 39999", D250&lt;=44999, "40000 to 44999",
D250&lt;=49999, "45000 to 49999", D250&gt;49999, "Greater than or equal to 50000" )</f>
        <v>5000 to 9999</v>
      </c>
    </row>
    <row r="251" spans="1:21" x14ac:dyDescent="0.25">
      <c r="A251">
        <v>249</v>
      </c>
      <c r="B251" t="s">
        <v>550</v>
      </c>
      <c r="C251" s="3" t="s">
        <v>551</v>
      </c>
      <c r="D251" s="6">
        <v>61500</v>
      </c>
      <c r="E251" s="6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8"/>
        <v>2.7332520325203253</v>
      </c>
      <c r="P251" s="7">
        <f t="shared" si="19"/>
        <v>26.000773395204948</v>
      </c>
      <c r="Q251" t="str">
        <f t="shared" si="20"/>
        <v>publishing</v>
      </c>
      <c r="R251" t="str">
        <f t="shared" si="21"/>
        <v>translations</v>
      </c>
      <c r="S251" s="9">
        <f t="shared" si="22"/>
        <v>42006.25</v>
      </c>
      <c r="T251" s="9">
        <f t="shared" si="23"/>
        <v>42013.25</v>
      </c>
      <c r="U251" t="str" cm="1">
        <f t="array" ref="U251">_xlfn.IFS( D251 &lt; 1000, "Less than 1000", D251&lt;=4999, "1000 to 4999", D251&lt;=9999, "5000 to 9999", D251&lt;= 14999, "10000 to 14999",
D251&lt;=19999, "15000 to 19999", D251&lt;=24999, "20000 to 24999", D251&lt;=29999, "25000 to 29999",
D251&lt;=34999, "30000 to 34999", D251&lt;=39999, "35000 to 39999", D251&lt;=44999, "40000 to 44999",
D251&lt;=49999, "45000 to 49999", D251&gt;49999, "Greater than or equal to 50000" )</f>
        <v>Greater than or equal to 50000</v>
      </c>
    </row>
    <row r="252" spans="1:21" x14ac:dyDescent="0.25">
      <c r="A252">
        <v>250</v>
      </c>
      <c r="B252" t="s">
        <v>552</v>
      </c>
      <c r="C252" s="3" t="s">
        <v>553</v>
      </c>
      <c r="D252" s="6">
        <v>100</v>
      </c>
      <c r="E252" s="6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8"/>
        <v>0.03</v>
      </c>
      <c r="P252" s="7">
        <f t="shared" si="19"/>
        <v>3</v>
      </c>
      <c r="Q252" t="str">
        <f t="shared" si="20"/>
        <v>music</v>
      </c>
      <c r="R252" t="str">
        <f t="shared" si="21"/>
        <v>rock</v>
      </c>
      <c r="S252" s="9">
        <f t="shared" si="22"/>
        <v>40203.25</v>
      </c>
      <c r="T252" s="9">
        <f t="shared" si="23"/>
        <v>40238.25</v>
      </c>
      <c r="U252" t="str" cm="1">
        <f t="array" ref="U252">_xlfn.IFS( D252 &lt; 1000, "Less than 1000", D252&lt;=4999, "1000 to 4999", D252&lt;=9999, "5000 to 9999", D252&lt;= 14999, "10000 to 14999",
D252&lt;=19999, "15000 to 19999", D252&lt;=24999, "20000 to 24999", D252&lt;=29999, "25000 to 29999",
D252&lt;=34999, "30000 to 34999", D252&lt;=39999, "35000 to 39999", D252&lt;=44999, "40000 to 44999",
D252&lt;=49999, "45000 to 49999", D252&gt;49999, "Greater than or equal to 50000" )</f>
        <v>Less than 1000</v>
      </c>
    </row>
    <row r="253" spans="1:21" x14ac:dyDescent="0.25">
      <c r="A253">
        <v>251</v>
      </c>
      <c r="B253" t="s">
        <v>554</v>
      </c>
      <c r="C253" s="3" t="s">
        <v>555</v>
      </c>
      <c r="D253" s="6">
        <v>7100</v>
      </c>
      <c r="E253" s="6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8"/>
        <v>0.54084507042253516</v>
      </c>
      <c r="P253" s="7">
        <f t="shared" si="19"/>
        <v>38.019801980198018</v>
      </c>
      <c r="Q253" t="str">
        <f t="shared" si="20"/>
        <v>theater</v>
      </c>
      <c r="R253" t="str">
        <f t="shared" si="21"/>
        <v>plays</v>
      </c>
      <c r="S253" s="9">
        <f t="shared" si="22"/>
        <v>41252.25</v>
      </c>
      <c r="T253" s="9">
        <f t="shared" si="23"/>
        <v>41254.25</v>
      </c>
      <c r="U253" t="str" cm="1">
        <f t="array" ref="U253">_xlfn.IFS( D253 &lt; 1000, "Less than 1000", D253&lt;=4999, "1000 to 4999", D253&lt;=9999, "5000 to 9999", D253&lt;= 14999, "10000 to 14999",
D253&lt;=19999, "15000 to 19999", D253&lt;=24999, "20000 to 24999", D253&lt;=29999, "25000 to 29999",
D253&lt;=34999, "30000 to 34999", D253&lt;=39999, "35000 to 39999", D253&lt;=44999, "40000 to 44999",
D253&lt;=49999, "45000 to 49999", D253&gt;49999, "Greater than or equal to 50000" )</f>
        <v>5000 to 9999</v>
      </c>
    </row>
    <row r="254" spans="1:21" x14ac:dyDescent="0.25">
      <c r="A254">
        <v>252</v>
      </c>
      <c r="B254" t="s">
        <v>556</v>
      </c>
      <c r="C254" s="3" t="s">
        <v>557</v>
      </c>
      <c r="D254" s="6">
        <v>1000</v>
      </c>
      <c r="E254" s="6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8"/>
        <v>6.2629999999999999</v>
      </c>
      <c r="P254" s="7">
        <f t="shared" si="19"/>
        <v>106.15254237288136</v>
      </c>
      <c r="Q254" t="str">
        <f t="shared" si="20"/>
        <v>theater</v>
      </c>
      <c r="R254" t="str">
        <f t="shared" si="21"/>
        <v>plays</v>
      </c>
      <c r="S254" s="9">
        <f t="shared" si="22"/>
        <v>41572.208333333336</v>
      </c>
      <c r="T254" s="9">
        <f t="shared" si="23"/>
        <v>41577.208333333336</v>
      </c>
      <c r="U254" t="str" cm="1">
        <f t="array" ref="U254">_xlfn.IFS( D254 &lt; 1000, "Less than 1000", D254&lt;=4999, "1000 to 4999", D254&lt;=9999, "5000 to 9999", D254&lt;= 14999, "10000 to 14999",
D254&lt;=19999, "15000 to 19999", D254&lt;=24999, "20000 to 24999", D254&lt;=29999, "25000 to 29999",
D254&lt;=34999, "30000 to 34999", D254&lt;=39999, "35000 to 39999", D254&lt;=44999, "40000 to 44999",
D254&lt;=49999, "45000 to 49999", D254&gt;49999, "Greater than or equal to 50000" )</f>
        <v>1000 to 4999</v>
      </c>
    </row>
    <row r="255" spans="1:21" x14ac:dyDescent="0.25">
      <c r="A255">
        <v>253</v>
      </c>
      <c r="B255" t="s">
        <v>558</v>
      </c>
      <c r="C255" s="3" t="s">
        <v>559</v>
      </c>
      <c r="D255" s="6">
        <v>121500</v>
      </c>
      <c r="E255" s="6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8"/>
        <v>0.8902139917695473</v>
      </c>
      <c r="P255" s="7">
        <f t="shared" si="19"/>
        <v>81.019475655430711</v>
      </c>
      <c r="Q255" t="str">
        <f t="shared" si="20"/>
        <v>film &amp; video</v>
      </c>
      <c r="R255" t="str">
        <f t="shared" si="21"/>
        <v>drama</v>
      </c>
      <c r="S255" s="9">
        <f t="shared" si="22"/>
        <v>40641.208333333336</v>
      </c>
      <c r="T255" s="9">
        <f t="shared" si="23"/>
        <v>40653.208333333336</v>
      </c>
      <c r="U255" t="str" cm="1">
        <f t="array" ref="U255">_xlfn.IFS( D255 &lt; 1000, "Less than 1000", D255&lt;=4999, "1000 to 4999", D255&lt;=9999, "5000 to 9999", D255&lt;= 14999, "10000 to 14999",
D255&lt;=19999, "15000 to 19999", D255&lt;=24999, "20000 to 24999", D255&lt;=29999, "25000 to 29999",
D255&lt;=34999, "30000 to 34999", D255&lt;=39999, "35000 to 39999", D255&lt;=44999, "40000 to 44999",
D255&lt;=49999, "45000 to 49999", D255&gt;49999, "Greater than or equal to 50000" )</f>
        <v>Greater than or equal to 50000</v>
      </c>
    </row>
    <row r="256" spans="1:21" x14ac:dyDescent="0.25">
      <c r="A256">
        <v>254</v>
      </c>
      <c r="B256" t="s">
        <v>560</v>
      </c>
      <c r="C256" s="3" t="s">
        <v>561</v>
      </c>
      <c r="D256" s="6">
        <v>4600</v>
      </c>
      <c r="E256" s="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8"/>
        <v>1.8489130434782608</v>
      </c>
      <c r="P256" s="7">
        <f t="shared" si="19"/>
        <v>96.647727272727266</v>
      </c>
      <c r="Q256" t="str">
        <f t="shared" si="20"/>
        <v>publishing</v>
      </c>
      <c r="R256" t="str">
        <f t="shared" si="21"/>
        <v>nonfiction</v>
      </c>
      <c r="S256" s="9">
        <f t="shared" si="22"/>
        <v>42787.25</v>
      </c>
      <c r="T256" s="9">
        <f t="shared" si="23"/>
        <v>42789.25</v>
      </c>
      <c r="U256" t="str" cm="1">
        <f t="array" ref="U256">_xlfn.IFS( D256 &lt; 1000, "Less than 1000", D256&lt;=4999, "1000 to 4999", D256&lt;=9999, "5000 to 9999", D256&lt;= 14999, "10000 to 14999",
D256&lt;=19999, "15000 to 19999", D256&lt;=24999, "20000 to 24999", D256&lt;=29999, "25000 to 29999",
D256&lt;=34999, "30000 to 34999", D256&lt;=39999, "35000 to 39999", D256&lt;=44999, "40000 to 44999",
D256&lt;=49999, "45000 to 49999", D256&gt;49999, "Greater than or equal to 50000" )</f>
        <v>1000 to 4999</v>
      </c>
    </row>
    <row r="257" spans="1:21" x14ac:dyDescent="0.25">
      <c r="A257">
        <v>255</v>
      </c>
      <c r="B257" t="s">
        <v>562</v>
      </c>
      <c r="C257" s="3" t="s">
        <v>563</v>
      </c>
      <c r="D257" s="6">
        <v>80500</v>
      </c>
      <c r="E257" s="6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8"/>
        <v>1.2016770186335404</v>
      </c>
      <c r="P257" s="7">
        <f t="shared" si="19"/>
        <v>57.003535651149086</v>
      </c>
      <c r="Q257" t="str">
        <f t="shared" si="20"/>
        <v>music</v>
      </c>
      <c r="R257" t="str">
        <f t="shared" si="21"/>
        <v>rock</v>
      </c>
      <c r="S257" s="9">
        <f t="shared" si="22"/>
        <v>40590.25</v>
      </c>
      <c r="T257" s="9">
        <f t="shared" si="23"/>
        <v>40595.25</v>
      </c>
      <c r="U257" t="str" cm="1">
        <f t="array" ref="U257">_xlfn.IFS( D257 &lt; 1000, "Less than 1000", D257&lt;=4999, "1000 to 4999", D257&lt;=9999, "5000 to 9999", D257&lt;= 14999, "10000 to 14999",
D257&lt;=19999, "15000 to 19999", D257&lt;=24999, "20000 to 24999", D257&lt;=29999, "25000 to 29999",
D257&lt;=34999, "30000 to 34999", D257&lt;=39999, "35000 to 39999", D257&lt;=44999, "40000 to 44999",
D257&lt;=49999, "45000 to 49999", D257&gt;49999, "Greater than or equal to 50000" )</f>
        <v>Greater than or equal to 50000</v>
      </c>
    </row>
    <row r="258" spans="1:21" x14ac:dyDescent="0.25">
      <c r="A258">
        <v>256</v>
      </c>
      <c r="B258" t="s">
        <v>564</v>
      </c>
      <c r="C258" s="3" t="s">
        <v>565</v>
      </c>
      <c r="D258" s="6">
        <v>4100</v>
      </c>
      <c r="E258" s="6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8"/>
        <v>0.23390243902439026</v>
      </c>
      <c r="P258" s="7">
        <f t="shared" si="19"/>
        <v>63.93333333333333</v>
      </c>
      <c r="Q258" t="str">
        <f t="shared" si="20"/>
        <v>music</v>
      </c>
      <c r="R258" t="str">
        <f t="shared" si="21"/>
        <v>rock</v>
      </c>
      <c r="S258" s="9">
        <f t="shared" si="22"/>
        <v>42393.25</v>
      </c>
      <c r="T258" s="9">
        <f t="shared" si="23"/>
        <v>42430.25</v>
      </c>
      <c r="U258" t="str" cm="1">
        <f t="array" ref="U258">_xlfn.IFS( D258 &lt; 1000, "Less than 1000", D258&lt;=4999, "1000 to 4999", D258&lt;=9999, "5000 to 9999", D258&lt;= 14999, "10000 to 14999",
D258&lt;=19999, "15000 to 19999", D258&lt;=24999, "20000 to 24999", D258&lt;=29999, "25000 to 29999",
D258&lt;=34999, "30000 to 34999", D258&lt;=39999, "35000 to 39999", D258&lt;=44999, "40000 to 44999",
D258&lt;=49999, "45000 to 49999", D258&gt;49999, "Greater than or equal to 50000" )</f>
        <v>1000 to 4999</v>
      </c>
    </row>
    <row r="259" spans="1:21" x14ac:dyDescent="0.25">
      <c r="A259">
        <v>257</v>
      </c>
      <c r="B259" t="s">
        <v>566</v>
      </c>
      <c r="C259" s="3" t="s">
        <v>567</v>
      </c>
      <c r="D259" s="6">
        <v>5700</v>
      </c>
      <c r="E259" s="6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24">E259/D259</f>
        <v>1.46</v>
      </c>
      <c r="P259" s="7">
        <f t="shared" ref="P259:P322" si="25">IF(G259&lt;=0, 0, E259/G259 )</f>
        <v>90.456521739130437</v>
      </c>
      <c r="Q259" t="str">
        <f t="shared" ref="Q259:Q322" si="26">LEFT(N259, SEARCH("/", N259)-1)</f>
        <v>theater</v>
      </c>
      <c r="R259" t="str">
        <f t="shared" ref="R259:R322" si="27">MID( N259, SEARCH( "/",N259)+1,LEN(N259))</f>
        <v>plays</v>
      </c>
      <c r="S259" s="9">
        <f t="shared" ref="S259:S322" si="28">J259/60/60/24+DATE(1970,1,1)</f>
        <v>41338.25</v>
      </c>
      <c r="T259" s="9">
        <f t="shared" ref="T259:T322" si="29">K259/60/60/24+DATE(1970,1,1)</f>
        <v>41352.208333333336</v>
      </c>
      <c r="U259" t="str" cm="1">
        <f t="array" ref="U259">_xlfn.IFS( D259 &lt; 1000, "Less than 1000", D259&lt;=4999, "1000 to 4999", D259&lt;=9999, "5000 to 9999", D259&lt;= 14999, "10000 to 14999",
D259&lt;=19999, "15000 to 19999", D259&lt;=24999, "20000 to 24999", D259&lt;=29999, "25000 to 29999",
D259&lt;=34999, "30000 to 34999", D259&lt;=39999, "35000 to 39999", D259&lt;=44999, "40000 to 44999",
D259&lt;=49999, "45000 to 49999", D259&gt;49999, "Greater than or equal to 50000" )</f>
        <v>5000 to 9999</v>
      </c>
    </row>
    <row r="260" spans="1:21" x14ac:dyDescent="0.25">
      <c r="A260">
        <v>258</v>
      </c>
      <c r="B260" t="s">
        <v>568</v>
      </c>
      <c r="C260" s="3" t="s">
        <v>569</v>
      </c>
      <c r="D260" s="6">
        <v>5000</v>
      </c>
      <c r="E260" s="6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24"/>
        <v>2.6848000000000001</v>
      </c>
      <c r="P260" s="7">
        <f t="shared" si="25"/>
        <v>72.172043010752688</v>
      </c>
      <c r="Q260" t="str">
        <f t="shared" si="26"/>
        <v>theater</v>
      </c>
      <c r="R260" t="str">
        <f t="shared" si="27"/>
        <v>plays</v>
      </c>
      <c r="S260" s="9">
        <f t="shared" si="28"/>
        <v>42712.25</v>
      </c>
      <c r="T260" s="9">
        <f t="shared" si="29"/>
        <v>42732.25</v>
      </c>
      <c r="U260" t="str" cm="1">
        <f t="array" ref="U260">_xlfn.IFS( D260 &lt; 1000, "Less than 1000", D260&lt;=4999, "1000 to 4999", D260&lt;=9999, "5000 to 9999", D260&lt;= 14999, "10000 to 14999",
D260&lt;=19999, "15000 to 19999", D260&lt;=24999, "20000 to 24999", D260&lt;=29999, "25000 to 29999",
D260&lt;=34999, "30000 to 34999", D260&lt;=39999, "35000 to 39999", D260&lt;=44999, "40000 to 44999",
D260&lt;=49999, "45000 to 49999", D260&gt;49999, "Greater than or equal to 50000" )</f>
        <v>5000 to 9999</v>
      </c>
    </row>
    <row r="261" spans="1:21" x14ac:dyDescent="0.25">
      <c r="A261">
        <v>259</v>
      </c>
      <c r="B261" t="s">
        <v>570</v>
      </c>
      <c r="C261" s="3" t="s">
        <v>571</v>
      </c>
      <c r="D261" s="6">
        <v>1800</v>
      </c>
      <c r="E261" s="6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24"/>
        <v>5.9749999999999996</v>
      </c>
      <c r="P261" s="7">
        <f t="shared" si="25"/>
        <v>77.934782608695656</v>
      </c>
      <c r="Q261" t="str">
        <f t="shared" si="26"/>
        <v>photography</v>
      </c>
      <c r="R261" t="str">
        <f t="shared" si="27"/>
        <v>photography books</v>
      </c>
      <c r="S261" s="9">
        <f t="shared" si="28"/>
        <v>41251.25</v>
      </c>
      <c r="T261" s="9">
        <f t="shared" si="29"/>
        <v>41270.25</v>
      </c>
      <c r="U261" t="str" cm="1">
        <f t="array" ref="U261">_xlfn.IFS( D261 &lt; 1000, "Less than 1000", D261&lt;=4999, "1000 to 4999", D261&lt;=9999, "5000 to 9999", D261&lt;= 14999, "10000 to 14999",
D261&lt;=19999, "15000 to 19999", D261&lt;=24999, "20000 to 24999", D261&lt;=29999, "25000 to 29999",
D261&lt;=34999, "30000 to 34999", D261&lt;=39999, "35000 to 39999", D261&lt;=44999, "40000 to 44999",
D261&lt;=49999, "45000 to 49999", D261&gt;49999, "Greater than or equal to 50000" )</f>
        <v>1000 to 4999</v>
      </c>
    </row>
    <row r="262" spans="1:21" x14ac:dyDescent="0.25">
      <c r="A262">
        <v>260</v>
      </c>
      <c r="B262" t="s">
        <v>572</v>
      </c>
      <c r="C262" s="3" t="s">
        <v>573</v>
      </c>
      <c r="D262" s="6">
        <v>6300</v>
      </c>
      <c r="E262" s="6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24"/>
        <v>1.5769841269841269</v>
      </c>
      <c r="P262" s="7">
        <f t="shared" si="25"/>
        <v>38.065134099616856</v>
      </c>
      <c r="Q262" t="str">
        <f t="shared" si="26"/>
        <v>music</v>
      </c>
      <c r="R262" t="str">
        <f t="shared" si="27"/>
        <v>rock</v>
      </c>
      <c r="S262" s="9">
        <f t="shared" si="28"/>
        <v>41180.208333333336</v>
      </c>
      <c r="T262" s="9">
        <f t="shared" si="29"/>
        <v>41192.208333333336</v>
      </c>
      <c r="U262" t="str" cm="1">
        <f t="array" ref="U262">_xlfn.IFS( D262 &lt; 1000, "Less than 1000", D262&lt;=4999, "1000 to 4999", D262&lt;=9999, "5000 to 9999", D262&lt;= 14999, "10000 to 14999",
D262&lt;=19999, "15000 to 19999", D262&lt;=24999, "20000 to 24999", D262&lt;=29999, "25000 to 29999",
D262&lt;=34999, "30000 to 34999", D262&lt;=39999, "35000 to 39999", D262&lt;=44999, "40000 to 44999",
D262&lt;=49999, "45000 to 49999", D262&gt;49999, "Greater than or equal to 50000" )</f>
        <v>5000 to 9999</v>
      </c>
    </row>
    <row r="263" spans="1:21" x14ac:dyDescent="0.25">
      <c r="A263">
        <v>261</v>
      </c>
      <c r="B263" t="s">
        <v>574</v>
      </c>
      <c r="C263" s="3" t="s">
        <v>575</v>
      </c>
      <c r="D263" s="6">
        <v>84300</v>
      </c>
      <c r="E263" s="6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24"/>
        <v>0.31201660735468567</v>
      </c>
      <c r="P263" s="7">
        <f t="shared" si="25"/>
        <v>57.936123348017624</v>
      </c>
      <c r="Q263" t="str">
        <f t="shared" si="26"/>
        <v>music</v>
      </c>
      <c r="R263" t="str">
        <f t="shared" si="27"/>
        <v>rock</v>
      </c>
      <c r="S263" s="9">
        <f t="shared" si="28"/>
        <v>40415.208333333336</v>
      </c>
      <c r="T263" s="9">
        <f t="shared" si="29"/>
        <v>40419.208333333336</v>
      </c>
      <c r="U263" t="str" cm="1">
        <f t="array" ref="U263">_xlfn.IFS( D263 &lt; 1000, "Less than 1000", D263&lt;=4999, "1000 to 4999", D263&lt;=9999, "5000 to 9999", D263&lt;= 14999, "10000 to 14999",
D263&lt;=19999, "15000 to 19999", D263&lt;=24999, "20000 to 24999", D263&lt;=29999, "25000 to 29999",
D263&lt;=34999, "30000 to 34999", D263&lt;=39999, "35000 to 39999", D263&lt;=44999, "40000 to 44999",
D263&lt;=49999, "45000 to 49999", D263&gt;49999, "Greater than or equal to 50000" )</f>
        <v>Greater than or equal to 50000</v>
      </c>
    </row>
    <row r="264" spans="1:21" x14ac:dyDescent="0.25">
      <c r="A264">
        <v>262</v>
      </c>
      <c r="B264" t="s">
        <v>576</v>
      </c>
      <c r="C264" s="3" t="s">
        <v>577</v>
      </c>
      <c r="D264" s="6">
        <v>1700</v>
      </c>
      <c r="E264" s="6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24"/>
        <v>3.1341176470588237</v>
      </c>
      <c r="P264" s="7">
        <f t="shared" si="25"/>
        <v>49.794392523364486</v>
      </c>
      <c r="Q264" t="str">
        <f t="shared" si="26"/>
        <v>music</v>
      </c>
      <c r="R264" t="str">
        <f t="shared" si="27"/>
        <v>indie rock</v>
      </c>
      <c r="S264" s="9">
        <f t="shared" si="28"/>
        <v>40638.208333333336</v>
      </c>
      <c r="T264" s="9">
        <f t="shared" si="29"/>
        <v>40664.208333333336</v>
      </c>
      <c r="U264" t="str" cm="1">
        <f t="array" ref="U264">_xlfn.IFS( D264 &lt; 1000, "Less than 1000", D264&lt;=4999, "1000 to 4999", D264&lt;=9999, "5000 to 9999", D264&lt;= 14999, "10000 to 14999",
D264&lt;=19999, "15000 to 19999", D264&lt;=24999, "20000 to 24999", D264&lt;=29999, "25000 to 29999",
D264&lt;=34999, "30000 to 34999", D264&lt;=39999, "35000 to 39999", D264&lt;=44999, "40000 to 44999",
D264&lt;=49999, "45000 to 49999", D264&gt;49999, "Greater than or equal to 50000" )</f>
        <v>1000 to 4999</v>
      </c>
    </row>
    <row r="265" spans="1:21" x14ac:dyDescent="0.25">
      <c r="A265">
        <v>263</v>
      </c>
      <c r="B265" t="s">
        <v>578</v>
      </c>
      <c r="C265" s="3" t="s">
        <v>579</v>
      </c>
      <c r="D265" s="6">
        <v>2900</v>
      </c>
      <c r="E265" s="6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24"/>
        <v>3.7089655172413791</v>
      </c>
      <c r="P265" s="7">
        <f t="shared" si="25"/>
        <v>54.050251256281406</v>
      </c>
      <c r="Q265" t="str">
        <f t="shared" si="26"/>
        <v>photography</v>
      </c>
      <c r="R265" t="str">
        <f t="shared" si="27"/>
        <v>photography books</v>
      </c>
      <c r="S265" s="9">
        <f t="shared" si="28"/>
        <v>40187.25</v>
      </c>
      <c r="T265" s="9">
        <f t="shared" si="29"/>
        <v>40187.25</v>
      </c>
      <c r="U265" t="str" cm="1">
        <f t="array" ref="U265">_xlfn.IFS( D265 &lt; 1000, "Less than 1000", D265&lt;=4999, "1000 to 4999", D265&lt;=9999, "5000 to 9999", D265&lt;= 14999, "10000 to 14999",
D265&lt;=19999, "15000 to 19999", D265&lt;=24999, "20000 to 24999", D265&lt;=29999, "25000 to 29999",
D265&lt;=34999, "30000 to 34999", D265&lt;=39999, "35000 to 39999", D265&lt;=44999, "40000 to 44999",
D265&lt;=49999, "45000 to 49999", D265&gt;49999, "Greater than or equal to 50000" )</f>
        <v>1000 to 4999</v>
      </c>
    </row>
    <row r="266" spans="1:21" x14ac:dyDescent="0.25">
      <c r="A266">
        <v>264</v>
      </c>
      <c r="B266" t="s">
        <v>580</v>
      </c>
      <c r="C266" s="3" t="s">
        <v>581</v>
      </c>
      <c r="D266" s="6">
        <v>45600</v>
      </c>
      <c r="E266" s="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24"/>
        <v>3.6266447368421053</v>
      </c>
      <c r="P266" s="7">
        <f t="shared" si="25"/>
        <v>30.002721335268504</v>
      </c>
      <c r="Q266" t="str">
        <f t="shared" si="26"/>
        <v>theater</v>
      </c>
      <c r="R266" t="str">
        <f t="shared" si="27"/>
        <v>plays</v>
      </c>
      <c r="S266" s="9">
        <f t="shared" si="28"/>
        <v>41317.25</v>
      </c>
      <c r="T266" s="9">
        <f t="shared" si="29"/>
        <v>41333.25</v>
      </c>
      <c r="U266" t="str" cm="1">
        <f t="array" ref="U266">_xlfn.IFS( D266 &lt; 1000, "Less than 1000", D266&lt;=4999, "1000 to 4999", D266&lt;=9999, "5000 to 9999", D266&lt;= 14999, "10000 to 14999",
D266&lt;=19999, "15000 to 19999", D266&lt;=24999, "20000 to 24999", D266&lt;=29999, "25000 to 29999",
D266&lt;=34999, "30000 to 34999", D266&lt;=39999, "35000 to 39999", D266&lt;=44999, "40000 to 44999",
D266&lt;=49999, "45000 to 49999", D266&gt;49999, "Greater than or equal to 50000" )</f>
        <v>45000 to 49999</v>
      </c>
    </row>
    <row r="267" spans="1:21" x14ac:dyDescent="0.25">
      <c r="A267">
        <v>265</v>
      </c>
      <c r="B267" t="s">
        <v>582</v>
      </c>
      <c r="C267" s="3" t="s">
        <v>583</v>
      </c>
      <c r="D267" s="6">
        <v>4900</v>
      </c>
      <c r="E267" s="6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24"/>
        <v>1.2308163265306122</v>
      </c>
      <c r="P267" s="7">
        <f t="shared" si="25"/>
        <v>70.127906976744185</v>
      </c>
      <c r="Q267" t="str">
        <f t="shared" si="26"/>
        <v>theater</v>
      </c>
      <c r="R267" t="str">
        <f t="shared" si="27"/>
        <v>plays</v>
      </c>
      <c r="S267" s="9">
        <f t="shared" si="28"/>
        <v>42372.25</v>
      </c>
      <c r="T267" s="9">
        <f t="shared" si="29"/>
        <v>42416.25</v>
      </c>
      <c r="U267" t="str" cm="1">
        <f t="array" ref="U267">_xlfn.IFS( D267 &lt; 1000, "Less than 1000", D267&lt;=4999, "1000 to 4999", D267&lt;=9999, "5000 to 9999", D267&lt;= 14999, "10000 to 14999",
D267&lt;=19999, "15000 to 19999", D267&lt;=24999, "20000 to 24999", D267&lt;=29999, "25000 to 29999",
D267&lt;=34999, "30000 to 34999", D267&lt;=39999, "35000 to 39999", D267&lt;=44999, "40000 to 44999",
D267&lt;=49999, "45000 to 49999", D267&gt;49999, "Greater than or equal to 50000" )</f>
        <v>1000 to 4999</v>
      </c>
    </row>
    <row r="268" spans="1:21" x14ac:dyDescent="0.25">
      <c r="A268">
        <v>266</v>
      </c>
      <c r="B268" t="s">
        <v>584</v>
      </c>
      <c r="C268" s="3" t="s">
        <v>585</v>
      </c>
      <c r="D268" s="6">
        <v>111900</v>
      </c>
      <c r="E268" s="6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24"/>
        <v>0.76766756032171579</v>
      </c>
      <c r="P268" s="7">
        <f t="shared" si="25"/>
        <v>26.996228786926462</v>
      </c>
      <c r="Q268" t="str">
        <f t="shared" si="26"/>
        <v>music</v>
      </c>
      <c r="R268" t="str">
        <f t="shared" si="27"/>
        <v>jazz</v>
      </c>
      <c r="S268" s="9">
        <f t="shared" si="28"/>
        <v>41950.25</v>
      </c>
      <c r="T268" s="9">
        <f t="shared" si="29"/>
        <v>41983.25</v>
      </c>
      <c r="U268" t="str" cm="1">
        <f t="array" ref="U268">_xlfn.IFS( D268 &lt; 1000, "Less than 1000", D268&lt;=4999, "1000 to 4999", D268&lt;=9999, "5000 to 9999", D268&lt;= 14999, "10000 to 14999",
D268&lt;=19999, "15000 to 19999", D268&lt;=24999, "20000 to 24999", D268&lt;=29999, "25000 to 29999",
D268&lt;=34999, "30000 to 34999", D268&lt;=39999, "35000 to 39999", D268&lt;=44999, "40000 to 44999",
D268&lt;=49999, "45000 to 49999", D268&gt;49999, "Greater than or equal to 50000" )</f>
        <v>Greater than or equal to 50000</v>
      </c>
    </row>
    <row r="269" spans="1:21" x14ac:dyDescent="0.25">
      <c r="A269">
        <v>267</v>
      </c>
      <c r="B269" t="s">
        <v>586</v>
      </c>
      <c r="C269" s="3" t="s">
        <v>587</v>
      </c>
      <c r="D269" s="6">
        <v>61600</v>
      </c>
      <c r="E269" s="6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24"/>
        <v>2.3362012987012988</v>
      </c>
      <c r="P269" s="7">
        <f t="shared" si="25"/>
        <v>51.990606936416185</v>
      </c>
      <c r="Q269" t="str">
        <f t="shared" si="26"/>
        <v>theater</v>
      </c>
      <c r="R269" t="str">
        <f t="shared" si="27"/>
        <v>plays</v>
      </c>
      <c r="S269" s="9">
        <f t="shared" si="28"/>
        <v>41206.208333333336</v>
      </c>
      <c r="T269" s="9">
        <f t="shared" si="29"/>
        <v>41222.25</v>
      </c>
      <c r="U269" t="str" cm="1">
        <f t="array" ref="U269">_xlfn.IFS( D269 &lt; 1000, "Less than 1000", D269&lt;=4999, "1000 to 4999", D269&lt;=9999, "5000 to 9999", D269&lt;= 14999, "10000 to 14999",
D269&lt;=19999, "15000 to 19999", D269&lt;=24999, "20000 to 24999", D269&lt;=29999, "25000 to 29999",
D269&lt;=34999, "30000 to 34999", D269&lt;=39999, "35000 to 39999", D269&lt;=44999, "40000 to 44999",
D269&lt;=49999, "45000 to 49999", D269&gt;49999, "Greater than or equal to 50000" )</f>
        <v>Greater than or equal to 50000</v>
      </c>
    </row>
    <row r="270" spans="1:21" x14ac:dyDescent="0.25">
      <c r="A270">
        <v>268</v>
      </c>
      <c r="B270" t="s">
        <v>588</v>
      </c>
      <c r="C270" s="3" t="s">
        <v>589</v>
      </c>
      <c r="D270" s="6">
        <v>1500</v>
      </c>
      <c r="E270" s="6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24"/>
        <v>1.8053333333333332</v>
      </c>
      <c r="P270" s="7">
        <f t="shared" si="25"/>
        <v>56.416666666666664</v>
      </c>
      <c r="Q270" t="str">
        <f t="shared" si="26"/>
        <v>film &amp; video</v>
      </c>
      <c r="R270" t="str">
        <f t="shared" si="27"/>
        <v>documentary</v>
      </c>
      <c r="S270" s="9">
        <f t="shared" si="28"/>
        <v>41186.208333333336</v>
      </c>
      <c r="T270" s="9">
        <f t="shared" si="29"/>
        <v>41232.25</v>
      </c>
      <c r="U270" t="str" cm="1">
        <f t="array" ref="U270">_xlfn.IFS( D270 &lt; 1000, "Less than 1000", D270&lt;=4999, "1000 to 4999", D270&lt;=9999, "5000 to 9999", D270&lt;= 14999, "10000 to 14999",
D270&lt;=19999, "15000 to 19999", D270&lt;=24999, "20000 to 24999", D270&lt;=29999, "25000 to 29999",
D270&lt;=34999, "30000 to 34999", D270&lt;=39999, "35000 to 39999", D270&lt;=44999, "40000 to 44999",
D270&lt;=49999, "45000 to 49999", D270&gt;49999, "Greater than or equal to 50000" )</f>
        <v>1000 to 4999</v>
      </c>
    </row>
    <row r="271" spans="1:21" x14ac:dyDescent="0.25">
      <c r="A271">
        <v>269</v>
      </c>
      <c r="B271" t="s">
        <v>590</v>
      </c>
      <c r="C271" s="3" t="s">
        <v>591</v>
      </c>
      <c r="D271" s="6">
        <v>3500</v>
      </c>
      <c r="E271" s="6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24"/>
        <v>2.5262857142857142</v>
      </c>
      <c r="P271" s="7">
        <f t="shared" si="25"/>
        <v>101.63218390804597</v>
      </c>
      <c r="Q271" t="str">
        <f t="shared" si="26"/>
        <v>film &amp; video</v>
      </c>
      <c r="R271" t="str">
        <f t="shared" si="27"/>
        <v>television</v>
      </c>
      <c r="S271" s="9">
        <f t="shared" si="28"/>
        <v>43496.25</v>
      </c>
      <c r="T271" s="9">
        <f t="shared" si="29"/>
        <v>43517.25</v>
      </c>
      <c r="U271" t="str" cm="1">
        <f t="array" ref="U271">_xlfn.IFS( D271 &lt; 1000, "Less than 1000", D271&lt;=4999, "1000 to 4999", D271&lt;=9999, "5000 to 9999", D271&lt;= 14999, "10000 to 14999",
D271&lt;=19999, "15000 to 19999", D271&lt;=24999, "20000 to 24999", D271&lt;=29999, "25000 to 29999",
D271&lt;=34999, "30000 to 34999", D271&lt;=39999, "35000 to 39999", D271&lt;=44999, "40000 to 44999",
D271&lt;=49999, "45000 to 49999", D271&gt;49999, "Greater than or equal to 50000" )</f>
        <v>1000 to 4999</v>
      </c>
    </row>
    <row r="272" spans="1:21" x14ac:dyDescent="0.25">
      <c r="A272">
        <v>270</v>
      </c>
      <c r="B272" t="s">
        <v>592</v>
      </c>
      <c r="C272" s="3" t="s">
        <v>593</v>
      </c>
      <c r="D272" s="6">
        <v>173900</v>
      </c>
      <c r="E272" s="6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24"/>
        <v>0.27176538240368026</v>
      </c>
      <c r="P272" s="7">
        <f t="shared" si="25"/>
        <v>25.005291005291006</v>
      </c>
      <c r="Q272" t="str">
        <f t="shared" si="26"/>
        <v>games</v>
      </c>
      <c r="R272" t="str">
        <f t="shared" si="27"/>
        <v>video games</v>
      </c>
      <c r="S272" s="9">
        <f t="shared" si="28"/>
        <v>40514.25</v>
      </c>
      <c r="T272" s="9">
        <f t="shared" si="29"/>
        <v>40516.25</v>
      </c>
      <c r="U272" t="str" cm="1">
        <f t="array" ref="U272">_xlfn.IFS( D272 &lt; 1000, "Less than 1000", D272&lt;=4999, "1000 to 4999", D272&lt;=9999, "5000 to 9999", D272&lt;= 14999, "10000 to 14999",
D272&lt;=19999, "15000 to 19999", D272&lt;=24999, "20000 to 24999", D272&lt;=29999, "25000 to 29999",
D272&lt;=34999, "30000 to 34999", D272&lt;=39999, "35000 to 39999", D272&lt;=44999, "40000 to 44999",
D272&lt;=49999, "45000 to 49999", D272&gt;49999, "Greater than or equal to 50000" )</f>
        <v>Greater than or equal to 50000</v>
      </c>
    </row>
    <row r="273" spans="1:21" x14ac:dyDescent="0.25">
      <c r="A273">
        <v>271</v>
      </c>
      <c r="B273" t="s">
        <v>594</v>
      </c>
      <c r="C273" s="3" t="s">
        <v>595</v>
      </c>
      <c r="D273" s="6">
        <v>153700</v>
      </c>
      <c r="E273" s="6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24"/>
        <v>1.2706571242680547E-2</v>
      </c>
      <c r="P273" s="7">
        <f t="shared" si="25"/>
        <v>32.016393442622949</v>
      </c>
      <c r="Q273" t="str">
        <f t="shared" si="26"/>
        <v>photography</v>
      </c>
      <c r="R273" t="str">
        <f t="shared" si="27"/>
        <v>photography books</v>
      </c>
      <c r="S273" s="9">
        <f t="shared" si="28"/>
        <v>42345.25</v>
      </c>
      <c r="T273" s="9">
        <f t="shared" si="29"/>
        <v>42376.25</v>
      </c>
      <c r="U273" t="str" cm="1">
        <f t="array" ref="U273">_xlfn.IFS( D273 &lt; 1000, "Less than 1000", D273&lt;=4999, "1000 to 4999", D273&lt;=9999, "5000 to 9999", D273&lt;= 14999, "10000 to 14999",
D273&lt;=19999, "15000 to 19999", D273&lt;=24999, "20000 to 24999", D273&lt;=29999, "25000 to 29999",
D273&lt;=34999, "30000 to 34999", D273&lt;=39999, "35000 to 39999", D273&lt;=44999, "40000 to 44999",
D273&lt;=49999, "45000 to 49999", D273&gt;49999, "Greater than or equal to 50000" )</f>
        <v>Greater than or equal to 50000</v>
      </c>
    </row>
    <row r="274" spans="1:21" x14ac:dyDescent="0.25">
      <c r="A274">
        <v>272</v>
      </c>
      <c r="B274" t="s">
        <v>596</v>
      </c>
      <c r="C274" s="3" t="s">
        <v>597</v>
      </c>
      <c r="D274" s="6">
        <v>51100</v>
      </c>
      <c r="E274" s="6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24"/>
        <v>3.0400978473581213</v>
      </c>
      <c r="P274" s="7">
        <f t="shared" si="25"/>
        <v>82.021647307286173</v>
      </c>
      <c r="Q274" t="str">
        <f t="shared" si="26"/>
        <v>theater</v>
      </c>
      <c r="R274" t="str">
        <f t="shared" si="27"/>
        <v>plays</v>
      </c>
      <c r="S274" s="9">
        <f t="shared" si="28"/>
        <v>43656.208333333328</v>
      </c>
      <c r="T274" s="9">
        <f t="shared" si="29"/>
        <v>43681.208333333328</v>
      </c>
      <c r="U274" t="str" cm="1">
        <f t="array" ref="U274">_xlfn.IFS( D274 &lt; 1000, "Less than 1000", D274&lt;=4999, "1000 to 4999", D274&lt;=9999, "5000 to 9999", D274&lt;= 14999, "10000 to 14999",
D274&lt;=19999, "15000 to 19999", D274&lt;=24999, "20000 to 24999", D274&lt;=29999, "25000 to 29999",
D274&lt;=34999, "30000 to 34999", D274&lt;=39999, "35000 to 39999", D274&lt;=44999, "40000 to 44999",
D274&lt;=49999, "45000 to 49999", D274&gt;49999, "Greater than or equal to 50000" )</f>
        <v>Greater than or equal to 50000</v>
      </c>
    </row>
    <row r="275" spans="1:21" x14ac:dyDescent="0.25">
      <c r="A275">
        <v>273</v>
      </c>
      <c r="B275" t="s">
        <v>598</v>
      </c>
      <c r="C275" s="3" t="s">
        <v>599</v>
      </c>
      <c r="D275" s="6">
        <v>7800</v>
      </c>
      <c r="E275" s="6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24"/>
        <v>1.3723076923076922</v>
      </c>
      <c r="P275" s="7">
        <f t="shared" si="25"/>
        <v>37.957446808510639</v>
      </c>
      <c r="Q275" t="str">
        <f t="shared" si="26"/>
        <v>theater</v>
      </c>
      <c r="R275" t="str">
        <f t="shared" si="27"/>
        <v>plays</v>
      </c>
      <c r="S275" s="9">
        <f t="shared" si="28"/>
        <v>42995.208333333328</v>
      </c>
      <c r="T275" s="9">
        <f t="shared" si="29"/>
        <v>42998.208333333328</v>
      </c>
      <c r="U275" t="str" cm="1">
        <f t="array" ref="U275">_xlfn.IFS( D275 &lt; 1000, "Less than 1000", D275&lt;=4999, "1000 to 4999", D275&lt;=9999, "5000 to 9999", D275&lt;= 14999, "10000 to 14999",
D275&lt;=19999, "15000 to 19999", D275&lt;=24999, "20000 to 24999", D275&lt;=29999, "25000 to 29999",
D275&lt;=34999, "30000 to 34999", D275&lt;=39999, "35000 to 39999", D275&lt;=44999, "40000 to 44999",
D275&lt;=49999, "45000 to 49999", D275&gt;49999, "Greater than or equal to 50000" )</f>
        <v>5000 to 9999</v>
      </c>
    </row>
    <row r="276" spans="1:21" x14ac:dyDescent="0.25">
      <c r="A276">
        <v>274</v>
      </c>
      <c r="B276" t="s">
        <v>600</v>
      </c>
      <c r="C276" s="3" t="s">
        <v>601</v>
      </c>
      <c r="D276" s="6">
        <v>2400</v>
      </c>
      <c r="E276" s="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24"/>
        <v>0.32208333333333333</v>
      </c>
      <c r="P276" s="7">
        <f t="shared" si="25"/>
        <v>51.533333333333331</v>
      </c>
      <c r="Q276" t="str">
        <f t="shared" si="26"/>
        <v>theater</v>
      </c>
      <c r="R276" t="str">
        <f t="shared" si="27"/>
        <v>plays</v>
      </c>
      <c r="S276" s="9">
        <f t="shared" si="28"/>
        <v>43045.25</v>
      </c>
      <c r="T276" s="9">
        <f t="shared" si="29"/>
        <v>43050.25</v>
      </c>
      <c r="U276" t="str" cm="1">
        <f t="array" ref="U276">_xlfn.IFS( D276 &lt; 1000, "Less than 1000", D276&lt;=4999, "1000 to 4999", D276&lt;=9999, "5000 to 9999", D276&lt;= 14999, "10000 to 14999",
D276&lt;=19999, "15000 to 19999", D276&lt;=24999, "20000 to 24999", D276&lt;=29999, "25000 to 29999",
D276&lt;=34999, "30000 to 34999", D276&lt;=39999, "35000 to 39999", D276&lt;=44999, "40000 to 44999",
D276&lt;=49999, "45000 to 49999", D276&gt;49999, "Greater than or equal to 50000" )</f>
        <v>1000 to 4999</v>
      </c>
    </row>
    <row r="277" spans="1:21" x14ac:dyDescent="0.25">
      <c r="A277">
        <v>275</v>
      </c>
      <c r="B277" t="s">
        <v>602</v>
      </c>
      <c r="C277" s="3" t="s">
        <v>603</v>
      </c>
      <c r="D277" s="6">
        <v>3900</v>
      </c>
      <c r="E277" s="6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24"/>
        <v>2.4151282051282053</v>
      </c>
      <c r="P277" s="7">
        <f t="shared" si="25"/>
        <v>81.198275862068968</v>
      </c>
      <c r="Q277" t="str">
        <f t="shared" si="26"/>
        <v>publishing</v>
      </c>
      <c r="R277" t="str">
        <f t="shared" si="27"/>
        <v>translations</v>
      </c>
      <c r="S277" s="9">
        <f t="shared" si="28"/>
        <v>43561.208333333328</v>
      </c>
      <c r="T277" s="9">
        <f t="shared" si="29"/>
        <v>43569.208333333328</v>
      </c>
      <c r="U277" t="str" cm="1">
        <f t="array" ref="U277">_xlfn.IFS( D277 &lt; 1000, "Less than 1000", D277&lt;=4999, "1000 to 4999", D277&lt;=9999, "5000 to 9999", D277&lt;= 14999, "10000 to 14999",
D277&lt;=19999, "15000 to 19999", D277&lt;=24999, "20000 to 24999", D277&lt;=29999, "25000 to 29999",
D277&lt;=34999, "30000 to 34999", D277&lt;=39999, "35000 to 39999", D277&lt;=44999, "40000 to 44999",
D277&lt;=49999, "45000 to 49999", D277&gt;49999, "Greater than or equal to 50000" )</f>
        <v>1000 to 4999</v>
      </c>
    </row>
    <row r="278" spans="1:21" x14ac:dyDescent="0.25">
      <c r="A278">
        <v>276</v>
      </c>
      <c r="B278" t="s">
        <v>604</v>
      </c>
      <c r="C278" s="3" t="s">
        <v>605</v>
      </c>
      <c r="D278" s="6">
        <v>5500</v>
      </c>
      <c r="E278" s="6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24"/>
        <v>0.96799999999999997</v>
      </c>
      <c r="P278" s="7">
        <f t="shared" si="25"/>
        <v>40.030075187969928</v>
      </c>
      <c r="Q278" t="str">
        <f t="shared" si="26"/>
        <v>games</v>
      </c>
      <c r="R278" t="str">
        <f t="shared" si="27"/>
        <v>video games</v>
      </c>
      <c r="S278" s="9">
        <f t="shared" si="28"/>
        <v>41018.208333333336</v>
      </c>
      <c r="T278" s="9">
        <f t="shared" si="29"/>
        <v>41023.208333333336</v>
      </c>
      <c r="U278" t="str" cm="1">
        <f t="array" ref="U278">_xlfn.IFS( D278 &lt; 1000, "Less than 1000", D278&lt;=4999, "1000 to 4999", D278&lt;=9999, "5000 to 9999", D278&lt;= 14999, "10000 to 14999",
D278&lt;=19999, "15000 to 19999", D278&lt;=24999, "20000 to 24999", D278&lt;=29999, "25000 to 29999",
D278&lt;=34999, "30000 to 34999", D278&lt;=39999, "35000 to 39999", D278&lt;=44999, "40000 to 44999",
D278&lt;=49999, "45000 to 49999", D278&gt;49999, "Greater than or equal to 50000" )</f>
        <v>5000 to 9999</v>
      </c>
    </row>
    <row r="279" spans="1:21" x14ac:dyDescent="0.25">
      <c r="A279">
        <v>277</v>
      </c>
      <c r="B279" t="s">
        <v>606</v>
      </c>
      <c r="C279" s="3" t="s">
        <v>607</v>
      </c>
      <c r="D279" s="6">
        <v>700</v>
      </c>
      <c r="E279" s="6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24"/>
        <v>10.664285714285715</v>
      </c>
      <c r="P279" s="7">
        <f t="shared" si="25"/>
        <v>89.939759036144579</v>
      </c>
      <c r="Q279" t="str">
        <f t="shared" si="26"/>
        <v>theater</v>
      </c>
      <c r="R279" t="str">
        <f t="shared" si="27"/>
        <v>plays</v>
      </c>
      <c r="S279" s="9">
        <f t="shared" si="28"/>
        <v>40378.208333333336</v>
      </c>
      <c r="T279" s="9">
        <f t="shared" si="29"/>
        <v>40380.208333333336</v>
      </c>
      <c r="U279" t="str" cm="1">
        <f t="array" ref="U279">_xlfn.IFS( D279 &lt; 1000, "Less than 1000", D279&lt;=4999, "1000 to 4999", D279&lt;=9999, "5000 to 9999", D279&lt;= 14999, "10000 to 14999",
D279&lt;=19999, "15000 to 19999", D279&lt;=24999, "20000 to 24999", D279&lt;=29999, "25000 to 29999",
D279&lt;=34999, "30000 to 34999", D279&lt;=39999, "35000 to 39999", D279&lt;=44999, "40000 to 44999",
D279&lt;=49999, "45000 to 49999", D279&gt;49999, "Greater than or equal to 50000" )</f>
        <v>Less than 1000</v>
      </c>
    </row>
    <row r="280" spans="1:21" x14ac:dyDescent="0.25">
      <c r="A280">
        <v>278</v>
      </c>
      <c r="B280" t="s">
        <v>608</v>
      </c>
      <c r="C280" s="3" t="s">
        <v>609</v>
      </c>
      <c r="D280" s="6">
        <v>2700</v>
      </c>
      <c r="E280" s="6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24"/>
        <v>3.2588888888888889</v>
      </c>
      <c r="P280" s="7">
        <f t="shared" si="25"/>
        <v>96.692307692307693</v>
      </c>
      <c r="Q280" t="str">
        <f t="shared" si="26"/>
        <v>technology</v>
      </c>
      <c r="R280" t="str">
        <f t="shared" si="27"/>
        <v>web</v>
      </c>
      <c r="S280" s="9">
        <f t="shared" si="28"/>
        <v>41239.25</v>
      </c>
      <c r="T280" s="9">
        <f t="shared" si="29"/>
        <v>41264.25</v>
      </c>
      <c r="U280" t="str" cm="1">
        <f t="array" ref="U280">_xlfn.IFS( D280 &lt; 1000, "Less than 1000", D280&lt;=4999, "1000 to 4999", D280&lt;=9999, "5000 to 9999", D280&lt;= 14999, "10000 to 14999",
D280&lt;=19999, "15000 to 19999", D280&lt;=24999, "20000 to 24999", D280&lt;=29999, "25000 to 29999",
D280&lt;=34999, "30000 to 34999", D280&lt;=39999, "35000 to 39999", D280&lt;=44999, "40000 to 44999",
D280&lt;=49999, "45000 to 49999", D280&gt;49999, "Greater than or equal to 50000" )</f>
        <v>1000 to 4999</v>
      </c>
    </row>
    <row r="281" spans="1:21" x14ac:dyDescent="0.25">
      <c r="A281">
        <v>279</v>
      </c>
      <c r="B281" t="s">
        <v>610</v>
      </c>
      <c r="C281" s="3" t="s">
        <v>611</v>
      </c>
      <c r="D281" s="6">
        <v>8000</v>
      </c>
      <c r="E281" s="6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24"/>
        <v>1.7070000000000001</v>
      </c>
      <c r="P281" s="7">
        <f t="shared" si="25"/>
        <v>25.010989010989011</v>
      </c>
      <c r="Q281" t="str">
        <f t="shared" si="26"/>
        <v>theater</v>
      </c>
      <c r="R281" t="str">
        <f t="shared" si="27"/>
        <v>plays</v>
      </c>
      <c r="S281" s="9">
        <f t="shared" si="28"/>
        <v>43346.208333333328</v>
      </c>
      <c r="T281" s="9">
        <f t="shared" si="29"/>
        <v>43349.208333333328</v>
      </c>
      <c r="U281" t="str" cm="1">
        <f t="array" ref="U281">_xlfn.IFS( D281 &lt; 1000, "Less than 1000", D281&lt;=4999, "1000 to 4999", D281&lt;=9999, "5000 to 9999", D281&lt;= 14999, "10000 to 14999",
D281&lt;=19999, "15000 to 19999", D281&lt;=24999, "20000 to 24999", D281&lt;=29999, "25000 to 29999",
D281&lt;=34999, "30000 to 34999", D281&lt;=39999, "35000 to 39999", D281&lt;=44999, "40000 to 44999",
D281&lt;=49999, "45000 to 49999", D281&gt;49999, "Greater than or equal to 50000" )</f>
        <v>5000 to 9999</v>
      </c>
    </row>
    <row r="282" spans="1:21" x14ac:dyDescent="0.25">
      <c r="A282">
        <v>280</v>
      </c>
      <c r="B282" t="s">
        <v>612</v>
      </c>
      <c r="C282" s="3" t="s">
        <v>613</v>
      </c>
      <c r="D282" s="6">
        <v>2500</v>
      </c>
      <c r="E282" s="6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24"/>
        <v>5.8144</v>
      </c>
      <c r="P282" s="7">
        <f t="shared" si="25"/>
        <v>36.987277353689571</v>
      </c>
      <c r="Q282" t="str">
        <f t="shared" si="26"/>
        <v>film &amp; video</v>
      </c>
      <c r="R282" t="str">
        <f t="shared" si="27"/>
        <v>animation</v>
      </c>
      <c r="S282" s="9">
        <f t="shared" si="28"/>
        <v>43060.25</v>
      </c>
      <c r="T282" s="9">
        <f t="shared" si="29"/>
        <v>43066.25</v>
      </c>
      <c r="U282" t="str" cm="1">
        <f t="array" ref="U282">_xlfn.IFS( D282 &lt; 1000, "Less than 1000", D282&lt;=4999, "1000 to 4999", D282&lt;=9999, "5000 to 9999", D282&lt;= 14999, "10000 to 14999",
D282&lt;=19999, "15000 to 19999", D282&lt;=24999, "20000 to 24999", D282&lt;=29999, "25000 to 29999",
D282&lt;=34999, "30000 to 34999", D282&lt;=39999, "35000 to 39999", D282&lt;=44999, "40000 to 44999",
D282&lt;=49999, "45000 to 49999", D282&gt;49999, "Greater than or equal to 50000" )</f>
        <v>1000 to 4999</v>
      </c>
    </row>
    <row r="283" spans="1:21" x14ac:dyDescent="0.25">
      <c r="A283">
        <v>281</v>
      </c>
      <c r="B283" t="s">
        <v>614</v>
      </c>
      <c r="C283" s="3" t="s">
        <v>615</v>
      </c>
      <c r="D283" s="6">
        <v>164500</v>
      </c>
      <c r="E283" s="6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24"/>
        <v>0.91520972644376897</v>
      </c>
      <c r="P283" s="7">
        <f t="shared" si="25"/>
        <v>73.012609117361791</v>
      </c>
      <c r="Q283" t="str">
        <f t="shared" si="26"/>
        <v>theater</v>
      </c>
      <c r="R283" t="str">
        <f t="shared" si="27"/>
        <v>plays</v>
      </c>
      <c r="S283" s="9">
        <f t="shared" si="28"/>
        <v>40979.25</v>
      </c>
      <c r="T283" s="9">
        <f t="shared" si="29"/>
        <v>41000.208333333336</v>
      </c>
      <c r="U283" t="str" cm="1">
        <f t="array" ref="U283">_xlfn.IFS( D283 &lt; 1000, "Less than 1000", D283&lt;=4999, "1000 to 4999", D283&lt;=9999, "5000 to 9999", D283&lt;= 14999, "10000 to 14999",
D283&lt;=19999, "15000 to 19999", D283&lt;=24999, "20000 to 24999", D283&lt;=29999, "25000 to 29999",
D283&lt;=34999, "30000 to 34999", D283&lt;=39999, "35000 to 39999", D283&lt;=44999, "40000 to 44999",
D283&lt;=49999, "45000 to 49999", D283&gt;49999, "Greater than or equal to 50000" )</f>
        <v>Greater than or equal to 50000</v>
      </c>
    </row>
    <row r="284" spans="1:21" x14ac:dyDescent="0.25">
      <c r="A284">
        <v>282</v>
      </c>
      <c r="B284" t="s">
        <v>616</v>
      </c>
      <c r="C284" s="3" t="s">
        <v>617</v>
      </c>
      <c r="D284" s="6">
        <v>8400</v>
      </c>
      <c r="E284" s="6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24"/>
        <v>1.0804761904761904</v>
      </c>
      <c r="P284" s="7">
        <f t="shared" si="25"/>
        <v>68.240601503759393</v>
      </c>
      <c r="Q284" t="str">
        <f t="shared" si="26"/>
        <v>film &amp; video</v>
      </c>
      <c r="R284" t="str">
        <f t="shared" si="27"/>
        <v>television</v>
      </c>
      <c r="S284" s="9">
        <f t="shared" si="28"/>
        <v>42701.25</v>
      </c>
      <c r="T284" s="9">
        <f t="shared" si="29"/>
        <v>42707.25</v>
      </c>
      <c r="U284" t="str" cm="1">
        <f t="array" ref="U284">_xlfn.IFS( D284 &lt; 1000, "Less than 1000", D284&lt;=4999, "1000 to 4999", D284&lt;=9999, "5000 to 9999", D284&lt;= 14999, "10000 to 14999",
D284&lt;=19999, "15000 to 19999", D284&lt;=24999, "20000 to 24999", D284&lt;=29999, "25000 to 29999",
D284&lt;=34999, "30000 to 34999", D284&lt;=39999, "35000 to 39999", D284&lt;=44999, "40000 to 44999",
D284&lt;=49999, "45000 to 49999", D284&gt;49999, "Greater than or equal to 50000" )</f>
        <v>5000 to 9999</v>
      </c>
    </row>
    <row r="285" spans="1:21" x14ac:dyDescent="0.25">
      <c r="A285">
        <v>283</v>
      </c>
      <c r="B285" t="s">
        <v>618</v>
      </c>
      <c r="C285" s="3" t="s">
        <v>619</v>
      </c>
      <c r="D285" s="6">
        <v>8100</v>
      </c>
      <c r="E285" s="6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24"/>
        <v>0.18728395061728395</v>
      </c>
      <c r="P285" s="7">
        <f t="shared" si="25"/>
        <v>52.310344827586206</v>
      </c>
      <c r="Q285" t="str">
        <f t="shared" si="26"/>
        <v>music</v>
      </c>
      <c r="R285" t="str">
        <f t="shared" si="27"/>
        <v>rock</v>
      </c>
      <c r="S285" s="9">
        <f t="shared" si="28"/>
        <v>42520.208333333328</v>
      </c>
      <c r="T285" s="9">
        <f t="shared" si="29"/>
        <v>42525.208333333328</v>
      </c>
      <c r="U285" t="str" cm="1">
        <f t="array" ref="U285">_xlfn.IFS( D285 &lt; 1000, "Less than 1000", D285&lt;=4999, "1000 to 4999", D285&lt;=9999, "5000 to 9999", D285&lt;= 14999, "10000 to 14999",
D285&lt;=19999, "15000 to 19999", D285&lt;=24999, "20000 to 24999", D285&lt;=29999, "25000 to 29999",
D285&lt;=34999, "30000 to 34999", D285&lt;=39999, "35000 to 39999", D285&lt;=44999, "40000 to 44999",
D285&lt;=49999, "45000 to 49999", D285&gt;49999, "Greater than or equal to 50000" )</f>
        <v>5000 to 9999</v>
      </c>
    </row>
    <row r="286" spans="1:21" x14ac:dyDescent="0.25">
      <c r="A286">
        <v>284</v>
      </c>
      <c r="B286" t="s">
        <v>620</v>
      </c>
      <c r="C286" s="3" t="s">
        <v>621</v>
      </c>
      <c r="D286" s="6">
        <v>9800</v>
      </c>
      <c r="E286" s="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24"/>
        <v>0.83193877551020412</v>
      </c>
      <c r="P286" s="7">
        <f t="shared" si="25"/>
        <v>61.765151515151516</v>
      </c>
      <c r="Q286" t="str">
        <f t="shared" si="26"/>
        <v>technology</v>
      </c>
      <c r="R286" t="str">
        <f t="shared" si="27"/>
        <v>web</v>
      </c>
      <c r="S286" s="9">
        <f t="shared" si="28"/>
        <v>41030.208333333336</v>
      </c>
      <c r="T286" s="9">
        <f t="shared" si="29"/>
        <v>41035.208333333336</v>
      </c>
      <c r="U286" t="str" cm="1">
        <f t="array" ref="U286">_xlfn.IFS( D286 &lt; 1000, "Less than 1000", D286&lt;=4999, "1000 to 4999", D286&lt;=9999, "5000 to 9999", D286&lt;= 14999, "10000 to 14999",
D286&lt;=19999, "15000 to 19999", D286&lt;=24999, "20000 to 24999", D286&lt;=29999, "25000 to 29999",
D286&lt;=34999, "30000 to 34999", D286&lt;=39999, "35000 to 39999", D286&lt;=44999, "40000 to 44999",
D286&lt;=49999, "45000 to 49999", D286&gt;49999, "Greater than or equal to 50000" )</f>
        <v>5000 to 9999</v>
      </c>
    </row>
    <row r="287" spans="1:21" x14ac:dyDescent="0.25">
      <c r="A287">
        <v>285</v>
      </c>
      <c r="B287" t="s">
        <v>622</v>
      </c>
      <c r="C287" s="3" t="s">
        <v>623</v>
      </c>
      <c r="D287" s="6">
        <v>900</v>
      </c>
      <c r="E287" s="6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24"/>
        <v>7.0633333333333335</v>
      </c>
      <c r="P287" s="7">
        <f t="shared" si="25"/>
        <v>25.027559055118111</v>
      </c>
      <c r="Q287" t="str">
        <f t="shared" si="26"/>
        <v>theater</v>
      </c>
      <c r="R287" t="str">
        <f t="shared" si="27"/>
        <v>plays</v>
      </c>
      <c r="S287" s="9">
        <f t="shared" si="28"/>
        <v>42623.208333333328</v>
      </c>
      <c r="T287" s="9">
        <f t="shared" si="29"/>
        <v>42661.208333333328</v>
      </c>
      <c r="U287" t="str" cm="1">
        <f t="array" ref="U287">_xlfn.IFS( D287 &lt; 1000, "Less than 1000", D287&lt;=4999, "1000 to 4999", D287&lt;=9999, "5000 to 9999", D287&lt;= 14999, "10000 to 14999",
D287&lt;=19999, "15000 to 19999", D287&lt;=24999, "20000 to 24999", D287&lt;=29999, "25000 to 29999",
D287&lt;=34999, "30000 to 34999", D287&lt;=39999, "35000 to 39999", D287&lt;=44999, "40000 to 44999",
D287&lt;=49999, "45000 to 49999", D287&gt;49999, "Greater than or equal to 50000" )</f>
        <v>Less than 1000</v>
      </c>
    </row>
    <row r="288" spans="1:21" x14ac:dyDescent="0.25">
      <c r="A288">
        <v>286</v>
      </c>
      <c r="B288" t="s">
        <v>624</v>
      </c>
      <c r="C288" s="3" t="s">
        <v>625</v>
      </c>
      <c r="D288" s="6">
        <v>112100</v>
      </c>
      <c r="E288" s="6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24"/>
        <v>0.17446030330062445</v>
      </c>
      <c r="P288" s="7">
        <f t="shared" si="25"/>
        <v>106.28804347826087</v>
      </c>
      <c r="Q288" t="str">
        <f t="shared" si="26"/>
        <v>theater</v>
      </c>
      <c r="R288" t="str">
        <f t="shared" si="27"/>
        <v>plays</v>
      </c>
      <c r="S288" s="9">
        <f t="shared" si="28"/>
        <v>42697.25</v>
      </c>
      <c r="T288" s="9">
        <f t="shared" si="29"/>
        <v>42704.25</v>
      </c>
      <c r="U288" t="str" cm="1">
        <f t="array" ref="U288">_xlfn.IFS( D288 &lt; 1000, "Less than 1000", D288&lt;=4999, "1000 to 4999", D288&lt;=9999, "5000 to 9999", D288&lt;= 14999, "10000 to 14999",
D288&lt;=19999, "15000 to 19999", D288&lt;=24999, "20000 to 24999", D288&lt;=29999, "25000 to 29999",
D288&lt;=34999, "30000 to 34999", D288&lt;=39999, "35000 to 39999", D288&lt;=44999, "40000 to 44999",
D288&lt;=49999, "45000 to 49999", D288&gt;49999, "Greater than or equal to 50000" )</f>
        <v>Greater than or equal to 50000</v>
      </c>
    </row>
    <row r="289" spans="1:21" x14ac:dyDescent="0.25">
      <c r="A289">
        <v>287</v>
      </c>
      <c r="B289" t="s">
        <v>626</v>
      </c>
      <c r="C289" s="3" t="s">
        <v>627</v>
      </c>
      <c r="D289" s="6">
        <v>6300</v>
      </c>
      <c r="E289" s="6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24"/>
        <v>2.0973015873015872</v>
      </c>
      <c r="P289" s="7">
        <f t="shared" si="25"/>
        <v>75.07386363636364</v>
      </c>
      <c r="Q289" t="str">
        <f t="shared" si="26"/>
        <v>music</v>
      </c>
      <c r="R289" t="str">
        <f t="shared" si="27"/>
        <v>electric music</v>
      </c>
      <c r="S289" s="9">
        <f t="shared" si="28"/>
        <v>42122.208333333328</v>
      </c>
      <c r="T289" s="9">
        <f t="shared" si="29"/>
        <v>42122.208333333328</v>
      </c>
      <c r="U289" t="str" cm="1">
        <f t="array" ref="U289">_xlfn.IFS( D289 &lt; 1000, "Less than 1000", D289&lt;=4999, "1000 to 4999", D289&lt;=9999, "5000 to 9999", D289&lt;= 14999, "10000 to 14999",
D289&lt;=19999, "15000 to 19999", D289&lt;=24999, "20000 to 24999", D289&lt;=29999, "25000 to 29999",
D289&lt;=34999, "30000 to 34999", D289&lt;=39999, "35000 to 39999", D289&lt;=44999, "40000 to 44999",
D289&lt;=49999, "45000 to 49999", D289&gt;49999, "Greater than or equal to 50000" )</f>
        <v>5000 to 9999</v>
      </c>
    </row>
    <row r="290" spans="1:21" x14ac:dyDescent="0.25">
      <c r="A290">
        <v>288</v>
      </c>
      <c r="B290" t="s">
        <v>628</v>
      </c>
      <c r="C290" s="3" t="s">
        <v>629</v>
      </c>
      <c r="D290" s="6">
        <v>5600</v>
      </c>
      <c r="E290" s="6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24"/>
        <v>0.97785714285714287</v>
      </c>
      <c r="P290" s="7">
        <f t="shared" si="25"/>
        <v>39.970802919708028</v>
      </c>
      <c r="Q290" t="str">
        <f t="shared" si="26"/>
        <v>music</v>
      </c>
      <c r="R290" t="str">
        <f t="shared" si="27"/>
        <v>metal</v>
      </c>
      <c r="S290" s="9">
        <f t="shared" si="28"/>
        <v>40982.208333333336</v>
      </c>
      <c r="T290" s="9">
        <f t="shared" si="29"/>
        <v>40983.208333333336</v>
      </c>
      <c r="U290" t="str" cm="1">
        <f t="array" ref="U290">_xlfn.IFS( D290 &lt; 1000, "Less than 1000", D290&lt;=4999, "1000 to 4999", D290&lt;=9999, "5000 to 9999", D290&lt;= 14999, "10000 to 14999",
D290&lt;=19999, "15000 to 19999", D290&lt;=24999, "20000 to 24999", D290&lt;=29999, "25000 to 29999",
D290&lt;=34999, "30000 to 34999", D290&lt;=39999, "35000 to 39999", D290&lt;=44999, "40000 to 44999",
D290&lt;=49999, "45000 to 49999", D290&gt;49999, "Greater than or equal to 50000" )</f>
        <v>5000 to 9999</v>
      </c>
    </row>
    <row r="291" spans="1:21" x14ac:dyDescent="0.25">
      <c r="A291">
        <v>289</v>
      </c>
      <c r="B291" t="s">
        <v>630</v>
      </c>
      <c r="C291" s="3" t="s">
        <v>631</v>
      </c>
      <c r="D291" s="6">
        <v>800</v>
      </c>
      <c r="E291" s="6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24"/>
        <v>16.842500000000001</v>
      </c>
      <c r="P291" s="7">
        <f t="shared" si="25"/>
        <v>39.982195845697326</v>
      </c>
      <c r="Q291" t="str">
        <f t="shared" si="26"/>
        <v>theater</v>
      </c>
      <c r="R291" t="str">
        <f t="shared" si="27"/>
        <v>plays</v>
      </c>
      <c r="S291" s="9">
        <f t="shared" si="28"/>
        <v>42219.208333333328</v>
      </c>
      <c r="T291" s="9">
        <f t="shared" si="29"/>
        <v>42222.208333333328</v>
      </c>
      <c r="U291" t="str" cm="1">
        <f t="array" ref="U291">_xlfn.IFS( D291 &lt; 1000, "Less than 1000", D291&lt;=4999, "1000 to 4999", D291&lt;=9999, "5000 to 9999", D291&lt;= 14999, "10000 to 14999",
D291&lt;=19999, "15000 to 19999", D291&lt;=24999, "20000 to 24999", D291&lt;=29999, "25000 to 29999",
D291&lt;=34999, "30000 to 34999", D291&lt;=39999, "35000 to 39999", D291&lt;=44999, "40000 to 44999",
D291&lt;=49999, "45000 to 49999", D291&gt;49999, "Greater than or equal to 50000" )</f>
        <v>Less than 1000</v>
      </c>
    </row>
    <row r="292" spans="1:21" x14ac:dyDescent="0.25">
      <c r="A292">
        <v>290</v>
      </c>
      <c r="B292" t="s">
        <v>632</v>
      </c>
      <c r="C292" s="3" t="s">
        <v>633</v>
      </c>
      <c r="D292" s="6">
        <v>168600</v>
      </c>
      <c r="E292" s="6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24"/>
        <v>0.54402135231316728</v>
      </c>
      <c r="P292" s="7">
        <f t="shared" si="25"/>
        <v>101.01541850220265</v>
      </c>
      <c r="Q292" t="str">
        <f t="shared" si="26"/>
        <v>film &amp; video</v>
      </c>
      <c r="R292" t="str">
        <f t="shared" si="27"/>
        <v>documentary</v>
      </c>
      <c r="S292" s="9">
        <f t="shared" si="28"/>
        <v>41404.208333333336</v>
      </c>
      <c r="T292" s="9">
        <f t="shared" si="29"/>
        <v>41436.208333333336</v>
      </c>
      <c r="U292" t="str" cm="1">
        <f t="array" ref="U292">_xlfn.IFS( D292 &lt; 1000, "Less than 1000", D292&lt;=4999, "1000 to 4999", D292&lt;=9999, "5000 to 9999", D292&lt;= 14999, "10000 to 14999",
D292&lt;=19999, "15000 to 19999", D292&lt;=24999, "20000 to 24999", D292&lt;=29999, "25000 to 29999",
D292&lt;=34999, "30000 to 34999", D292&lt;=39999, "35000 to 39999", D292&lt;=44999, "40000 to 44999",
D292&lt;=49999, "45000 to 49999", D292&gt;49999, "Greater than or equal to 50000" )</f>
        <v>Greater than or equal to 50000</v>
      </c>
    </row>
    <row r="293" spans="1:21" x14ac:dyDescent="0.25">
      <c r="A293">
        <v>291</v>
      </c>
      <c r="B293" t="s">
        <v>634</v>
      </c>
      <c r="C293" s="3" t="s">
        <v>635</v>
      </c>
      <c r="D293" s="6">
        <v>1800</v>
      </c>
      <c r="E293" s="6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24"/>
        <v>4.5661111111111108</v>
      </c>
      <c r="P293" s="7">
        <f t="shared" si="25"/>
        <v>76.813084112149539</v>
      </c>
      <c r="Q293" t="str">
        <f t="shared" si="26"/>
        <v>technology</v>
      </c>
      <c r="R293" t="str">
        <f t="shared" si="27"/>
        <v>web</v>
      </c>
      <c r="S293" s="9">
        <f t="shared" si="28"/>
        <v>40831.208333333336</v>
      </c>
      <c r="T293" s="9">
        <f t="shared" si="29"/>
        <v>40835.208333333336</v>
      </c>
      <c r="U293" t="str" cm="1">
        <f t="array" ref="U293">_xlfn.IFS( D293 &lt; 1000, "Less than 1000", D293&lt;=4999, "1000 to 4999", D293&lt;=9999, "5000 to 9999", D293&lt;= 14999, "10000 to 14999",
D293&lt;=19999, "15000 to 19999", D293&lt;=24999, "20000 to 24999", D293&lt;=29999, "25000 to 29999",
D293&lt;=34999, "30000 to 34999", D293&lt;=39999, "35000 to 39999", D293&lt;=44999, "40000 to 44999",
D293&lt;=49999, "45000 to 49999", D293&gt;49999, "Greater than or equal to 50000" )</f>
        <v>1000 to 4999</v>
      </c>
    </row>
    <row r="294" spans="1:21" x14ac:dyDescent="0.25">
      <c r="A294">
        <v>292</v>
      </c>
      <c r="B294" t="s">
        <v>636</v>
      </c>
      <c r="C294" s="3" t="s">
        <v>637</v>
      </c>
      <c r="D294" s="6">
        <v>7300</v>
      </c>
      <c r="E294" s="6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24"/>
        <v>9.8219178082191785E-2</v>
      </c>
      <c r="P294" s="7">
        <f t="shared" si="25"/>
        <v>71.7</v>
      </c>
      <c r="Q294" t="str">
        <f t="shared" si="26"/>
        <v>food</v>
      </c>
      <c r="R294" t="str">
        <f t="shared" si="27"/>
        <v>food trucks</v>
      </c>
      <c r="S294" s="9">
        <f t="shared" si="28"/>
        <v>40984.208333333336</v>
      </c>
      <c r="T294" s="9">
        <f t="shared" si="29"/>
        <v>41002.208333333336</v>
      </c>
      <c r="U294" t="str" cm="1">
        <f t="array" ref="U294">_xlfn.IFS( D294 &lt; 1000, "Less than 1000", D294&lt;=4999, "1000 to 4999", D294&lt;=9999, "5000 to 9999", D294&lt;= 14999, "10000 to 14999",
D294&lt;=19999, "15000 to 19999", D294&lt;=24999, "20000 to 24999", D294&lt;=29999, "25000 to 29999",
D294&lt;=34999, "30000 to 34999", D294&lt;=39999, "35000 to 39999", D294&lt;=44999, "40000 to 44999",
D294&lt;=49999, "45000 to 49999", D294&gt;49999, "Greater than or equal to 50000" )</f>
        <v>5000 to 9999</v>
      </c>
    </row>
    <row r="295" spans="1:21" x14ac:dyDescent="0.25">
      <c r="A295">
        <v>293</v>
      </c>
      <c r="B295" t="s">
        <v>638</v>
      </c>
      <c r="C295" s="3" t="s">
        <v>639</v>
      </c>
      <c r="D295" s="6">
        <v>6500</v>
      </c>
      <c r="E295" s="6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24"/>
        <v>0.16384615384615384</v>
      </c>
      <c r="P295" s="7">
        <f t="shared" si="25"/>
        <v>33.28125</v>
      </c>
      <c r="Q295" t="str">
        <f t="shared" si="26"/>
        <v>theater</v>
      </c>
      <c r="R295" t="str">
        <f t="shared" si="27"/>
        <v>plays</v>
      </c>
      <c r="S295" s="9">
        <f t="shared" si="28"/>
        <v>40456.208333333336</v>
      </c>
      <c r="T295" s="9">
        <f t="shared" si="29"/>
        <v>40465.208333333336</v>
      </c>
      <c r="U295" t="str" cm="1">
        <f t="array" ref="U295">_xlfn.IFS( D295 &lt; 1000, "Less than 1000", D295&lt;=4999, "1000 to 4999", D295&lt;=9999, "5000 to 9999", D295&lt;= 14999, "10000 to 14999",
D295&lt;=19999, "15000 to 19999", D295&lt;=24999, "20000 to 24999", D295&lt;=29999, "25000 to 29999",
D295&lt;=34999, "30000 to 34999", D295&lt;=39999, "35000 to 39999", D295&lt;=44999, "40000 to 44999",
D295&lt;=49999, "45000 to 49999", D295&gt;49999, "Greater than or equal to 50000" )</f>
        <v>5000 to 9999</v>
      </c>
    </row>
    <row r="296" spans="1:21" x14ac:dyDescent="0.25">
      <c r="A296">
        <v>294</v>
      </c>
      <c r="B296" t="s">
        <v>640</v>
      </c>
      <c r="C296" s="3" t="s">
        <v>641</v>
      </c>
      <c r="D296" s="6">
        <v>600</v>
      </c>
      <c r="E296" s="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24"/>
        <v>13.396666666666667</v>
      </c>
      <c r="P296" s="7">
        <f t="shared" si="25"/>
        <v>43.923497267759565</v>
      </c>
      <c r="Q296" t="str">
        <f t="shared" si="26"/>
        <v>theater</v>
      </c>
      <c r="R296" t="str">
        <f t="shared" si="27"/>
        <v>plays</v>
      </c>
      <c r="S296" s="9">
        <f t="shared" si="28"/>
        <v>43399.208333333328</v>
      </c>
      <c r="T296" s="9">
        <f t="shared" si="29"/>
        <v>43411.25</v>
      </c>
      <c r="U296" t="str" cm="1">
        <f t="array" ref="U296">_xlfn.IFS( D296 &lt; 1000, "Less than 1000", D296&lt;=4999, "1000 to 4999", D296&lt;=9999, "5000 to 9999", D296&lt;= 14999, "10000 to 14999",
D296&lt;=19999, "15000 to 19999", D296&lt;=24999, "20000 to 24999", D296&lt;=29999, "25000 to 29999",
D296&lt;=34999, "30000 to 34999", D296&lt;=39999, "35000 to 39999", D296&lt;=44999, "40000 to 44999",
D296&lt;=49999, "45000 to 49999", D296&gt;49999, "Greater than or equal to 50000" )</f>
        <v>Less than 1000</v>
      </c>
    </row>
    <row r="297" spans="1:21" x14ac:dyDescent="0.25">
      <c r="A297">
        <v>295</v>
      </c>
      <c r="B297" t="s">
        <v>642</v>
      </c>
      <c r="C297" s="3" t="s">
        <v>643</v>
      </c>
      <c r="D297" s="6">
        <v>192900</v>
      </c>
      <c r="E297" s="6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24"/>
        <v>0.35650077760497667</v>
      </c>
      <c r="P297" s="7">
        <f t="shared" si="25"/>
        <v>36.004712041884815</v>
      </c>
      <c r="Q297" t="str">
        <f t="shared" si="26"/>
        <v>theater</v>
      </c>
      <c r="R297" t="str">
        <f t="shared" si="27"/>
        <v>plays</v>
      </c>
      <c r="S297" s="9">
        <f t="shared" si="28"/>
        <v>41562.208333333336</v>
      </c>
      <c r="T297" s="9">
        <f t="shared" si="29"/>
        <v>41587.25</v>
      </c>
      <c r="U297" t="str" cm="1">
        <f t="array" ref="U297">_xlfn.IFS( D297 &lt; 1000, "Less than 1000", D297&lt;=4999, "1000 to 4999", D297&lt;=9999, "5000 to 9999", D297&lt;= 14999, "10000 to 14999",
D297&lt;=19999, "15000 to 19999", D297&lt;=24999, "20000 to 24999", D297&lt;=29999, "25000 to 29999",
D297&lt;=34999, "30000 to 34999", D297&lt;=39999, "35000 to 39999", D297&lt;=44999, "40000 to 44999",
D297&lt;=49999, "45000 to 49999", D297&gt;49999, "Greater than or equal to 50000" )</f>
        <v>Greater than or equal to 50000</v>
      </c>
    </row>
    <row r="298" spans="1:21" x14ac:dyDescent="0.25">
      <c r="A298">
        <v>296</v>
      </c>
      <c r="B298" t="s">
        <v>644</v>
      </c>
      <c r="C298" s="3" t="s">
        <v>645</v>
      </c>
      <c r="D298" s="6">
        <v>6100</v>
      </c>
      <c r="E298" s="6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24"/>
        <v>0.54950819672131146</v>
      </c>
      <c r="P298" s="7">
        <f t="shared" si="25"/>
        <v>88.21052631578948</v>
      </c>
      <c r="Q298" t="str">
        <f t="shared" si="26"/>
        <v>theater</v>
      </c>
      <c r="R298" t="str">
        <f t="shared" si="27"/>
        <v>plays</v>
      </c>
      <c r="S298" s="9">
        <f t="shared" si="28"/>
        <v>43493.25</v>
      </c>
      <c r="T298" s="9">
        <f t="shared" si="29"/>
        <v>43515.25</v>
      </c>
      <c r="U298" t="str" cm="1">
        <f t="array" ref="U298">_xlfn.IFS( D298 &lt; 1000, "Less than 1000", D298&lt;=4999, "1000 to 4999", D298&lt;=9999, "5000 to 9999", D298&lt;= 14999, "10000 to 14999",
D298&lt;=19999, "15000 to 19999", D298&lt;=24999, "20000 to 24999", D298&lt;=29999, "25000 to 29999",
D298&lt;=34999, "30000 to 34999", D298&lt;=39999, "35000 to 39999", D298&lt;=44999, "40000 to 44999",
D298&lt;=49999, "45000 to 49999", D298&gt;49999, "Greater than or equal to 50000" )</f>
        <v>5000 to 9999</v>
      </c>
    </row>
    <row r="299" spans="1:21" x14ac:dyDescent="0.25">
      <c r="A299">
        <v>297</v>
      </c>
      <c r="B299" t="s">
        <v>646</v>
      </c>
      <c r="C299" s="3" t="s">
        <v>647</v>
      </c>
      <c r="D299" s="6">
        <v>7200</v>
      </c>
      <c r="E299" s="6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24"/>
        <v>0.94236111111111109</v>
      </c>
      <c r="P299" s="7">
        <f t="shared" si="25"/>
        <v>65.240384615384613</v>
      </c>
      <c r="Q299" t="str">
        <f t="shared" si="26"/>
        <v>theater</v>
      </c>
      <c r="R299" t="str">
        <f t="shared" si="27"/>
        <v>plays</v>
      </c>
      <c r="S299" s="9">
        <f t="shared" si="28"/>
        <v>41653.25</v>
      </c>
      <c r="T299" s="9">
        <f t="shared" si="29"/>
        <v>41662.25</v>
      </c>
      <c r="U299" t="str" cm="1">
        <f t="array" ref="U299">_xlfn.IFS( D299 &lt; 1000, "Less than 1000", D299&lt;=4999, "1000 to 4999", D299&lt;=9999, "5000 to 9999", D299&lt;= 14999, "10000 to 14999",
D299&lt;=19999, "15000 to 19999", D299&lt;=24999, "20000 to 24999", D299&lt;=29999, "25000 to 29999",
D299&lt;=34999, "30000 to 34999", D299&lt;=39999, "35000 to 39999", D299&lt;=44999, "40000 to 44999",
D299&lt;=49999, "45000 to 49999", D299&gt;49999, "Greater than or equal to 50000" )</f>
        <v>5000 to 9999</v>
      </c>
    </row>
    <row r="300" spans="1:21" x14ac:dyDescent="0.25">
      <c r="A300">
        <v>298</v>
      </c>
      <c r="B300" t="s">
        <v>648</v>
      </c>
      <c r="C300" s="3" t="s">
        <v>649</v>
      </c>
      <c r="D300" s="6">
        <v>3500</v>
      </c>
      <c r="E300" s="6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24"/>
        <v>1.4391428571428571</v>
      </c>
      <c r="P300" s="7">
        <f t="shared" si="25"/>
        <v>69.958333333333329</v>
      </c>
      <c r="Q300" t="str">
        <f t="shared" si="26"/>
        <v>music</v>
      </c>
      <c r="R300" t="str">
        <f t="shared" si="27"/>
        <v>rock</v>
      </c>
      <c r="S300" s="9">
        <f t="shared" si="28"/>
        <v>42426.25</v>
      </c>
      <c r="T300" s="9">
        <f t="shared" si="29"/>
        <v>42444.208333333328</v>
      </c>
      <c r="U300" t="str" cm="1">
        <f t="array" ref="U300">_xlfn.IFS( D300 &lt; 1000, "Less than 1000", D300&lt;=4999, "1000 to 4999", D300&lt;=9999, "5000 to 9999", D300&lt;= 14999, "10000 to 14999",
D300&lt;=19999, "15000 to 19999", D300&lt;=24999, "20000 to 24999", D300&lt;=29999, "25000 to 29999",
D300&lt;=34999, "30000 to 34999", D300&lt;=39999, "35000 to 39999", D300&lt;=44999, "40000 to 44999",
D300&lt;=49999, "45000 to 49999", D300&gt;49999, "Greater than or equal to 50000" )</f>
        <v>1000 to 4999</v>
      </c>
    </row>
    <row r="301" spans="1:21" x14ac:dyDescent="0.25">
      <c r="A301">
        <v>299</v>
      </c>
      <c r="B301" t="s">
        <v>650</v>
      </c>
      <c r="C301" s="3" t="s">
        <v>651</v>
      </c>
      <c r="D301" s="6">
        <v>3800</v>
      </c>
      <c r="E301" s="6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24"/>
        <v>0.51421052631578945</v>
      </c>
      <c r="P301" s="7">
        <f t="shared" si="25"/>
        <v>39.877551020408163</v>
      </c>
      <c r="Q301" t="str">
        <f t="shared" si="26"/>
        <v>food</v>
      </c>
      <c r="R301" t="str">
        <f t="shared" si="27"/>
        <v>food trucks</v>
      </c>
      <c r="S301" s="9">
        <f t="shared" si="28"/>
        <v>42432.25</v>
      </c>
      <c r="T301" s="9">
        <f t="shared" si="29"/>
        <v>42488.208333333328</v>
      </c>
      <c r="U301" t="str" cm="1">
        <f t="array" ref="U301">_xlfn.IFS( D301 &lt; 1000, "Less than 1000", D301&lt;=4999, "1000 to 4999", D301&lt;=9999, "5000 to 9999", D301&lt;= 14999, "10000 to 14999",
D301&lt;=19999, "15000 to 19999", D301&lt;=24999, "20000 to 24999", D301&lt;=29999, "25000 to 29999",
D301&lt;=34999, "30000 to 34999", D301&lt;=39999, "35000 to 39999", D301&lt;=44999, "40000 to 44999",
D301&lt;=49999, "45000 to 49999", D301&gt;49999, "Greater than or equal to 50000" )</f>
        <v>1000 to 4999</v>
      </c>
    </row>
    <row r="302" spans="1:21" x14ac:dyDescent="0.25">
      <c r="A302">
        <v>300</v>
      </c>
      <c r="B302" t="s">
        <v>652</v>
      </c>
      <c r="C302" s="3" t="s">
        <v>653</v>
      </c>
      <c r="D302" s="6">
        <v>100</v>
      </c>
      <c r="E302" s="6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24"/>
        <v>0.05</v>
      </c>
      <c r="P302" s="7">
        <f t="shared" si="25"/>
        <v>5</v>
      </c>
      <c r="Q302" t="str">
        <f t="shared" si="26"/>
        <v>publishing</v>
      </c>
      <c r="R302" t="str">
        <f t="shared" si="27"/>
        <v>nonfiction</v>
      </c>
      <c r="S302" s="9">
        <f t="shared" si="28"/>
        <v>42977.208333333328</v>
      </c>
      <c r="T302" s="9">
        <f t="shared" si="29"/>
        <v>42978.208333333328</v>
      </c>
      <c r="U302" t="str" cm="1">
        <f t="array" ref="U302">_xlfn.IFS( D302 &lt; 1000, "Less than 1000", D302&lt;=4999, "1000 to 4999", D302&lt;=9999, "5000 to 9999", D302&lt;= 14999, "10000 to 14999",
D302&lt;=19999, "15000 to 19999", D302&lt;=24999, "20000 to 24999", D302&lt;=29999, "25000 to 29999",
D302&lt;=34999, "30000 to 34999", D302&lt;=39999, "35000 to 39999", D302&lt;=44999, "40000 to 44999",
D302&lt;=49999, "45000 to 49999", D302&gt;49999, "Greater than or equal to 50000" )</f>
        <v>Less than 1000</v>
      </c>
    </row>
    <row r="303" spans="1:21" x14ac:dyDescent="0.25">
      <c r="A303">
        <v>301</v>
      </c>
      <c r="B303" t="s">
        <v>654</v>
      </c>
      <c r="C303" s="3" t="s">
        <v>655</v>
      </c>
      <c r="D303" s="6">
        <v>900</v>
      </c>
      <c r="E303" s="6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24"/>
        <v>13.446666666666667</v>
      </c>
      <c r="P303" s="7">
        <f t="shared" si="25"/>
        <v>41.023728813559323</v>
      </c>
      <c r="Q303" t="str">
        <f t="shared" si="26"/>
        <v>film &amp; video</v>
      </c>
      <c r="R303" t="str">
        <f t="shared" si="27"/>
        <v>documentary</v>
      </c>
      <c r="S303" s="9">
        <f t="shared" si="28"/>
        <v>42061.25</v>
      </c>
      <c r="T303" s="9">
        <f t="shared" si="29"/>
        <v>42078.208333333328</v>
      </c>
      <c r="U303" t="str" cm="1">
        <f t="array" ref="U303">_xlfn.IFS( D303 &lt; 1000, "Less than 1000", D303&lt;=4999, "1000 to 4999", D303&lt;=9999, "5000 to 9999", D303&lt;= 14999, "10000 to 14999",
D303&lt;=19999, "15000 to 19999", D303&lt;=24999, "20000 to 24999", D303&lt;=29999, "25000 to 29999",
D303&lt;=34999, "30000 to 34999", D303&lt;=39999, "35000 to 39999", D303&lt;=44999, "40000 to 44999",
D303&lt;=49999, "45000 to 49999", D303&gt;49999, "Greater than or equal to 50000" )</f>
        <v>Less than 1000</v>
      </c>
    </row>
    <row r="304" spans="1:21" x14ac:dyDescent="0.25">
      <c r="A304">
        <v>302</v>
      </c>
      <c r="B304" t="s">
        <v>656</v>
      </c>
      <c r="C304" s="3" t="s">
        <v>657</v>
      </c>
      <c r="D304" s="6">
        <v>76100</v>
      </c>
      <c r="E304" s="6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24"/>
        <v>0.31844940867279897</v>
      </c>
      <c r="P304" s="7">
        <f t="shared" si="25"/>
        <v>98.914285714285711</v>
      </c>
      <c r="Q304" t="str">
        <f t="shared" si="26"/>
        <v>theater</v>
      </c>
      <c r="R304" t="str">
        <f t="shared" si="27"/>
        <v>plays</v>
      </c>
      <c r="S304" s="9">
        <f t="shared" si="28"/>
        <v>43345.208333333328</v>
      </c>
      <c r="T304" s="9">
        <f t="shared" si="29"/>
        <v>43359.208333333328</v>
      </c>
      <c r="U304" t="str" cm="1">
        <f t="array" ref="U304">_xlfn.IFS( D304 &lt; 1000, "Less than 1000", D304&lt;=4999, "1000 to 4999", D304&lt;=9999, "5000 to 9999", D304&lt;= 14999, "10000 to 14999",
D304&lt;=19999, "15000 to 19999", D304&lt;=24999, "20000 to 24999", D304&lt;=29999, "25000 to 29999",
D304&lt;=34999, "30000 to 34999", D304&lt;=39999, "35000 to 39999", D304&lt;=44999, "40000 to 44999",
D304&lt;=49999, "45000 to 49999", D304&gt;49999, "Greater than or equal to 50000" )</f>
        <v>Greater than or equal to 50000</v>
      </c>
    </row>
    <row r="305" spans="1:21" x14ac:dyDescent="0.25">
      <c r="A305">
        <v>303</v>
      </c>
      <c r="B305" t="s">
        <v>658</v>
      </c>
      <c r="C305" s="3" t="s">
        <v>659</v>
      </c>
      <c r="D305" s="6">
        <v>3400</v>
      </c>
      <c r="E305" s="6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24"/>
        <v>0.82617647058823529</v>
      </c>
      <c r="P305" s="7">
        <f t="shared" si="25"/>
        <v>87.78125</v>
      </c>
      <c r="Q305" t="str">
        <f t="shared" si="26"/>
        <v>music</v>
      </c>
      <c r="R305" t="str">
        <f t="shared" si="27"/>
        <v>indie rock</v>
      </c>
      <c r="S305" s="9">
        <f t="shared" si="28"/>
        <v>42376.25</v>
      </c>
      <c r="T305" s="9">
        <f t="shared" si="29"/>
        <v>42381.25</v>
      </c>
      <c r="U305" t="str" cm="1">
        <f t="array" ref="U305">_xlfn.IFS( D305 &lt; 1000, "Less than 1000", D305&lt;=4999, "1000 to 4999", D305&lt;=9999, "5000 to 9999", D305&lt;= 14999, "10000 to 14999",
D305&lt;=19999, "15000 to 19999", D305&lt;=24999, "20000 to 24999", D305&lt;=29999, "25000 to 29999",
D305&lt;=34999, "30000 to 34999", D305&lt;=39999, "35000 to 39999", D305&lt;=44999, "40000 to 44999",
D305&lt;=49999, "45000 to 49999", D305&gt;49999, "Greater than or equal to 50000" )</f>
        <v>1000 to 4999</v>
      </c>
    </row>
    <row r="306" spans="1:21" x14ac:dyDescent="0.25">
      <c r="A306">
        <v>304</v>
      </c>
      <c r="B306" t="s">
        <v>660</v>
      </c>
      <c r="C306" s="3" t="s">
        <v>661</v>
      </c>
      <c r="D306" s="6">
        <v>2100</v>
      </c>
      <c r="E306" s="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24"/>
        <v>5.4614285714285717</v>
      </c>
      <c r="P306" s="7">
        <f t="shared" si="25"/>
        <v>80.767605633802816</v>
      </c>
      <c r="Q306" t="str">
        <f t="shared" si="26"/>
        <v>film &amp; video</v>
      </c>
      <c r="R306" t="str">
        <f t="shared" si="27"/>
        <v>documentary</v>
      </c>
      <c r="S306" s="9">
        <f t="shared" si="28"/>
        <v>42589.208333333328</v>
      </c>
      <c r="T306" s="9">
        <f t="shared" si="29"/>
        <v>42630.208333333328</v>
      </c>
      <c r="U306" t="str" cm="1">
        <f t="array" ref="U306">_xlfn.IFS( D306 &lt; 1000, "Less than 1000", D306&lt;=4999, "1000 to 4999", D306&lt;=9999, "5000 to 9999", D306&lt;= 14999, "10000 to 14999",
D306&lt;=19999, "15000 to 19999", D306&lt;=24999, "20000 to 24999", D306&lt;=29999, "25000 to 29999",
D306&lt;=34999, "30000 to 34999", D306&lt;=39999, "35000 to 39999", D306&lt;=44999, "40000 to 44999",
D306&lt;=49999, "45000 to 49999", D306&gt;49999, "Greater than or equal to 50000" )</f>
        <v>1000 to 4999</v>
      </c>
    </row>
    <row r="307" spans="1:21" x14ac:dyDescent="0.25">
      <c r="A307">
        <v>305</v>
      </c>
      <c r="B307" t="s">
        <v>662</v>
      </c>
      <c r="C307" s="3" t="s">
        <v>663</v>
      </c>
      <c r="D307" s="6">
        <v>2800</v>
      </c>
      <c r="E307" s="6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24"/>
        <v>2.8621428571428571</v>
      </c>
      <c r="P307" s="7">
        <f t="shared" si="25"/>
        <v>94.28235294117647</v>
      </c>
      <c r="Q307" t="str">
        <f t="shared" si="26"/>
        <v>theater</v>
      </c>
      <c r="R307" t="str">
        <f t="shared" si="27"/>
        <v>plays</v>
      </c>
      <c r="S307" s="9">
        <f t="shared" si="28"/>
        <v>42448.208333333328</v>
      </c>
      <c r="T307" s="9">
        <f t="shared" si="29"/>
        <v>42489.208333333328</v>
      </c>
      <c r="U307" t="str" cm="1">
        <f t="array" ref="U307">_xlfn.IFS( D307 &lt; 1000, "Less than 1000", D307&lt;=4999, "1000 to 4999", D307&lt;=9999, "5000 to 9999", D307&lt;= 14999, "10000 to 14999",
D307&lt;=19999, "15000 to 19999", D307&lt;=24999, "20000 to 24999", D307&lt;=29999, "25000 to 29999",
D307&lt;=34999, "30000 to 34999", D307&lt;=39999, "35000 to 39999", D307&lt;=44999, "40000 to 44999",
D307&lt;=49999, "45000 to 49999", D307&gt;49999, "Greater than or equal to 50000" )</f>
        <v>1000 to 4999</v>
      </c>
    </row>
    <row r="308" spans="1:21" x14ac:dyDescent="0.25">
      <c r="A308">
        <v>306</v>
      </c>
      <c r="B308" t="s">
        <v>664</v>
      </c>
      <c r="C308" s="3" t="s">
        <v>665</v>
      </c>
      <c r="D308" s="6">
        <v>6500</v>
      </c>
      <c r="E308" s="6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24"/>
        <v>7.9076923076923072E-2</v>
      </c>
      <c r="P308" s="7">
        <f t="shared" si="25"/>
        <v>73.428571428571431</v>
      </c>
      <c r="Q308" t="str">
        <f t="shared" si="26"/>
        <v>theater</v>
      </c>
      <c r="R308" t="str">
        <f t="shared" si="27"/>
        <v>plays</v>
      </c>
      <c r="S308" s="9">
        <f t="shared" si="28"/>
        <v>42930.208333333328</v>
      </c>
      <c r="T308" s="9">
        <f t="shared" si="29"/>
        <v>42933.208333333328</v>
      </c>
      <c r="U308" t="str" cm="1">
        <f t="array" ref="U308">_xlfn.IFS( D308 &lt; 1000, "Less than 1000", D308&lt;=4999, "1000 to 4999", D308&lt;=9999, "5000 to 9999", D308&lt;= 14999, "10000 to 14999",
D308&lt;=19999, "15000 to 19999", D308&lt;=24999, "20000 to 24999", D308&lt;=29999, "25000 to 29999",
D308&lt;=34999, "30000 to 34999", D308&lt;=39999, "35000 to 39999", D308&lt;=44999, "40000 to 44999",
D308&lt;=49999, "45000 to 49999", D308&gt;49999, "Greater than or equal to 50000" )</f>
        <v>5000 to 9999</v>
      </c>
    </row>
    <row r="309" spans="1:21" x14ac:dyDescent="0.25">
      <c r="A309">
        <v>307</v>
      </c>
      <c r="B309" t="s">
        <v>666</v>
      </c>
      <c r="C309" s="3" t="s">
        <v>667</v>
      </c>
      <c r="D309" s="6">
        <v>32900</v>
      </c>
      <c r="E309" s="6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24"/>
        <v>1.3213677811550153</v>
      </c>
      <c r="P309" s="7">
        <f t="shared" si="25"/>
        <v>65.968133535660087</v>
      </c>
      <c r="Q309" t="str">
        <f t="shared" si="26"/>
        <v>publishing</v>
      </c>
      <c r="R309" t="str">
        <f t="shared" si="27"/>
        <v>fiction</v>
      </c>
      <c r="S309" s="9">
        <f t="shared" si="28"/>
        <v>41066.208333333336</v>
      </c>
      <c r="T309" s="9">
        <f t="shared" si="29"/>
        <v>41086.208333333336</v>
      </c>
      <c r="U309" t="str" cm="1">
        <f t="array" ref="U309">_xlfn.IFS( D309 &lt; 1000, "Less than 1000", D309&lt;=4999, "1000 to 4999", D309&lt;=9999, "5000 to 9999", D309&lt;= 14999, "10000 to 14999",
D309&lt;=19999, "15000 to 19999", D309&lt;=24999, "20000 to 24999", D309&lt;=29999, "25000 to 29999",
D309&lt;=34999, "30000 to 34999", D309&lt;=39999, "35000 to 39999", D309&lt;=44999, "40000 to 44999",
D309&lt;=49999, "45000 to 49999", D309&gt;49999, "Greater than or equal to 50000" )</f>
        <v>30000 to 34999</v>
      </c>
    </row>
    <row r="310" spans="1:21" x14ac:dyDescent="0.25">
      <c r="A310">
        <v>308</v>
      </c>
      <c r="B310" t="s">
        <v>668</v>
      </c>
      <c r="C310" s="3" t="s">
        <v>669</v>
      </c>
      <c r="D310" s="6">
        <v>118200</v>
      </c>
      <c r="E310" s="6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24"/>
        <v>0.74077834179357027</v>
      </c>
      <c r="P310" s="7">
        <f t="shared" si="25"/>
        <v>109.04109589041096</v>
      </c>
      <c r="Q310" t="str">
        <f t="shared" si="26"/>
        <v>theater</v>
      </c>
      <c r="R310" t="str">
        <f t="shared" si="27"/>
        <v>plays</v>
      </c>
      <c r="S310" s="9">
        <f t="shared" si="28"/>
        <v>40651.208333333336</v>
      </c>
      <c r="T310" s="9">
        <f t="shared" si="29"/>
        <v>40652.208333333336</v>
      </c>
      <c r="U310" t="str" cm="1">
        <f t="array" ref="U310">_xlfn.IFS( D310 &lt; 1000, "Less than 1000", D310&lt;=4999, "1000 to 4999", D310&lt;=9999, "5000 to 9999", D310&lt;= 14999, "10000 to 14999",
D310&lt;=19999, "15000 to 19999", D310&lt;=24999, "20000 to 24999", D310&lt;=29999, "25000 to 29999",
D310&lt;=34999, "30000 to 34999", D310&lt;=39999, "35000 to 39999", D310&lt;=44999, "40000 to 44999",
D310&lt;=49999, "45000 to 49999", D310&gt;49999, "Greater than or equal to 50000" )</f>
        <v>Greater than or equal to 50000</v>
      </c>
    </row>
    <row r="311" spans="1:21" x14ac:dyDescent="0.25">
      <c r="A311">
        <v>309</v>
      </c>
      <c r="B311" t="s">
        <v>670</v>
      </c>
      <c r="C311" s="3" t="s">
        <v>671</v>
      </c>
      <c r="D311" s="6">
        <v>4100</v>
      </c>
      <c r="E311" s="6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24"/>
        <v>0.75292682926829269</v>
      </c>
      <c r="P311" s="7">
        <f t="shared" si="25"/>
        <v>41.16</v>
      </c>
      <c r="Q311" t="str">
        <f t="shared" si="26"/>
        <v>music</v>
      </c>
      <c r="R311" t="str">
        <f t="shared" si="27"/>
        <v>indie rock</v>
      </c>
      <c r="S311" s="9">
        <f t="shared" si="28"/>
        <v>40807.208333333336</v>
      </c>
      <c r="T311" s="9">
        <f t="shared" si="29"/>
        <v>40827.208333333336</v>
      </c>
      <c r="U311" t="str" cm="1">
        <f t="array" ref="U311">_xlfn.IFS( D311 &lt; 1000, "Less than 1000", D311&lt;=4999, "1000 to 4999", D311&lt;=9999, "5000 to 9999", D311&lt;= 14999, "10000 to 14999",
D311&lt;=19999, "15000 to 19999", D311&lt;=24999, "20000 to 24999", D311&lt;=29999, "25000 to 29999",
D311&lt;=34999, "30000 to 34999", D311&lt;=39999, "35000 to 39999", D311&lt;=44999, "40000 to 44999",
D311&lt;=49999, "45000 to 49999", D311&gt;49999, "Greater than or equal to 50000" )</f>
        <v>1000 to 4999</v>
      </c>
    </row>
    <row r="312" spans="1:21" x14ac:dyDescent="0.25">
      <c r="A312">
        <v>310</v>
      </c>
      <c r="B312" t="s">
        <v>672</v>
      </c>
      <c r="C312" s="3" t="s">
        <v>673</v>
      </c>
      <c r="D312" s="6">
        <v>7800</v>
      </c>
      <c r="E312" s="6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24"/>
        <v>0.20333333333333334</v>
      </c>
      <c r="P312" s="7">
        <f t="shared" si="25"/>
        <v>99.125</v>
      </c>
      <c r="Q312" t="str">
        <f t="shared" si="26"/>
        <v>games</v>
      </c>
      <c r="R312" t="str">
        <f t="shared" si="27"/>
        <v>video games</v>
      </c>
      <c r="S312" s="9">
        <f t="shared" si="28"/>
        <v>40277.208333333336</v>
      </c>
      <c r="T312" s="9">
        <f t="shared" si="29"/>
        <v>40293.208333333336</v>
      </c>
      <c r="U312" t="str" cm="1">
        <f t="array" ref="U312">_xlfn.IFS( D312 &lt; 1000, "Less than 1000", D312&lt;=4999, "1000 to 4999", D312&lt;=9999, "5000 to 9999", D312&lt;= 14999, "10000 to 14999",
D312&lt;=19999, "15000 to 19999", D312&lt;=24999, "20000 to 24999", D312&lt;=29999, "25000 to 29999",
D312&lt;=34999, "30000 to 34999", D312&lt;=39999, "35000 to 39999", D312&lt;=44999, "40000 to 44999",
D312&lt;=49999, "45000 to 49999", D312&gt;49999, "Greater than or equal to 50000" )</f>
        <v>5000 to 9999</v>
      </c>
    </row>
    <row r="313" spans="1:21" x14ac:dyDescent="0.25">
      <c r="A313">
        <v>311</v>
      </c>
      <c r="B313" t="s">
        <v>674</v>
      </c>
      <c r="C313" s="3" t="s">
        <v>675</v>
      </c>
      <c r="D313" s="6">
        <v>6300</v>
      </c>
      <c r="E313" s="6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24"/>
        <v>2.0336507936507937</v>
      </c>
      <c r="P313" s="7">
        <f t="shared" si="25"/>
        <v>105.88429752066116</v>
      </c>
      <c r="Q313" t="str">
        <f t="shared" si="26"/>
        <v>theater</v>
      </c>
      <c r="R313" t="str">
        <f t="shared" si="27"/>
        <v>plays</v>
      </c>
      <c r="S313" s="9">
        <f t="shared" si="28"/>
        <v>40590.25</v>
      </c>
      <c r="T313" s="9">
        <f t="shared" si="29"/>
        <v>40602.25</v>
      </c>
      <c r="U313" t="str" cm="1">
        <f t="array" ref="U313">_xlfn.IFS( D313 &lt; 1000, "Less than 1000", D313&lt;=4999, "1000 to 4999", D313&lt;=9999, "5000 to 9999", D313&lt;= 14999, "10000 to 14999",
D313&lt;=19999, "15000 to 19999", D313&lt;=24999, "20000 to 24999", D313&lt;=29999, "25000 to 29999",
D313&lt;=34999, "30000 to 34999", D313&lt;=39999, "35000 to 39999", D313&lt;=44999, "40000 to 44999",
D313&lt;=49999, "45000 to 49999", D313&gt;49999, "Greater than or equal to 50000" )</f>
        <v>5000 to 9999</v>
      </c>
    </row>
    <row r="314" spans="1:21" x14ac:dyDescent="0.25">
      <c r="A314">
        <v>312</v>
      </c>
      <c r="B314" t="s">
        <v>676</v>
      </c>
      <c r="C314" s="3" t="s">
        <v>677</v>
      </c>
      <c r="D314" s="6">
        <v>59100</v>
      </c>
      <c r="E314" s="6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24"/>
        <v>3.1022842639593908</v>
      </c>
      <c r="P314" s="7">
        <f t="shared" si="25"/>
        <v>48.996525921966864</v>
      </c>
      <c r="Q314" t="str">
        <f t="shared" si="26"/>
        <v>theater</v>
      </c>
      <c r="R314" t="str">
        <f t="shared" si="27"/>
        <v>plays</v>
      </c>
      <c r="S314" s="9">
        <f t="shared" si="28"/>
        <v>41572.208333333336</v>
      </c>
      <c r="T314" s="9">
        <f t="shared" si="29"/>
        <v>41579.208333333336</v>
      </c>
      <c r="U314" t="str" cm="1">
        <f t="array" ref="U314">_xlfn.IFS( D314 &lt; 1000, "Less than 1000", D314&lt;=4999, "1000 to 4999", D314&lt;=9999, "5000 to 9999", D314&lt;= 14999, "10000 to 14999",
D314&lt;=19999, "15000 to 19999", D314&lt;=24999, "20000 to 24999", D314&lt;=29999, "25000 to 29999",
D314&lt;=34999, "30000 to 34999", D314&lt;=39999, "35000 to 39999", D314&lt;=44999, "40000 to 44999",
D314&lt;=49999, "45000 to 49999", D314&gt;49999, "Greater than or equal to 50000" )</f>
        <v>Greater than or equal to 50000</v>
      </c>
    </row>
    <row r="315" spans="1:21" x14ac:dyDescent="0.25">
      <c r="A315">
        <v>313</v>
      </c>
      <c r="B315" t="s">
        <v>678</v>
      </c>
      <c r="C315" s="3" t="s">
        <v>679</v>
      </c>
      <c r="D315" s="6">
        <v>2200</v>
      </c>
      <c r="E315" s="6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24"/>
        <v>3.9531818181818181</v>
      </c>
      <c r="P315" s="7">
        <f t="shared" si="25"/>
        <v>39</v>
      </c>
      <c r="Q315" t="str">
        <f t="shared" si="26"/>
        <v>music</v>
      </c>
      <c r="R315" t="str">
        <f t="shared" si="27"/>
        <v>rock</v>
      </c>
      <c r="S315" s="9">
        <f t="shared" si="28"/>
        <v>40966.25</v>
      </c>
      <c r="T315" s="9">
        <f t="shared" si="29"/>
        <v>40968.25</v>
      </c>
      <c r="U315" t="str" cm="1">
        <f t="array" ref="U315">_xlfn.IFS( D315 &lt; 1000, "Less than 1000", D315&lt;=4999, "1000 to 4999", D315&lt;=9999, "5000 to 9999", D315&lt;= 14999, "10000 to 14999",
D315&lt;=19999, "15000 to 19999", D315&lt;=24999, "20000 to 24999", D315&lt;=29999, "25000 to 29999",
D315&lt;=34999, "30000 to 34999", D315&lt;=39999, "35000 to 39999", D315&lt;=44999, "40000 to 44999",
D315&lt;=49999, "45000 to 49999", D315&gt;49999, "Greater than or equal to 50000" )</f>
        <v>1000 to 4999</v>
      </c>
    </row>
    <row r="316" spans="1:21" x14ac:dyDescent="0.25">
      <c r="A316">
        <v>314</v>
      </c>
      <c r="B316" t="s">
        <v>680</v>
      </c>
      <c r="C316" s="3" t="s">
        <v>681</v>
      </c>
      <c r="D316" s="6">
        <v>1400</v>
      </c>
      <c r="E316" s="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24"/>
        <v>2.9471428571428571</v>
      </c>
      <c r="P316" s="7">
        <f t="shared" si="25"/>
        <v>31.022556390977442</v>
      </c>
      <c r="Q316" t="str">
        <f t="shared" si="26"/>
        <v>film &amp; video</v>
      </c>
      <c r="R316" t="str">
        <f t="shared" si="27"/>
        <v>documentary</v>
      </c>
      <c r="S316" s="9">
        <f t="shared" si="28"/>
        <v>43536.208333333328</v>
      </c>
      <c r="T316" s="9">
        <f t="shared" si="29"/>
        <v>43541.208333333328</v>
      </c>
      <c r="U316" t="str" cm="1">
        <f t="array" ref="U316">_xlfn.IFS( D316 &lt; 1000, "Less than 1000", D316&lt;=4999, "1000 to 4999", D316&lt;=9999, "5000 to 9999", D316&lt;= 14999, "10000 to 14999",
D316&lt;=19999, "15000 to 19999", D316&lt;=24999, "20000 to 24999", D316&lt;=29999, "25000 to 29999",
D316&lt;=34999, "30000 to 34999", D316&lt;=39999, "35000 to 39999", D316&lt;=44999, "40000 to 44999",
D316&lt;=49999, "45000 to 49999", D316&gt;49999, "Greater than or equal to 50000" )</f>
        <v>1000 to 4999</v>
      </c>
    </row>
    <row r="317" spans="1:21" x14ac:dyDescent="0.25">
      <c r="A317">
        <v>315</v>
      </c>
      <c r="B317" t="s">
        <v>682</v>
      </c>
      <c r="C317" s="3" t="s">
        <v>683</v>
      </c>
      <c r="D317" s="6">
        <v>9500</v>
      </c>
      <c r="E317" s="6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24"/>
        <v>0.33894736842105261</v>
      </c>
      <c r="P317" s="7">
        <f t="shared" si="25"/>
        <v>103.87096774193549</v>
      </c>
      <c r="Q317" t="str">
        <f t="shared" si="26"/>
        <v>theater</v>
      </c>
      <c r="R317" t="str">
        <f t="shared" si="27"/>
        <v>plays</v>
      </c>
      <c r="S317" s="9">
        <f t="shared" si="28"/>
        <v>41783.208333333336</v>
      </c>
      <c r="T317" s="9">
        <f t="shared" si="29"/>
        <v>41812.208333333336</v>
      </c>
      <c r="U317" t="str" cm="1">
        <f t="array" ref="U317">_xlfn.IFS( D317 &lt; 1000, "Less than 1000", D317&lt;=4999, "1000 to 4999", D317&lt;=9999, "5000 to 9999", D317&lt;= 14999, "10000 to 14999",
D317&lt;=19999, "15000 to 19999", D317&lt;=24999, "20000 to 24999", D317&lt;=29999, "25000 to 29999",
D317&lt;=34999, "30000 to 34999", D317&lt;=39999, "35000 to 39999", D317&lt;=44999, "40000 to 44999",
D317&lt;=49999, "45000 to 49999", D317&gt;49999, "Greater than or equal to 50000" )</f>
        <v>5000 to 9999</v>
      </c>
    </row>
    <row r="318" spans="1:21" x14ac:dyDescent="0.25">
      <c r="A318">
        <v>316</v>
      </c>
      <c r="B318" t="s">
        <v>684</v>
      </c>
      <c r="C318" s="3" t="s">
        <v>685</v>
      </c>
      <c r="D318" s="6">
        <v>9600</v>
      </c>
      <c r="E318" s="6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24"/>
        <v>0.66677083333333331</v>
      </c>
      <c r="P318" s="7">
        <f t="shared" si="25"/>
        <v>59.268518518518519</v>
      </c>
      <c r="Q318" t="str">
        <f t="shared" si="26"/>
        <v>food</v>
      </c>
      <c r="R318" t="str">
        <f t="shared" si="27"/>
        <v>food trucks</v>
      </c>
      <c r="S318" s="9">
        <f t="shared" si="28"/>
        <v>43788.25</v>
      </c>
      <c r="T318" s="9">
        <f t="shared" si="29"/>
        <v>43789.25</v>
      </c>
      <c r="U318" t="str" cm="1">
        <f t="array" ref="U318">_xlfn.IFS( D318 &lt; 1000, "Less than 1000", D318&lt;=4999, "1000 to 4999", D318&lt;=9999, "5000 to 9999", D318&lt;= 14999, "10000 to 14999",
D318&lt;=19999, "15000 to 19999", D318&lt;=24999, "20000 to 24999", D318&lt;=29999, "25000 to 29999",
D318&lt;=34999, "30000 to 34999", D318&lt;=39999, "35000 to 39999", D318&lt;=44999, "40000 to 44999",
D318&lt;=49999, "45000 to 49999", D318&gt;49999, "Greater than or equal to 50000" )</f>
        <v>5000 to 9999</v>
      </c>
    </row>
    <row r="319" spans="1:21" x14ac:dyDescent="0.25">
      <c r="A319">
        <v>317</v>
      </c>
      <c r="B319" t="s">
        <v>686</v>
      </c>
      <c r="C319" s="3" t="s">
        <v>687</v>
      </c>
      <c r="D319" s="6">
        <v>6600</v>
      </c>
      <c r="E319" s="6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24"/>
        <v>0.19227272727272726</v>
      </c>
      <c r="P319" s="7">
        <f t="shared" si="25"/>
        <v>42.3</v>
      </c>
      <c r="Q319" t="str">
        <f t="shared" si="26"/>
        <v>theater</v>
      </c>
      <c r="R319" t="str">
        <f t="shared" si="27"/>
        <v>plays</v>
      </c>
      <c r="S319" s="9">
        <f t="shared" si="28"/>
        <v>42869.208333333328</v>
      </c>
      <c r="T319" s="9">
        <f t="shared" si="29"/>
        <v>42882.208333333328</v>
      </c>
      <c r="U319" t="str" cm="1">
        <f t="array" ref="U319">_xlfn.IFS( D319 &lt; 1000, "Less than 1000", D319&lt;=4999, "1000 to 4999", D319&lt;=9999, "5000 to 9999", D319&lt;= 14999, "10000 to 14999",
D319&lt;=19999, "15000 to 19999", D319&lt;=24999, "20000 to 24999", D319&lt;=29999, "25000 to 29999",
D319&lt;=34999, "30000 to 34999", D319&lt;=39999, "35000 to 39999", D319&lt;=44999, "40000 to 44999",
D319&lt;=49999, "45000 to 49999", D319&gt;49999, "Greater than or equal to 50000" )</f>
        <v>5000 to 9999</v>
      </c>
    </row>
    <row r="320" spans="1:21" x14ac:dyDescent="0.25">
      <c r="A320">
        <v>318</v>
      </c>
      <c r="B320" t="s">
        <v>688</v>
      </c>
      <c r="C320" s="3" t="s">
        <v>689</v>
      </c>
      <c r="D320" s="6">
        <v>5700</v>
      </c>
      <c r="E320" s="6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24"/>
        <v>0.15842105263157893</v>
      </c>
      <c r="P320" s="7">
        <f t="shared" si="25"/>
        <v>53.117647058823529</v>
      </c>
      <c r="Q320" t="str">
        <f t="shared" si="26"/>
        <v>music</v>
      </c>
      <c r="R320" t="str">
        <f t="shared" si="27"/>
        <v>rock</v>
      </c>
      <c r="S320" s="9">
        <f t="shared" si="28"/>
        <v>41684.25</v>
      </c>
      <c r="T320" s="9">
        <f t="shared" si="29"/>
        <v>41686.25</v>
      </c>
      <c r="U320" t="str" cm="1">
        <f t="array" ref="U320">_xlfn.IFS( D320 &lt; 1000, "Less than 1000", D320&lt;=4999, "1000 to 4999", D320&lt;=9999, "5000 to 9999", D320&lt;= 14999, "10000 to 14999",
D320&lt;=19999, "15000 to 19999", D320&lt;=24999, "20000 to 24999", D320&lt;=29999, "25000 to 29999",
D320&lt;=34999, "30000 to 34999", D320&lt;=39999, "35000 to 39999", D320&lt;=44999, "40000 to 44999",
D320&lt;=49999, "45000 to 49999", D320&gt;49999, "Greater than or equal to 50000" )</f>
        <v>5000 to 9999</v>
      </c>
    </row>
    <row r="321" spans="1:21" x14ac:dyDescent="0.25">
      <c r="A321">
        <v>319</v>
      </c>
      <c r="B321" t="s">
        <v>690</v>
      </c>
      <c r="C321" s="3" t="s">
        <v>691</v>
      </c>
      <c r="D321" s="6">
        <v>8400</v>
      </c>
      <c r="E321" s="6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24"/>
        <v>0.38702380952380955</v>
      </c>
      <c r="P321" s="7">
        <f t="shared" si="25"/>
        <v>50.796875</v>
      </c>
      <c r="Q321" t="str">
        <f t="shared" si="26"/>
        <v>technology</v>
      </c>
      <c r="R321" t="str">
        <f t="shared" si="27"/>
        <v>web</v>
      </c>
      <c r="S321" s="9">
        <f t="shared" si="28"/>
        <v>40402.208333333336</v>
      </c>
      <c r="T321" s="9">
        <f t="shared" si="29"/>
        <v>40426.208333333336</v>
      </c>
      <c r="U321" t="str" cm="1">
        <f t="array" ref="U321">_xlfn.IFS( D321 &lt; 1000, "Less than 1000", D321&lt;=4999, "1000 to 4999", D321&lt;=9999, "5000 to 9999", D321&lt;= 14999, "10000 to 14999",
D321&lt;=19999, "15000 to 19999", D321&lt;=24999, "20000 to 24999", D321&lt;=29999, "25000 to 29999",
D321&lt;=34999, "30000 to 34999", D321&lt;=39999, "35000 to 39999", D321&lt;=44999, "40000 to 44999",
D321&lt;=49999, "45000 to 49999", D321&gt;49999, "Greater than or equal to 50000" )</f>
        <v>5000 to 9999</v>
      </c>
    </row>
    <row r="322" spans="1:21" x14ac:dyDescent="0.25">
      <c r="A322">
        <v>320</v>
      </c>
      <c r="B322" t="s">
        <v>692</v>
      </c>
      <c r="C322" s="3" t="s">
        <v>693</v>
      </c>
      <c r="D322" s="6">
        <v>84400</v>
      </c>
      <c r="E322" s="6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24"/>
        <v>9.5876777251184833E-2</v>
      </c>
      <c r="P322" s="7">
        <f t="shared" si="25"/>
        <v>101.15</v>
      </c>
      <c r="Q322" t="str">
        <f t="shared" si="26"/>
        <v>publishing</v>
      </c>
      <c r="R322" t="str">
        <f t="shared" si="27"/>
        <v>fiction</v>
      </c>
      <c r="S322" s="9">
        <f t="shared" si="28"/>
        <v>40673.208333333336</v>
      </c>
      <c r="T322" s="9">
        <f t="shared" si="29"/>
        <v>40682.208333333336</v>
      </c>
      <c r="U322" t="str" cm="1">
        <f t="array" ref="U322">_xlfn.IFS( D322 &lt; 1000, "Less than 1000", D322&lt;=4999, "1000 to 4999", D322&lt;=9999, "5000 to 9999", D322&lt;= 14999, "10000 to 14999",
D322&lt;=19999, "15000 to 19999", D322&lt;=24999, "20000 to 24999", D322&lt;=29999, "25000 to 29999",
D322&lt;=34999, "30000 to 34999", D322&lt;=39999, "35000 to 39999", D322&lt;=44999, "40000 to 44999",
D322&lt;=49999, "45000 to 49999", D322&gt;49999, "Greater than or equal to 50000" )</f>
        <v>Greater than or equal to 50000</v>
      </c>
    </row>
    <row r="323" spans="1:21" x14ac:dyDescent="0.25">
      <c r="A323">
        <v>321</v>
      </c>
      <c r="B323" t="s">
        <v>694</v>
      </c>
      <c r="C323" s="3" t="s">
        <v>695</v>
      </c>
      <c r="D323" s="6">
        <v>170400</v>
      </c>
      <c r="E323" s="6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30">E323/D323</f>
        <v>0.94144366197183094</v>
      </c>
      <c r="P323" s="7">
        <f t="shared" ref="P323:P386" si="31">IF(G323&lt;=0, 0, E323/G323 )</f>
        <v>65.000810372771468</v>
      </c>
      <c r="Q323" t="str">
        <f t="shared" ref="Q323:Q386" si="32">LEFT(N323, SEARCH("/", N323)-1)</f>
        <v>film &amp; video</v>
      </c>
      <c r="R323" t="str">
        <f t="shared" ref="R323:R386" si="33">MID( N323, SEARCH( "/",N323)+1,LEN(N323))</f>
        <v>shorts</v>
      </c>
      <c r="S323" s="9">
        <f t="shared" ref="S323:S386" si="34">J323/60/60/24+DATE(1970,1,1)</f>
        <v>40634.208333333336</v>
      </c>
      <c r="T323" s="9">
        <f t="shared" ref="T323:T386" si="35">K323/60/60/24+DATE(1970,1,1)</f>
        <v>40642.208333333336</v>
      </c>
      <c r="U323" t="str" cm="1">
        <f t="array" ref="U323">_xlfn.IFS( D323 &lt; 1000, "Less than 1000", D323&lt;=4999, "1000 to 4999", D323&lt;=9999, "5000 to 9999", D323&lt;= 14999, "10000 to 14999",
D323&lt;=19999, "15000 to 19999", D323&lt;=24999, "20000 to 24999", D323&lt;=29999, "25000 to 29999",
D323&lt;=34999, "30000 to 34999", D323&lt;=39999, "35000 to 39999", D323&lt;=44999, "40000 to 44999",
D323&lt;=49999, "45000 to 49999", D323&gt;49999, "Greater than or equal to 50000" )</f>
        <v>Greater than or equal to 50000</v>
      </c>
    </row>
    <row r="324" spans="1:21" x14ac:dyDescent="0.25">
      <c r="A324">
        <v>322</v>
      </c>
      <c r="B324" t="s">
        <v>696</v>
      </c>
      <c r="C324" s="3" t="s">
        <v>697</v>
      </c>
      <c r="D324" s="6">
        <v>117900</v>
      </c>
      <c r="E324" s="6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30"/>
        <v>1.6656234096692113</v>
      </c>
      <c r="P324" s="7">
        <f t="shared" si="31"/>
        <v>37.998645510835914</v>
      </c>
      <c r="Q324" t="str">
        <f t="shared" si="32"/>
        <v>theater</v>
      </c>
      <c r="R324" t="str">
        <f t="shared" si="33"/>
        <v>plays</v>
      </c>
      <c r="S324" s="9">
        <f t="shared" si="34"/>
        <v>40507.25</v>
      </c>
      <c r="T324" s="9">
        <f t="shared" si="35"/>
        <v>40520.25</v>
      </c>
      <c r="U324" t="str" cm="1">
        <f t="array" ref="U324">_xlfn.IFS( D324 &lt; 1000, "Less than 1000", D324&lt;=4999, "1000 to 4999", D324&lt;=9999, "5000 to 9999", D324&lt;= 14999, "10000 to 14999",
D324&lt;=19999, "15000 to 19999", D324&lt;=24999, "20000 to 24999", D324&lt;=29999, "25000 to 29999",
D324&lt;=34999, "30000 to 34999", D324&lt;=39999, "35000 to 39999", D324&lt;=44999, "40000 to 44999",
D324&lt;=49999, "45000 to 49999", D324&gt;49999, "Greater than or equal to 50000" )</f>
        <v>Greater than or equal to 50000</v>
      </c>
    </row>
    <row r="325" spans="1:21" x14ac:dyDescent="0.25">
      <c r="A325">
        <v>323</v>
      </c>
      <c r="B325" t="s">
        <v>698</v>
      </c>
      <c r="C325" s="3" t="s">
        <v>699</v>
      </c>
      <c r="D325" s="6">
        <v>8900</v>
      </c>
      <c r="E325" s="6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30"/>
        <v>0.24134831460674158</v>
      </c>
      <c r="P325" s="7">
        <f t="shared" si="31"/>
        <v>82.615384615384613</v>
      </c>
      <c r="Q325" t="str">
        <f t="shared" si="32"/>
        <v>film &amp; video</v>
      </c>
      <c r="R325" t="str">
        <f t="shared" si="33"/>
        <v>documentary</v>
      </c>
      <c r="S325" s="9">
        <f t="shared" si="34"/>
        <v>41725.208333333336</v>
      </c>
      <c r="T325" s="9">
        <f t="shared" si="35"/>
        <v>41727.208333333336</v>
      </c>
      <c r="U325" t="str" cm="1">
        <f t="array" ref="U325">_xlfn.IFS( D325 &lt; 1000, "Less than 1000", D325&lt;=4999, "1000 to 4999", D325&lt;=9999, "5000 to 9999", D325&lt;= 14999, "10000 to 14999",
D325&lt;=19999, "15000 to 19999", D325&lt;=24999, "20000 to 24999", D325&lt;=29999, "25000 to 29999",
D325&lt;=34999, "30000 to 34999", D325&lt;=39999, "35000 to 39999", D325&lt;=44999, "40000 to 44999",
D325&lt;=49999, "45000 to 49999", D325&gt;49999, "Greater than or equal to 50000" )</f>
        <v>5000 to 9999</v>
      </c>
    </row>
    <row r="326" spans="1:21" x14ac:dyDescent="0.25">
      <c r="A326">
        <v>324</v>
      </c>
      <c r="B326" t="s">
        <v>700</v>
      </c>
      <c r="C326" s="3" t="s">
        <v>701</v>
      </c>
      <c r="D326" s="6">
        <v>7100</v>
      </c>
      <c r="E326" s="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30"/>
        <v>1.6405633802816901</v>
      </c>
      <c r="P326" s="7">
        <f t="shared" si="31"/>
        <v>37.941368078175898</v>
      </c>
      <c r="Q326" t="str">
        <f t="shared" si="32"/>
        <v>theater</v>
      </c>
      <c r="R326" t="str">
        <f t="shared" si="33"/>
        <v>plays</v>
      </c>
      <c r="S326" s="9">
        <f t="shared" si="34"/>
        <v>42176.208333333328</v>
      </c>
      <c r="T326" s="9">
        <f t="shared" si="35"/>
        <v>42188.208333333328</v>
      </c>
      <c r="U326" t="str" cm="1">
        <f t="array" ref="U326">_xlfn.IFS( D326 &lt; 1000, "Less than 1000", D326&lt;=4999, "1000 to 4999", D326&lt;=9999, "5000 to 9999", D326&lt;= 14999, "10000 to 14999",
D326&lt;=19999, "15000 to 19999", D326&lt;=24999, "20000 to 24999", D326&lt;=29999, "25000 to 29999",
D326&lt;=34999, "30000 to 34999", D326&lt;=39999, "35000 to 39999", D326&lt;=44999, "40000 to 44999",
D326&lt;=49999, "45000 to 49999", D326&gt;49999, "Greater than or equal to 50000" )</f>
        <v>5000 to 9999</v>
      </c>
    </row>
    <row r="327" spans="1:21" x14ac:dyDescent="0.25">
      <c r="A327">
        <v>325</v>
      </c>
      <c r="B327" t="s">
        <v>702</v>
      </c>
      <c r="C327" s="3" t="s">
        <v>703</v>
      </c>
      <c r="D327" s="6">
        <v>6500</v>
      </c>
      <c r="E327" s="6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30"/>
        <v>0.90723076923076929</v>
      </c>
      <c r="P327" s="7">
        <f t="shared" si="31"/>
        <v>80.780821917808225</v>
      </c>
      <c r="Q327" t="str">
        <f t="shared" si="32"/>
        <v>theater</v>
      </c>
      <c r="R327" t="str">
        <f t="shared" si="33"/>
        <v>plays</v>
      </c>
      <c r="S327" s="9">
        <f t="shared" si="34"/>
        <v>43267.208333333328</v>
      </c>
      <c r="T327" s="9">
        <f t="shared" si="35"/>
        <v>43290.208333333328</v>
      </c>
      <c r="U327" t="str" cm="1">
        <f t="array" ref="U327">_xlfn.IFS( D327 &lt; 1000, "Less than 1000", D327&lt;=4999, "1000 to 4999", D327&lt;=9999, "5000 to 9999", D327&lt;= 14999, "10000 to 14999",
D327&lt;=19999, "15000 to 19999", D327&lt;=24999, "20000 to 24999", D327&lt;=29999, "25000 to 29999",
D327&lt;=34999, "30000 to 34999", D327&lt;=39999, "35000 to 39999", D327&lt;=44999, "40000 to 44999",
D327&lt;=49999, "45000 to 49999", D327&gt;49999, "Greater than or equal to 50000" )</f>
        <v>5000 to 9999</v>
      </c>
    </row>
    <row r="328" spans="1:21" x14ac:dyDescent="0.25">
      <c r="A328">
        <v>326</v>
      </c>
      <c r="B328" t="s">
        <v>704</v>
      </c>
      <c r="C328" s="3" t="s">
        <v>705</v>
      </c>
      <c r="D328" s="6">
        <v>7200</v>
      </c>
      <c r="E328" s="6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30"/>
        <v>0.46194444444444444</v>
      </c>
      <c r="P328" s="7">
        <f t="shared" si="31"/>
        <v>25.984375</v>
      </c>
      <c r="Q328" t="str">
        <f t="shared" si="32"/>
        <v>film &amp; video</v>
      </c>
      <c r="R328" t="str">
        <f t="shared" si="33"/>
        <v>animation</v>
      </c>
      <c r="S328" s="9">
        <f t="shared" si="34"/>
        <v>42364.25</v>
      </c>
      <c r="T328" s="9">
        <f t="shared" si="35"/>
        <v>42370.25</v>
      </c>
      <c r="U328" t="str" cm="1">
        <f t="array" ref="U328">_xlfn.IFS( D328 &lt; 1000, "Less than 1000", D328&lt;=4999, "1000 to 4999", D328&lt;=9999, "5000 to 9999", D328&lt;= 14999, "10000 to 14999",
D328&lt;=19999, "15000 to 19999", D328&lt;=24999, "20000 to 24999", D328&lt;=29999, "25000 to 29999",
D328&lt;=34999, "30000 to 34999", D328&lt;=39999, "35000 to 39999", D328&lt;=44999, "40000 to 44999",
D328&lt;=49999, "45000 to 49999", D328&gt;49999, "Greater than or equal to 50000" )</f>
        <v>5000 to 9999</v>
      </c>
    </row>
    <row r="329" spans="1:21" x14ac:dyDescent="0.25">
      <c r="A329">
        <v>327</v>
      </c>
      <c r="B329" t="s">
        <v>706</v>
      </c>
      <c r="C329" s="3" t="s">
        <v>707</v>
      </c>
      <c r="D329" s="6">
        <v>2600</v>
      </c>
      <c r="E329" s="6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30"/>
        <v>0.38538461538461538</v>
      </c>
      <c r="P329" s="7">
        <f t="shared" si="31"/>
        <v>30.363636363636363</v>
      </c>
      <c r="Q329" t="str">
        <f t="shared" si="32"/>
        <v>theater</v>
      </c>
      <c r="R329" t="str">
        <f t="shared" si="33"/>
        <v>plays</v>
      </c>
      <c r="S329" s="9">
        <f t="shared" si="34"/>
        <v>43705.208333333328</v>
      </c>
      <c r="T329" s="9">
        <f t="shared" si="35"/>
        <v>43709.208333333328</v>
      </c>
      <c r="U329" t="str" cm="1">
        <f t="array" ref="U329">_xlfn.IFS( D329 &lt; 1000, "Less than 1000", D329&lt;=4999, "1000 to 4999", D329&lt;=9999, "5000 to 9999", D329&lt;= 14999, "10000 to 14999",
D329&lt;=19999, "15000 to 19999", D329&lt;=24999, "20000 to 24999", D329&lt;=29999, "25000 to 29999",
D329&lt;=34999, "30000 to 34999", D329&lt;=39999, "35000 to 39999", D329&lt;=44999, "40000 to 44999",
D329&lt;=49999, "45000 to 49999", D329&gt;49999, "Greater than or equal to 50000" )</f>
        <v>1000 to 4999</v>
      </c>
    </row>
    <row r="330" spans="1:21" x14ac:dyDescent="0.25">
      <c r="A330">
        <v>328</v>
      </c>
      <c r="B330" t="s">
        <v>708</v>
      </c>
      <c r="C330" s="3" t="s">
        <v>709</v>
      </c>
      <c r="D330" s="6">
        <v>98700</v>
      </c>
      <c r="E330" s="6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30"/>
        <v>1.3356231003039514</v>
      </c>
      <c r="P330" s="7">
        <f t="shared" si="31"/>
        <v>54.004916018025398</v>
      </c>
      <c r="Q330" t="str">
        <f t="shared" si="32"/>
        <v>music</v>
      </c>
      <c r="R330" t="str">
        <f t="shared" si="33"/>
        <v>rock</v>
      </c>
      <c r="S330" s="9">
        <f t="shared" si="34"/>
        <v>43434.25</v>
      </c>
      <c r="T330" s="9">
        <f t="shared" si="35"/>
        <v>43445.25</v>
      </c>
      <c r="U330" t="str" cm="1">
        <f t="array" ref="U330">_xlfn.IFS( D330 &lt; 1000, "Less than 1000", D330&lt;=4999, "1000 to 4999", D330&lt;=9999, "5000 to 9999", D330&lt;= 14999, "10000 to 14999",
D330&lt;=19999, "15000 to 19999", D330&lt;=24999, "20000 to 24999", D330&lt;=29999, "25000 to 29999",
D330&lt;=34999, "30000 to 34999", D330&lt;=39999, "35000 to 39999", D330&lt;=44999, "40000 to 44999",
D330&lt;=49999, "45000 to 49999", D330&gt;49999, "Greater than or equal to 50000" )</f>
        <v>Greater than or equal to 50000</v>
      </c>
    </row>
    <row r="331" spans="1:21" x14ac:dyDescent="0.25">
      <c r="A331">
        <v>329</v>
      </c>
      <c r="B331" t="s">
        <v>710</v>
      </c>
      <c r="C331" s="3" t="s">
        <v>711</v>
      </c>
      <c r="D331" s="6">
        <v>93800</v>
      </c>
      <c r="E331" s="6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30"/>
        <v>0.22896588486140726</v>
      </c>
      <c r="P331" s="7">
        <f t="shared" si="31"/>
        <v>101.78672985781991</v>
      </c>
      <c r="Q331" t="str">
        <f t="shared" si="32"/>
        <v>games</v>
      </c>
      <c r="R331" t="str">
        <f t="shared" si="33"/>
        <v>video games</v>
      </c>
      <c r="S331" s="9">
        <f t="shared" si="34"/>
        <v>42716.25</v>
      </c>
      <c r="T331" s="9">
        <f t="shared" si="35"/>
        <v>42727.25</v>
      </c>
      <c r="U331" t="str" cm="1">
        <f t="array" ref="U331">_xlfn.IFS( D331 &lt; 1000, "Less than 1000", D331&lt;=4999, "1000 to 4999", D331&lt;=9999, "5000 to 9999", D331&lt;= 14999, "10000 to 14999",
D331&lt;=19999, "15000 to 19999", D331&lt;=24999, "20000 to 24999", D331&lt;=29999, "25000 to 29999",
D331&lt;=34999, "30000 to 34999", D331&lt;=39999, "35000 to 39999", D331&lt;=44999, "40000 to 44999",
D331&lt;=49999, "45000 to 49999", D331&gt;49999, "Greater than or equal to 50000" )</f>
        <v>Greater than or equal to 50000</v>
      </c>
    </row>
    <row r="332" spans="1:21" x14ac:dyDescent="0.25">
      <c r="A332">
        <v>330</v>
      </c>
      <c r="B332" t="s">
        <v>712</v>
      </c>
      <c r="C332" s="3" t="s">
        <v>713</v>
      </c>
      <c r="D332" s="6">
        <v>33700</v>
      </c>
      <c r="E332" s="6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30"/>
        <v>1.8495548961424333</v>
      </c>
      <c r="P332" s="7">
        <f t="shared" si="31"/>
        <v>45.003610108303249</v>
      </c>
      <c r="Q332" t="str">
        <f t="shared" si="32"/>
        <v>film &amp; video</v>
      </c>
      <c r="R332" t="str">
        <f t="shared" si="33"/>
        <v>documentary</v>
      </c>
      <c r="S332" s="9">
        <f t="shared" si="34"/>
        <v>43077.25</v>
      </c>
      <c r="T332" s="9">
        <f t="shared" si="35"/>
        <v>43078.25</v>
      </c>
      <c r="U332" t="str" cm="1">
        <f t="array" ref="U332">_xlfn.IFS( D332 &lt; 1000, "Less than 1000", D332&lt;=4999, "1000 to 4999", D332&lt;=9999, "5000 to 9999", D332&lt;= 14999, "10000 to 14999",
D332&lt;=19999, "15000 to 19999", D332&lt;=24999, "20000 to 24999", D332&lt;=29999, "25000 to 29999",
D332&lt;=34999, "30000 to 34999", D332&lt;=39999, "35000 to 39999", D332&lt;=44999, "40000 to 44999",
D332&lt;=49999, "45000 to 49999", D332&gt;49999, "Greater than or equal to 50000" )</f>
        <v>30000 to 34999</v>
      </c>
    </row>
    <row r="333" spans="1:21" x14ac:dyDescent="0.25">
      <c r="A333">
        <v>331</v>
      </c>
      <c r="B333" t="s">
        <v>714</v>
      </c>
      <c r="C333" s="3" t="s">
        <v>715</v>
      </c>
      <c r="D333" s="6">
        <v>3300</v>
      </c>
      <c r="E333" s="6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30"/>
        <v>4.4372727272727275</v>
      </c>
      <c r="P333" s="7">
        <f t="shared" si="31"/>
        <v>77.068421052631578</v>
      </c>
      <c r="Q333" t="str">
        <f t="shared" si="32"/>
        <v>food</v>
      </c>
      <c r="R333" t="str">
        <f t="shared" si="33"/>
        <v>food trucks</v>
      </c>
      <c r="S333" s="9">
        <f t="shared" si="34"/>
        <v>40896.25</v>
      </c>
      <c r="T333" s="9">
        <f t="shared" si="35"/>
        <v>40897.25</v>
      </c>
      <c r="U333" t="str" cm="1">
        <f t="array" ref="U333">_xlfn.IFS( D333 &lt; 1000, "Less than 1000", D333&lt;=4999, "1000 to 4999", D333&lt;=9999, "5000 to 9999", D333&lt;= 14999, "10000 to 14999",
D333&lt;=19999, "15000 to 19999", D333&lt;=24999, "20000 to 24999", D333&lt;=29999, "25000 to 29999",
D333&lt;=34999, "30000 to 34999", D333&lt;=39999, "35000 to 39999", D333&lt;=44999, "40000 to 44999",
D333&lt;=49999, "45000 to 49999", D333&gt;49999, "Greater than or equal to 50000" )</f>
        <v>1000 to 4999</v>
      </c>
    </row>
    <row r="334" spans="1:21" x14ac:dyDescent="0.25">
      <c r="A334">
        <v>332</v>
      </c>
      <c r="B334" t="s">
        <v>716</v>
      </c>
      <c r="C334" s="3" t="s">
        <v>717</v>
      </c>
      <c r="D334" s="6">
        <v>20700</v>
      </c>
      <c r="E334" s="6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30"/>
        <v>1.999806763285024</v>
      </c>
      <c r="P334" s="7">
        <f t="shared" si="31"/>
        <v>88.076595744680844</v>
      </c>
      <c r="Q334" t="str">
        <f t="shared" si="32"/>
        <v>technology</v>
      </c>
      <c r="R334" t="str">
        <f t="shared" si="33"/>
        <v>wearables</v>
      </c>
      <c r="S334" s="9">
        <f t="shared" si="34"/>
        <v>41361.208333333336</v>
      </c>
      <c r="T334" s="9">
        <f t="shared" si="35"/>
        <v>41362.208333333336</v>
      </c>
      <c r="U334" t="str" cm="1">
        <f t="array" ref="U334">_xlfn.IFS( D334 &lt; 1000, "Less than 1000", D334&lt;=4999, "1000 to 4999", D334&lt;=9999, "5000 to 9999", D334&lt;= 14999, "10000 to 14999",
D334&lt;=19999, "15000 to 19999", D334&lt;=24999, "20000 to 24999", D334&lt;=29999, "25000 to 29999",
D334&lt;=34999, "30000 to 34999", D334&lt;=39999, "35000 to 39999", D334&lt;=44999, "40000 to 44999",
D334&lt;=49999, "45000 to 49999", D334&gt;49999, "Greater than or equal to 50000" )</f>
        <v>20000 to 24999</v>
      </c>
    </row>
    <row r="335" spans="1:21" x14ac:dyDescent="0.25">
      <c r="A335">
        <v>333</v>
      </c>
      <c r="B335" t="s">
        <v>718</v>
      </c>
      <c r="C335" s="3" t="s">
        <v>719</v>
      </c>
      <c r="D335" s="6">
        <v>9600</v>
      </c>
      <c r="E335" s="6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30"/>
        <v>1.2395833333333333</v>
      </c>
      <c r="P335" s="7">
        <f t="shared" si="31"/>
        <v>47.035573122529641</v>
      </c>
      <c r="Q335" t="str">
        <f t="shared" si="32"/>
        <v>theater</v>
      </c>
      <c r="R335" t="str">
        <f t="shared" si="33"/>
        <v>plays</v>
      </c>
      <c r="S335" s="9">
        <f t="shared" si="34"/>
        <v>43424.25</v>
      </c>
      <c r="T335" s="9">
        <f t="shared" si="35"/>
        <v>43452.25</v>
      </c>
      <c r="U335" t="str" cm="1">
        <f t="array" ref="U335">_xlfn.IFS( D335 &lt; 1000, "Less than 1000", D335&lt;=4999, "1000 to 4999", D335&lt;=9999, "5000 to 9999", D335&lt;= 14999, "10000 to 14999",
D335&lt;=19999, "15000 to 19999", D335&lt;=24999, "20000 to 24999", D335&lt;=29999, "25000 to 29999",
D335&lt;=34999, "30000 to 34999", D335&lt;=39999, "35000 to 39999", D335&lt;=44999, "40000 to 44999",
D335&lt;=49999, "45000 to 49999", D335&gt;49999, "Greater than or equal to 50000" )</f>
        <v>5000 to 9999</v>
      </c>
    </row>
    <row r="336" spans="1:21" x14ac:dyDescent="0.25">
      <c r="A336">
        <v>334</v>
      </c>
      <c r="B336" t="s">
        <v>720</v>
      </c>
      <c r="C336" s="3" t="s">
        <v>721</v>
      </c>
      <c r="D336" s="6">
        <v>66200</v>
      </c>
      <c r="E336" s="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30"/>
        <v>1.8661329305135952</v>
      </c>
      <c r="P336" s="7">
        <f t="shared" si="31"/>
        <v>110.99550763701707</v>
      </c>
      <c r="Q336" t="str">
        <f t="shared" si="32"/>
        <v>music</v>
      </c>
      <c r="R336" t="str">
        <f t="shared" si="33"/>
        <v>rock</v>
      </c>
      <c r="S336" s="9">
        <f t="shared" si="34"/>
        <v>43110.25</v>
      </c>
      <c r="T336" s="9">
        <f t="shared" si="35"/>
        <v>43117.25</v>
      </c>
      <c r="U336" t="str" cm="1">
        <f t="array" ref="U336">_xlfn.IFS( D336 &lt; 1000, "Less than 1000", D336&lt;=4999, "1000 to 4999", D336&lt;=9999, "5000 to 9999", D336&lt;= 14999, "10000 to 14999",
D336&lt;=19999, "15000 to 19999", D336&lt;=24999, "20000 to 24999", D336&lt;=29999, "25000 to 29999",
D336&lt;=34999, "30000 to 34999", D336&lt;=39999, "35000 to 39999", D336&lt;=44999, "40000 to 44999",
D336&lt;=49999, "45000 to 49999", D336&gt;49999, "Greater than or equal to 50000" )</f>
        <v>Greater than or equal to 50000</v>
      </c>
    </row>
    <row r="337" spans="1:21" x14ac:dyDescent="0.25">
      <c r="A337">
        <v>335</v>
      </c>
      <c r="B337" t="s">
        <v>722</v>
      </c>
      <c r="C337" s="3" t="s">
        <v>723</v>
      </c>
      <c r="D337" s="6">
        <v>173800</v>
      </c>
      <c r="E337" s="6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30"/>
        <v>1.1428538550057536</v>
      </c>
      <c r="P337" s="7">
        <f t="shared" si="31"/>
        <v>87.003066141042481</v>
      </c>
      <c r="Q337" t="str">
        <f t="shared" si="32"/>
        <v>music</v>
      </c>
      <c r="R337" t="str">
        <f t="shared" si="33"/>
        <v>rock</v>
      </c>
      <c r="S337" s="9">
        <f t="shared" si="34"/>
        <v>43784.25</v>
      </c>
      <c r="T337" s="9">
        <f t="shared" si="35"/>
        <v>43797.25</v>
      </c>
      <c r="U337" t="str" cm="1">
        <f t="array" ref="U337">_xlfn.IFS( D337 &lt; 1000, "Less than 1000", D337&lt;=4999, "1000 to 4999", D337&lt;=9999, "5000 to 9999", D337&lt;= 14999, "10000 to 14999",
D337&lt;=19999, "15000 to 19999", D337&lt;=24999, "20000 to 24999", D337&lt;=29999, "25000 to 29999",
D337&lt;=34999, "30000 to 34999", D337&lt;=39999, "35000 to 39999", D337&lt;=44999, "40000 to 44999",
D337&lt;=49999, "45000 to 49999", D337&gt;49999, "Greater than or equal to 50000" )</f>
        <v>Greater than or equal to 50000</v>
      </c>
    </row>
    <row r="338" spans="1:21" x14ac:dyDescent="0.25">
      <c r="A338">
        <v>336</v>
      </c>
      <c r="B338" t="s">
        <v>724</v>
      </c>
      <c r="C338" s="3" t="s">
        <v>725</v>
      </c>
      <c r="D338" s="6">
        <v>70700</v>
      </c>
      <c r="E338" s="6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30"/>
        <v>0.97032531824611035</v>
      </c>
      <c r="P338" s="7">
        <f t="shared" si="31"/>
        <v>63.994402985074629</v>
      </c>
      <c r="Q338" t="str">
        <f t="shared" si="32"/>
        <v>music</v>
      </c>
      <c r="R338" t="str">
        <f t="shared" si="33"/>
        <v>rock</v>
      </c>
      <c r="S338" s="9">
        <f t="shared" si="34"/>
        <v>40527.25</v>
      </c>
      <c r="T338" s="9">
        <f t="shared" si="35"/>
        <v>40528.25</v>
      </c>
      <c r="U338" t="str" cm="1">
        <f t="array" ref="U338">_xlfn.IFS( D338 &lt; 1000, "Less than 1000", D338&lt;=4999, "1000 to 4999", D338&lt;=9999, "5000 to 9999", D338&lt;= 14999, "10000 to 14999",
D338&lt;=19999, "15000 to 19999", D338&lt;=24999, "20000 to 24999", D338&lt;=29999, "25000 to 29999",
D338&lt;=34999, "30000 to 34999", D338&lt;=39999, "35000 to 39999", D338&lt;=44999, "40000 to 44999",
D338&lt;=49999, "45000 to 49999", D338&gt;49999, "Greater than or equal to 50000" )</f>
        <v>Greater than or equal to 50000</v>
      </c>
    </row>
    <row r="339" spans="1:21" x14ac:dyDescent="0.25">
      <c r="A339">
        <v>337</v>
      </c>
      <c r="B339" t="s">
        <v>726</v>
      </c>
      <c r="C339" s="3" t="s">
        <v>727</v>
      </c>
      <c r="D339" s="6">
        <v>94500</v>
      </c>
      <c r="E339" s="6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30"/>
        <v>1.2281904761904763</v>
      </c>
      <c r="P339" s="7">
        <f t="shared" si="31"/>
        <v>105.9945205479452</v>
      </c>
      <c r="Q339" t="str">
        <f t="shared" si="32"/>
        <v>theater</v>
      </c>
      <c r="R339" t="str">
        <f t="shared" si="33"/>
        <v>plays</v>
      </c>
      <c r="S339" s="9">
        <f t="shared" si="34"/>
        <v>43780.25</v>
      </c>
      <c r="T339" s="9">
        <f t="shared" si="35"/>
        <v>43781.25</v>
      </c>
      <c r="U339" t="str" cm="1">
        <f t="array" ref="U339">_xlfn.IFS( D339 &lt; 1000, "Less than 1000", D339&lt;=4999, "1000 to 4999", D339&lt;=9999, "5000 to 9999", D339&lt;= 14999, "10000 to 14999",
D339&lt;=19999, "15000 to 19999", D339&lt;=24999, "20000 to 24999", D339&lt;=29999, "25000 to 29999",
D339&lt;=34999, "30000 to 34999", D339&lt;=39999, "35000 to 39999", D339&lt;=44999, "40000 to 44999",
D339&lt;=49999, "45000 to 49999", D339&gt;49999, "Greater than or equal to 50000" )</f>
        <v>Greater than or equal to 50000</v>
      </c>
    </row>
    <row r="340" spans="1:21" x14ac:dyDescent="0.25">
      <c r="A340">
        <v>338</v>
      </c>
      <c r="B340" t="s">
        <v>728</v>
      </c>
      <c r="C340" s="3" t="s">
        <v>729</v>
      </c>
      <c r="D340" s="6">
        <v>69800</v>
      </c>
      <c r="E340" s="6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30"/>
        <v>1.7914326647564469</v>
      </c>
      <c r="P340" s="7">
        <f t="shared" si="31"/>
        <v>73.989349112426041</v>
      </c>
      <c r="Q340" t="str">
        <f t="shared" si="32"/>
        <v>theater</v>
      </c>
      <c r="R340" t="str">
        <f t="shared" si="33"/>
        <v>plays</v>
      </c>
      <c r="S340" s="9">
        <f t="shared" si="34"/>
        <v>40821.208333333336</v>
      </c>
      <c r="T340" s="9">
        <f t="shared" si="35"/>
        <v>40851.208333333336</v>
      </c>
      <c r="U340" t="str" cm="1">
        <f t="array" ref="U340">_xlfn.IFS( D340 &lt; 1000, "Less than 1000", D340&lt;=4999, "1000 to 4999", D340&lt;=9999, "5000 to 9999", D340&lt;= 14999, "10000 to 14999",
D340&lt;=19999, "15000 to 19999", D340&lt;=24999, "20000 to 24999", D340&lt;=29999, "25000 to 29999",
D340&lt;=34999, "30000 to 34999", D340&lt;=39999, "35000 to 39999", D340&lt;=44999, "40000 to 44999",
D340&lt;=49999, "45000 to 49999", D340&gt;49999, "Greater than or equal to 50000" )</f>
        <v>Greater than or equal to 50000</v>
      </c>
    </row>
    <row r="341" spans="1:21" x14ac:dyDescent="0.25">
      <c r="A341">
        <v>339</v>
      </c>
      <c r="B341" t="s">
        <v>730</v>
      </c>
      <c r="C341" s="3" t="s">
        <v>731</v>
      </c>
      <c r="D341" s="6">
        <v>136300</v>
      </c>
      <c r="E341" s="6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30"/>
        <v>0.79951577402787966</v>
      </c>
      <c r="P341" s="7">
        <f t="shared" si="31"/>
        <v>84.02004626060139</v>
      </c>
      <c r="Q341" t="str">
        <f t="shared" si="32"/>
        <v>theater</v>
      </c>
      <c r="R341" t="str">
        <f t="shared" si="33"/>
        <v>plays</v>
      </c>
      <c r="S341" s="9">
        <f t="shared" si="34"/>
        <v>42949.208333333328</v>
      </c>
      <c r="T341" s="9">
        <f t="shared" si="35"/>
        <v>42963.208333333328</v>
      </c>
      <c r="U341" t="str" cm="1">
        <f t="array" ref="U341">_xlfn.IFS( D341 &lt; 1000, "Less than 1000", D341&lt;=4999, "1000 to 4999", D341&lt;=9999, "5000 to 9999", D341&lt;= 14999, "10000 to 14999",
D341&lt;=19999, "15000 to 19999", D341&lt;=24999, "20000 to 24999", D341&lt;=29999, "25000 to 29999",
D341&lt;=34999, "30000 to 34999", D341&lt;=39999, "35000 to 39999", D341&lt;=44999, "40000 to 44999",
D341&lt;=49999, "45000 to 49999", D341&gt;49999, "Greater than or equal to 50000" )</f>
        <v>Greater than or equal to 50000</v>
      </c>
    </row>
    <row r="342" spans="1:21" x14ac:dyDescent="0.25">
      <c r="A342">
        <v>340</v>
      </c>
      <c r="B342" t="s">
        <v>732</v>
      </c>
      <c r="C342" s="3" t="s">
        <v>733</v>
      </c>
      <c r="D342" s="6">
        <v>37100</v>
      </c>
      <c r="E342" s="6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30"/>
        <v>0.94242587601078165</v>
      </c>
      <c r="P342" s="7">
        <f t="shared" si="31"/>
        <v>88.966921119592882</v>
      </c>
      <c r="Q342" t="str">
        <f t="shared" si="32"/>
        <v>photography</v>
      </c>
      <c r="R342" t="str">
        <f t="shared" si="33"/>
        <v>photography books</v>
      </c>
      <c r="S342" s="9">
        <f t="shared" si="34"/>
        <v>40889.25</v>
      </c>
      <c r="T342" s="9">
        <f t="shared" si="35"/>
        <v>40890.25</v>
      </c>
      <c r="U342" t="str" cm="1">
        <f t="array" ref="U342">_xlfn.IFS( D342 &lt; 1000, "Less than 1000", D342&lt;=4999, "1000 to 4999", D342&lt;=9999, "5000 to 9999", D342&lt;= 14999, "10000 to 14999",
D342&lt;=19999, "15000 to 19999", D342&lt;=24999, "20000 to 24999", D342&lt;=29999, "25000 to 29999",
D342&lt;=34999, "30000 to 34999", D342&lt;=39999, "35000 to 39999", D342&lt;=44999, "40000 to 44999",
D342&lt;=49999, "45000 to 49999", D342&gt;49999, "Greater than or equal to 50000" )</f>
        <v>35000 to 39999</v>
      </c>
    </row>
    <row r="343" spans="1:21" x14ac:dyDescent="0.25">
      <c r="A343">
        <v>341</v>
      </c>
      <c r="B343" t="s">
        <v>734</v>
      </c>
      <c r="C343" s="3" t="s">
        <v>735</v>
      </c>
      <c r="D343" s="6">
        <v>114300</v>
      </c>
      <c r="E343" s="6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30"/>
        <v>0.84669291338582675</v>
      </c>
      <c r="P343" s="7">
        <f t="shared" si="31"/>
        <v>76.990453460620529</v>
      </c>
      <c r="Q343" t="str">
        <f t="shared" si="32"/>
        <v>music</v>
      </c>
      <c r="R343" t="str">
        <f t="shared" si="33"/>
        <v>indie rock</v>
      </c>
      <c r="S343" s="9">
        <f t="shared" si="34"/>
        <v>42244.208333333328</v>
      </c>
      <c r="T343" s="9">
        <f t="shared" si="35"/>
        <v>42251.208333333328</v>
      </c>
      <c r="U343" t="str" cm="1">
        <f t="array" ref="U343">_xlfn.IFS( D343 &lt; 1000, "Less than 1000", D343&lt;=4999, "1000 to 4999", D343&lt;=9999, "5000 to 9999", D343&lt;= 14999, "10000 to 14999",
D343&lt;=19999, "15000 to 19999", D343&lt;=24999, "20000 to 24999", D343&lt;=29999, "25000 to 29999",
D343&lt;=34999, "30000 to 34999", D343&lt;=39999, "35000 to 39999", D343&lt;=44999, "40000 to 44999",
D343&lt;=49999, "45000 to 49999", D343&gt;49999, "Greater than or equal to 50000" )</f>
        <v>Greater than or equal to 50000</v>
      </c>
    </row>
    <row r="344" spans="1:21" x14ac:dyDescent="0.25">
      <c r="A344">
        <v>342</v>
      </c>
      <c r="B344" t="s">
        <v>736</v>
      </c>
      <c r="C344" s="3" t="s">
        <v>737</v>
      </c>
      <c r="D344" s="6">
        <v>47900</v>
      </c>
      <c r="E344" s="6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30"/>
        <v>0.66521920668058454</v>
      </c>
      <c r="P344" s="7">
        <f t="shared" si="31"/>
        <v>97.146341463414629</v>
      </c>
      <c r="Q344" t="str">
        <f t="shared" si="32"/>
        <v>theater</v>
      </c>
      <c r="R344" t="str">
        <f t="shared" si="33"/>
        <v>plays</v>
      </c>
      <c r="S344" s="9">
        <f t="shared" si="34"/>
        <v>41475.208333333336</v>
      </c>
      <c r="T344" s="9">
        <f t="shared" si="35"/>
        <v>41487.208333333336</v>
      </c>
      <c r="U344" t="str" cm="1">
        <f t="array" ref="U344">_xlfn.IFS( D344 &lt; 1000, "Less than 1000", D344&lt;=4999, "1000 to 4999", D344&lt;=9999, "5000 to 9999", D344&lt;= 14999, "10000 to 14999",
D344&lt;=19999, "15000 to 19999", D344&lt;=24999, "20000 to 24999", D344&lt;=29999, "25000 to 29999",
D344&lt;=34999, "30000 to 34999", D344&lt;=39999, "35000 to 39999", D344&lt;=44999, "40000 to 44999",
D344&lt;=49999, "45000 to 49999", D344&gt;49999, "Greater than or equal to 50000" )</f>
        <v>45000 to 49999</v>
      </c>
    </row>
    <row r="345" spans="1:21" x14ac:dyDescent="0.25">
      <c r="A345">
        <v>343</v>
      </c>
      <c r="B345" t="s">
        <v>738</v>
      </c>
      <c r="C345" s="3" t="s">
        <v>739</v>
      </c>
      <c r="D345" s="6">
        <v>9000</v>
      </c>
      <c r="E345" s="6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30"/>
        <v>0.53922222222222227</v>
      </c>
      <c r="P345" s="7">
        <f t="shared" si="31"/>
        <v>33.013605442176868</v>
      </c>
      <c r="Q345" t="str">
        <f t="shared" si="32"/>
        <v>theater</v>
      </c>
      <c r="R345" t="str">
        <f t="shared" si="33"/>
        <v>plays</v>
      </c>
      <c r="S345" s="9">
        <f t="shared" si="34"/>
        <v>41597.25</v>
      </c>
      <c r="T345" s="9">
        <f t="shared" si="35"/>
        <v>41650.25</v>
      </c>
      <c r="U345" t="str" cm="1">
        <f t="array" ref="U345">_xlfn.IFS( D345 &lt; 1000, "Less than 1000", D345&lt;=4999, "1000 to 4999", D345&lt;=9999, "5000 to 9999", D345&lt;= 14999, "10000 to 14999",
D345&lt;=19999, "15000 to 19999", D345&lt;=24999, "20000 to 24999", D345&lt;=29999, "25000 to 29999",
D345&lt;=34999, "30000 to 34999", D345&lt;=39999, "35000 to 39999", D345&lt;=44999, "40000 to 44999",
D345&lt;=49999, "45000 to 49999", D345&gt;49999, "Greater than or equal to 50000" )</f>
        <v>5000 to 9999</v>
      </c>
    </row>
    <row r="346" spans="1:21" x14ac:dyDescent="0.25">
      <c r="A346">
        <v>344</v>
      </c>
      <c r="B346" t="s">
        <v>740</v>
      </c>
      <c r="C346" s="3" t="s">
        <v>741</v>
      </c>
      <c r="D346" s="6">
        <v>197600</v>
      </c>
      <c r="E346" s="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30"/>
        <v>0.41983299595141699</v>
      </c>
      <c r="P346" s="7">
        <f t="shared" si="31"/>
        <v>99.950602409638549</v>
      </c>
      <c r="Q346" t="str">
        <f t="shared" si="32"/>
        <v>games</v>
      </c>
      <c r="R346" t="str">
        <f t="shared" si="33"/>
        <v>video games</v>
      </c>
      <c r="S346" s="9">
        <f t="shared" si="34"/>
        <v>43122.25</v>
      </c>
      <c r="T346" s="9">
        <f t="shared" si="35"/>
        <v>43162.25</v>
      </c>
      <c r="U346" t="str" cm="1">
        <f t="array" ref="U346">_xlfn.IFS( D346 &lt; 1000, "Less than 1000", D346&lt;=4999, "1000 to 4999", D346&lt;=9999, "5000 to 9999", D346&lt;= 14999, "10000 to 14999",
D346&lt;=19999, "15000 to 19999", D346&lt;=24999, "20000 to 24999", D346&lt;=29999, "25000 to 29999",
D346&lt;=34999, "30000 to 34999", D346&lt;=39999, "35000 to 39999", D346&lt;=44999, "40000 to 44999",
D346&lt;=49999, "45000 to 49999", D346&gt;49999, "Greater than or equal to 50000" )</f>
        <v>Greater than or equal to 50000</v>
      </c>
    </row>
    <row r="347" spans="1:21" x14ac:dyDescent="0.25">
      <c r="A347">
        <v>345</v>
      </c>
      <c r="B347" t="s">
        <v>742</v>
      </c>
      <c r="C347" s="3" t="s">
        <v>743</v>
      </c>
      <c r="D347" s="6">
        <v>157600</v>
      </c>
      <c r="E347" s="6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30"/>
        <v>0.14694796954314721</v>
      </c>
      <c r="P347" s="7">
        <f t="shared" si="31"/>
        <v>69.966767371601208</v>
      </c>
      <c r="Q347" t="str">
        <f t="shared" si="32"/>
        <v>film &amp; video</v>
      </c>
      <c r="R347" t="str">
        <f t="shared" si="33"/>
        <v>drama</v>
      </c>
      <c r="S347" s="9">
        <f t="shared" si="34"/>
        <v>42194.208333333328</v>
      </c>
      <c r="T347" s="9">
        <f t="shared" si="35"/>
        <v>42195.208333333328</v>
      </c>
      <c r="U347" t="str" cm="1">
        <f t="array" ref="U347">_xlfn.IFS( D347 &lt; 1000, "Less than 1000", D347&lt;=4999, "1000 to 4999", D347&lt;=9999, "5000 to 9999", D347&lt;= 14999, "10000 to 14999",
D347&lt;=19999, "15000 to 19999", D347&lt;=24999, "20000 to 24999", D347&lt;=29999, "25000 to 29999",
D347&lt;=34999, "30000 to 34999", D347&lt;=39999, "35000 to 39999", D347&lt;=44999, "40000 to 44999",
D347&lt;=49999, "45000 to 49999", D347&gt;49999, "Greater than or equal to 50000" )</f>
        <v>Greater than or equal to 50000</v>
      </c>
    </row>
    <row r="348" spans="1:21" x14ac:dyDescent="0.25">
      <c r="A348">
        <v>346</v>
      </c>
      <c r="B348" t="s">
        <v>744</v>
      </c>
      <c r="C348" s="3" t="s">
        <v>745</v>
      </c>
      <c r="D348" s="6">
        <v>8000</v>
      </c>
      <c r="E348" s="6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30"/>
        <v>0.34475</v>
      </c>
      <c r="P348" s="7">
        <f t="shared" si="31"/>
        <v>110.32</v>
      </c>
      <c r="Q348" t="str">
        <f t="shared" si="32"/>
        <v>music</v>
      </c>
      <c r="R348" t="str">
        <f t="shared" si="33"/>
        <v>indie rock</v>
      </c>
      <c r="S348" s="9">
        <f t="shared" si="34"/>
        <v>42971.208333333328</v>
      </c>
      <c r="T348" s="9">
        <f t="shared" si="35"/>
        <v>43026.208333333328</v>
      </c>
      <c r="U348" t="str" cm="1">
        <f t="array" ref="U348">_xlfn.IFS( D348 &lt; 1000, "Less than 1000", D348&lt;=4999, "1000 to 4999", D348&lt;=9999, "5000 to 9999", D348&lt;= 14999, "10000 to 14999",
D348&lt;=19999, "15000 to 19999", D348&lt;=24999, "20000 to 24999", D348&lt;=29999, "25000 to 29999",
D348&lt;=34999, "30000 to 34999", D348&lt;=39999, "35000 to 39999", D348&lt;=44999, "40000 to 44999",
D348&lt;=49999, "45000 to 49999", D348&gt;49999, "Greater than or equal to 50000" )</f>
        <v>5000 to 9999</v>
      </c>
    </row>
    <row r="349" spans="1:21" x14ac:dyDescent="0.25">
      <c r="A349">
        <v>347</v>
      </c>
      <c r="B349" t="s">
        <v>746</v>
      </c>
      <c r="C349" s="3" t="s">
        <v>747</v>
      </c>
      <c r="D349" s="6">
        <v>900</v>
      </c>
      <c r="E349" s="6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30"/>
        <v>14.007777777777777</v>
      </c>
      <c r="P349" s="7">
        <f t="shared" si="31"/>
        <v>66.005235602094245</v>
      </c>
      <c r="Q349" t="str">
        <f t="shared" si="32"/>
        <v>technology</v>
      </c>
      <c r="R349" t="str">
        <f t="shared" si="33"/>
        <v>web</v>
      </c>
      <c r="S349" s="9">
        <f t="shared" si="34"/>
        <v>42046.25</v>
      </c>
      <c r="T349" s="9">
        <f t="shared" si="35"/>
        <v>42070.25</v>
      </c>
      <c r="U349" t="str" cm="1">
        <f t="array" ref="U349">_xlfn.IFS( D349 &lt; 1000, "Less than 1000", D349&lt;=4999, "1000 to 4999", D349&lt;=9999, "5000 to 9999", D349&lt;= 14999, "10000 to 14999",
D349&lt;=19999, "15000 to 19999", D349&lt;=24999, "20000 to 24999", D349&lt;=29999, "25000 to 29999",
D349&lt;=34999, "30000 to 34999", D349&lt;=39999, "35000 to 39999", D349&lt;=44999, "40000 to 44999",
D349&lt;=49999, "45000 to 49999", D349&gt;49999, "Greater than or equal to 50000" )</f>
        <v>Less than 1000</v>
      </c>
    </row>
    <row r="350" spans="1:21" x14ac:dyDescent="0.25">
      <c r="A350">
        <v>348</v>
      </c>
      <c r="B350" t="s">
        <v>748</v>
      </c>
      <c r="C350" s="3" t="s">
        <v>749</v>
      </c>
      <c r="D350" s="6">
        <v>199000</v>
      </c>
      <c r="E350" s="6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30"/>
        <v>0.71770351758793971</v>
      </c>
      <c r="P350" s="7">
        <f t="shared" si="31"/>
        <v>41.005742176284812</v>
      </c>
      <c r="Q350" t="str">
        <f t="shared" si="32"/>
        <v>food</v>
      </c>
      <c r="R350" t="str">
        <f t="shared" si="33"/>
        <v>food trucks</v>
      </c>
      <c r="S350" s="9">
        <f t="shared" si="34"/>
        <v>42782.25</v>
      </c>
      <c r="T350" s="9">
        <f t="shared" si="35"/>
        <v>42795.25</v>
      </c>
      <c r="U350" t="str" cm="1">
        <f t="array" ref="U350">_xlfn.IFS( D350 &lt; 1000, "Less than 1000", D350&lt;=4999, "1000 to 4999", D350&lt;=9999, "5000 to 9999", D350&lt;= 14999, "10000 to 14999",
D350&lt;=19999, "15000 to 19999", D350&lt;=24999, "20000 to 24999", D350&lt;=29999, "25000 to 29999",
D350&lt;=34999, "30000 to 34999", D350&lt;=39999, "35000 to 39999", D350&lt;=44999, "40000 to 44999",
D350&lt;=49999, "45000 to 49999", D350&gt;49999, "Greater than or equal to 50000" )</f>
        <v>Greater than or equal to 50000</v>
      </c>
    </row>
    <row r="351" spans="1:21" x14ac:dyDescent="0.25">
      <c r="A351">
        <v>349</v>
      </c>
      <c r="B351" t="s">
        <v>750</v>
      </c>
      <c r="C351" s="3" t="s">
        <v>751</v>
      </c>
      <c r="D351" s="6">
        <v>180800</v>
      </c>
      <c r="E351" s="6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30"/>
        <v>0.53074115044247783</v>
      </c>
      <c r="P351" s="7">
        <f t="shared" si="31"/>
        <v>103.96316359696641</v>
      </c>
      <c r="Q351" t="str">
        <f t="shared" si="32"/>
        <v>theater</v>
      </c>
      <c r="R351" t="str">
        <f t="shared" si="33"/>
        <v>plays</v>
      </c>
      <c r="S351" s="9">
        <f t="shared" si="34"/>
        <v>42930.208333333328</v>
      </c>
      <c r="T351" s="9">
        <f t="shared" si="35"/>
        <v>42960.208333333328</v>
      </c>
      <c r="U351" t="str" cm="1">
        <f t="array" ref="U351">_xlfn.IFS( D351 &lt; 1000, "Less than 1000", D351&lt;=4999, "1000 to 4999", D351&lt;=9999, "5000 to 9999", D351&lt;= 14999, "10000 to 14999",
D351&lt;=19999, "15000 to 19999", D351&lt;=24999, "20000 to 24999", D351&lt;=29999, "25000 to 29999",
D351&lt;=34999, "30000 to 34999", D351&lt;=39999, "35000 to 39999", D351&lt;=44999, "40000 to 44999",
D351&lt;=49999, "45000 to 49999", D351&gt;49999, "Greater than or equal to 50000" )</f>
        <v>Greater than or equal to 50000</v>
      </c>
    </row>
    <row r="352" spans="1:21" x14ac:dyDescent="0.25">
      <c r="A352">
        <v>350</v>
      </c>
      <c r="B352" t="s">
        <v>752</v>
      </c>
      <c r="C352" s="3" t="s">
        <v>753</v>
      </c>
      <c r="D352" s="6">
        <v>100</v>
      </c>
      <c r="E352" s="6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30"/>
        <v>0.05</v>
      </c>
      <c r="P352" s="7">
        <f t="shared" si="31"/>
        <v>5</v>
      </c>
      <c r="Q352" t="str">
        <f t="shared" si="32"/>
        <v>music</v>
      </c>
      <c r="R352" t="str">
        <f t="shared" si="33"/>
        <v>jazz</v>
      </c>
      <c r="S352" s="9">
        <f t="shared" si="34"/>
        <v>42144.208333333328</v>
      </c>
      <c r="T352" s="9">
        <f t="shared" si="35"/>
        <v>42162.208333333328</v>
      </c>
      <c r="U352" t="str" cm="1">
        <f t="array" ref="U352">_xlfn.IFS( D352 &lt; 1000, "Less than 1000", D352&lt;=4999, "1000 to 4999", D352&lt;=9999, "5000 to 9999", D352&lt;= 14999, "10000 to 14999",
D352&lt;=19999, "15000 to 19999", D352&lt;=24999, "20000 to 24999", D352&lt;=29999, "25000 to 29999",
D352&lt;=34999, "30000 to 34999", D352&lt;=39999, "35000 to 39999", D352&lt;=44999, "40000 to 44999",
D352&lt;=49999, "45000 to 49999", D352&gt;49999, "Greater than or equal to 50000" )</f>
        <v>Less than 1000</v>
      </c>
    </row>
    <row r="353" spans="1:21" x14ac:dyDescent="0.25">
      <c r="A353">
        <v>351</v>
      </c>
      <c r="B353" t="s">
        <v>754</v>
      </c>
      <c r="C353" s="3" t="s">
        <v>755</v>
      </c>
      <c r="D353" s="6">
        <v>74100</v>
      </c>
      <c r="E353" s="6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30"/>
        <v>1.2770715249662619</v>
      </c>
      <c r="P353" s="7">
        <f t="shared" si="31"/>
        <v>47.009935419771487</v>
      </c>
      <c r="Q353" t="str">
        <f t="shared" si="32"/>
        <v>music</v>
      </c>
      <c r="R353" t="str">
        <f t="shared" si="33"/>
        <v>rock</v>
      </c>
      <c r="S353" s="9">
        <f t="shared" si="34"/>
        <v>42240.208333333328</v>
      </c>
      <c r="T353" s="9">
        <f t="shared" si="35"/>
        <v>42254.208333333328</v>
      </c>
      <c r="U353" t="str" cm="1">
        <f t="array" ref="U353">_xlfn.IFS( D353 &lt; 1000, "Less than 1000", D353&lt;=4999, "1000 to 4999", D353&lt;=9999, "5000 to 9999", D353&lt;= 14999, "10000 to 14999",
D353&lt;=19999, "15000 to 19999", D353&lt;=24999, "20000 to 24999", D353&lt;=29999, "25000 to 29999",
D353&lt;=34999, "30000 to 34999", D353&lt;=39999, "35000 to 39999", D353&lt;=44999, "40000 to 44999",
D353&lt;=49999, "45000 to 49999", D353&gt;49999, "Greater than or equal to 50000" )</f>
        <v>Greater than or equal to 50000</v>
      </c>
    </row>
    <row r="354" spans="1:21" x14ac:dyDescent="0.25">
      <c r="A354">
        <v>352</v>
      </c>
      <c r="B354" t="s">
        <v>756</v>
      </c>
      <c r="C354" s="3" t="s">
        <v>757</v>
      </c>
      <c r="D354" s="6">
        <v>2800</v>
      </c>
      <c r="E354" s="6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30"/>
        <v>0.34892857142857142</v>
      </c>
      <c r="P354" s="7">
        <f t="shared" si="31"/>
        <v>29.606060606060606</v>
      </c>
      <c r="Q354" t="str">
        <f t="shared" si="32"/>
        <v>theater</v>
      </c>
      <c r="R354" t="str">
        <f t="shared" si="33"/>
        <v>plays</v>
      </c>
      <c r="S354" s="9">
        <f t="shared" si="34"/>
        <v>42315.25</v>
      </c>
      <c r="T354" s="9">
        <f t="shared" si="35"/>
        <v>42323.25</v>
      </c>
      <c r="U354" t="str" cm="1">
        <f t="array" ref="U354">_xlfn.IFS( D354 &lt; 1000, "Less than 1000", D354&lt;=4999, "1000 to 4999", D354&lt;=9999, "5000 to 9999", D354&lt;= 14999, "10000 to 14999",
D354&lt;=19999, "15000 to 19999", D354&lt;=24999, "20000 to 24999", D354&lt;=29999, "25000 to 29999",
D354&lt;=34999, "30000 to 34999", D354&lt;=39999, "35000 to 39999", D354&lt;=44999, "40000 to 44999",
D354&lt;=49999, "45000 to 49999", D354&gt;49999, "Greater than or equal to 50000" )</f>
        <v>1000 to 4999</v>
      </c>
    </row>
    <row r="355" spans="1:21" x14ac:dyDescent="0.25">
      <c r="A355">
        <v>353</v>
      </c>
      <c r="B355" t="s">
        <v>758</v>
      </c>
      <c r="C355" s="3" t="s">
        <v>759</v>
      </c>
      <c r="D355" s="6">
        <v>33600</v>
      </c>
      <c r="E355" s="6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30"/>
        <v>4.105982142857143</v>
      </c>
      <c r="P355" s="7">
        <f t="shared" si="31"/>
        <v>81.010569583088667</v>
      </c>
      <c r="Q355" t="str">
        <f t="shared" si="32"/>
        <v>theater</v>
      </c>
      <c r="R355" t="str">
        <f t="shared" si="33"/>
        <v>plays</v>
      </c>
      <c r="S355" s="9">
        <f t="shared" si="34"/>
        <v>43651.208333333328</v>
      </c>
      <c r="T355" s="9">
        <f t="shared" si="35"/>
        <v>43652.208333333328</v>
      </c>
      <c r="U355" t="str" cm="1">
        <f t="array" ref="U355">_xlfn.IFS( D355 &lt; 1000, "Less than 1000", D355&lt;=4999, "1000 to 4999", D355&lt;=9999, "5000 to 9999", D355&lt;= 14999, "10000 to 14999",
D355&lt;=19999, "15000 to 19999", D355&lt;=24999, "20000 to 24999", D355&lt;=29999, "25000 to 29999",
D355&lt;=34999, "30000 to 34999", D355&lt;=39999, "35000 to 39999", D355&lt;=44999, "40000 to 44999",
D355&lt;=49999, "45000 to 49999", D355&gt;49999, "Greater than or equal to 50000" )</f>
        <v>30000 to 34999</v>
      </c>
    </row>
    <row r="356" spans="1:21" x14ac:dyDescent="0.25">
      <c r="A356">
        <v>354</v>
      </c>
      <c r="B356" t="s">
        <v>760</v>
      </c>
      <c r="C356" s="3" t="s">
        <v>761</v>
      </c>
      <c r="D356" s="6">
        <v>6100</v>
      </c>
      <c r="E356" s="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30"/>
        <v>1.2373770491803278</v>
      </c>
      <c r="P356" s="7">
        <f t="shared" si="31"/>
        <v>94.35</v>
      </c>
      <c r="Q356" t="str">
        <f t="shared" si="32"/>
        <v>film &amp; video</v>
      </c>
      <c r="R356" t="str">
        <f t="shared" si="33"/>
        <v>documentary</v>
      </c>
      <c r="S356" s="9">
        <f t="shared" si="34"/>
        <v>41520.208333333336</v>
      </c>
      <c r="T356" s="9">
        <f t="shared" si="35"/>
        <v>41527.208333333336</v>
      </c>
      <c r="U356" t="str" cm="1">
        <f t="array" ref="U356">_xlfn.IFS( D356 &lt; 1000, "Less than 1000", D356&lt;=4999, "1000 to 4999", D356&lt;=9999, "5000 to 9999", D356&lt;= 14999, "10000 to 14999",
D356&lt;=19999, "15000 to 19999", D356&lt;=24999, "20000 to 24999", D356&lt;=29999, "25000 to 29999",
D356&lt;=34999, "30000 to 34999", D356&lt;=39999, "35000 to 39999", D356&lt;=44999, "40000 to 44999",
D356&lt;=49999, "45000 to 49999", D356&gt;49999, "Greater than or equal to 50000" )</f>
        <v>5000 to 9999</v>
      </c>
    </row>
    <row r="357" spans="1:21" x14ac:dyDescent="0.25">
      <c r="A357">
        <v>355</v>
      </c>
      <c r="B357" t="s">
        <v>762</v>
      </c>
      <c r="C357" s="3" t="s">
        <v>763</v>
      </c>
      <c r="D357" s="6">
        <v>3800</v>
      </c>
      <c r="E357" s="6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30"/>
        <v>0.58973684210526311</v>
      </c>
      <c r="P357" s="7">
        <f t="shared" si="31"/>
        <v>26.058139534883722</v>
      </c>
      <c r="Q357" t="str">
        <f t="shared" si="32"/>
        <v>technology</v>
      </c>
      <c r="R357" t="str">
        <f t="shared" si="33"/>
        <v>wearables</v>
      </c>
      <c r="S357" s="9">
        <f t="shared" si="34"/>
        <v>42757.25</v>
      </c>
      <c r="T357" s="9">
        <f t="shared" si="35"/>
        <v>42797.25</v>
      </c>
      <c r="U357" t="str" cm="1">
        <f t="array" ref="U357">_xlfn.IFS( D357 &lt; 1000, "Less than 1000", D357&lt;=4999, "1000 to 4999", D357&lt;=9999, "5000 to 9999", D357&lt;= 14999, "10000 to 14999",
D357&lt;=19999, "15000 to 19999", D357&lt;=24999, "20000 to 24999", D357&lt;=29999, "25000 to 29999",
D357&lt;=34999, "30000 to 34999", D357&lt;=39999, "35000 to 39999", D357&lt;=44999, "40000 to 44999",
D357&lt;=49999, "45000 to 49999", D357&gt;49999, "Greater than or equal to 50000" )</f>
        <v>1000 to 4999</v>
      </c>
    </row>
    <row r="358" spans="1:21" x14ac:dyDescent="0.25">
      <c r="A358">
        <v>356</v>
      </c>
      <c r="B358" t="s">
        <v>764</v>
      </c>
      <c r="C358" s="3" t="s">
        <v>765</v>
      </c>
      <c r="D358" s="6">
        <v>9300</v>
      </c>
      <c r="E358" s="6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30"/>
        <v>0.36892473118279567</v>
      </c>
      <c r="P358" s="7">
        <f t="shared" si="31"/>
        <v>85.775000000000006</v>
      </c>
      <c r="Q358" t="str">
        <f t="shared" si="32"/>
        <v>theater</v>
      </c>
      <c r="R358" t="str">
        <f t="shared" si="33"/>
        <v>plays</v>
      </c>
      <c r="S358" s="9">
        <f t="shared" si="34"/>
        <v>40922.25</v>
      </c>
      <c r="T358" s="9">
        <f t="shared" si="35"/>
        <v>40931.25</v>
      </c>
      <c r="U358" t="str" cm="1">
        <f t="array" ref="U358">_xlfn.IFS( D358 &lt; 1000, "Less than 1000", D358&lt;=4999, "1000 to 4999", D358&lt;=9999, "5000 to 9999", D358&lt;= 14999, "10000 to 14999",
D358&lt;=19999, "15000 to 19999", D358&lt;=24999, "20000 to 24999", D358&lt;=29999, "25000 to 29999",
D358&lt;=34999, "30000 to 34999", D358&lt;=39999, "35000 to 39999", D358&lt;=44999, "40000 to 44999",
D358&lt;=49999, "45000 to 49999", D358&gt;49999, "Greater than or equal to 50000" )</f>
        <v>5000 to 9999</v>
      </c>
    </row>
    <row r="359" spans="1:21" x14ac:dyDescent="0.25">
      <c r="A359">
        <v>357</v>
      </c>
      <c r="B359" t="s">
        <v>766</v>
      </c>
      <c r="C359" s="3" t="s">
        <v>767</v>
      </c>
      <c r="D359" s="6">
        <v>2300</v>
      </c>
      <c r="E359" s="6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30"/>
        <v>1.8491304347826087</v>
      </c>
      <c r="P359" s="7">
        <f t="shared" si="31"/>
        <v>103.73170731707317</v>
      </c>
      <c r="Q359" t="str">
        <f t="shared" si="32"/>
        <v>games</v>
      </c>
      <c r="R359" t="str">
        <f t="shared" si="33"/>
        <v>video games</v>
      </c>
      <c r="S359" s="9">
        <f t="shared" si="34"/>
        <v>42250.208333333328</v>
      </c>
      <c r="T359" s="9">
        <f t="shared" si="35"/>
        <v>42275.208333333328</v>
      </c>
      <c r="U359" t="str" cm="1">
        <f t="array" ref="U359">_xlfn.IFS( D359 &lt; 1000, "Less than 1000", D359&lt;=4999, "1000 to 4999", D359&lt;=9999, "5000 to 9999", D359&lt;= 14999, "10000 to 14999",
D359&lt;=19999, "15000 to 19999", D359&lt;=24999, "20000 to 24999", D359&lt;=29999, "25000 to 29999",
D359&lt;=34999, "30000 to 34999", D359&lt;=39999, "35000 to 39999", D359&lt;=44999, "40000 to 44999",
D359&lt;=49999, "45000 to 49999", D359&gt;49999, "Greater than or equal to 50000" )</f>
        <v>1000 to 4999</v>
      </c>
    </row>
    <row r="360" spans="1:21" x14ac:dyDescent="0.25">
      <c r="A360">
        <v>358</v>
      </c>
      <c r="B360" t="s">
        <v>768</v>
      </c>
      <c r="C360" s="3" t="s">
        <v>769</v>
      </c>
      <c r="D360" s="6">
        <v>9700</v>
      </c>
      <c r="E360" s="6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30"/>
        <v>0.11814432989690722</v>
      </c>
      <c r="P360" s="7">
        <f t="shared" si="31"/>
        <v>49.826086956521742</v>
      </c>
      <c r="Q360" t="str">
        <f t="shared" si="32"/>
        <v>photography</v>
      </c>
      <c r="R360" t="str">
        <f t="shared" si="33"/>
        <v>photography books</v>
      </c>
      <c r="S360" s="9">
        <f t="shared" si="34"/>
        <v>43322.208333333328</v>
      </c>
      <c r="T360" s="9">
        <f t="shared" si="35"/>
        <v>43325.208333333328</v>
      </c>
      <c r="U360" t="str" cm="1">
        <f t="array" ref="U360">_xlfn.IFS( D360 &lt; 1000, "Less than 1000", D360&lt;=4999, "1000 to 4999", D360&lt;=9999, "5000 to 9999", D360&lt;= 14999, "10000 to 14999",
D360&lt;=19999, "15000 to 19999", D360&lt;=24999, "20000 to 24999", D360&lt;=29999, "25000 to 29999",
D360&lt;=34999, "30000 to 34999", D360&lt;=39999, "35000 to 39999", D360&lt;=44999, "40000 to 44999",
D360&lt;=49999, "45000 to 49999", D360&gt;49999, "Greater than or equal to 50000" )</f>
        <v>5000 to 9999</v>
      </c>
    </row>
    <row r="361" spans="1:21" x14ac:dyDescent="0.25">
      <c r="A361">
        <v>359</v>
      </c>
      <c r="B361" t="s">
        <v>770</v>
      </c>
      <c r="C361" s="3" t="s">
        <v>771</v>
      </c>
      <c r="D361" s="6">
        <v>4000</v>
      </c>
      <c r="E361" s="6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30"/>
        <v>2.9870000000000001</v>
      </c>
      <c r="P361" s="7">
        <f t="shared" si="31"/>
        <v>63.893048128342244</v>
      </c>
      <c r="Q361" t="str">
        <f t="shared" si="32"/>
        <v>film &amp; video</v>
      </c>
      <c r="R361" t="str">
        <f t="shared" si="33"/>
        <v>animation</v>
      </c>
      <c r="S361" s="9">
        <f t="shared" si="34"/>
        <v>40782.208333333336</v>
      </c>
      <c r="T361" s="9">
        <f t="shared" si="35"/>
        <v>40789.208333333336</v>
      </c>
      <c r="U361" t="str" cm="1">
        <f t="array" ref="U361">_xlfn.IFS( D361 &lt; 1000, "Less than 1000", D361&lt;=4999, "1000 to 4999", D361&lt;=9999, "5000 to 9999", D361&lt;= 14999, "10000 to 14999",
D361&lt;=19999, "15000 to 19999", D361&lt;=24999, "20000 to 24999", D361&lt;=29999, "25000 to 29999",
D361&lt;=34999, "30000 to 34999", D361&lt;=39999, "35000 to 39999", D361&lt;=44999, "40000 to 44999",
D361&lt;=49999, "45000 to 49999", D361&gt;49999, "Greater than or equal to 50000" )</f>
        <v>1000 to 4999</v>
      </c>
    </row>
    <row r="362" spans="1:21" x14ac:dyDescent="0.25">
      <c r="A362">
        <v>360</v>
      </c>
      <c r="B362" t="s">
        <v>772</v>
      </c>
      <c r="C362" s="3" t="s">
        <v>773</v>
      </c>
      <c r="D362" s="6">
        <v>59700</v>
      </c>
      <c r="E362" s="6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30"/>
        <v>2.2635175879396985</v>
      </c>
      <c r="P362" s="7">
        <f t="shared" si="31"/>
        <v>47.002434782608695</v>
      </c>
      <c r="Q362" t="str">
        <f t="shared" si="32"/>
        <v>theater</v>
      </c>
      <c r="R362" t="str">
        <f t="shared" si="33"/>
        <v>plays</v>
      </c>
      <c r="S362" s="9">
        <f t="shared" si="34"/>
        <v>40544.25</v>
      </c>
      <c r="T362" s="9">
        <f t="shared" si="35"/>
        <v>40558.25</v>
      </c>
      <c r="U362" t="str" cm="1">
        <f t="array" ref="U362">_xlfn.IFS( D362 &lt; 1000, "Less than 1000", D362&lt;=4999, "1000 to 4999", D362&lt;=9999, "5000 to 9999", D362&lt;= 14999, "10000 to 14999",
D362&lt;=19999, "15000 to 19999", D362&lt;=24999, "20000 to 24999", D362&lt;=29999, "25000 to 29999",
D362&lt;=34999, "30000 to 34999", D362&lt;=39999, "35000 to 39999", D362&lt;=44999, "40000 to 44999",
D362&lt;=49999, "45000 to 49999", D362&gt;49999, "Greater than or equal to 50000" )</f>
        <v>Greater than or equal to 50000</v>
      </c>
    </row>
    <row r="363" spans="1:21" x14ac:dyDescent="0.25">
      <c r="A363">
        <v>361</v>
      </c>
      <c r="B363" t="s">
        <v>774</v>
      </c>
      <c r="C363" s="3" t="s">
        <v>775</v>
      </c>
      <c r="D363" s="6">
        <v>5500</v>
      </c>
      <c r="E363" s="6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30"/>
        <v>1.7356363636363636</v>
      </c>
      <c r="P363" s="7">
        <f t="shared" si="31"/>
        <v>108.47727272727273</v>
      </c>
      <c r="Q363" t="str">
        <f t="shared" si="32"/>
        <v>theater</v>
      </c>
      <c r="R363" t="str">
        <f t="shared" si="33"/>
        <v>plays</v>
      </c>
      <c r="S363" s="9">
        <f t="shared" si="34"/>
        <v>43015.208333333328</v>
      </c>
      <c r="T363" s="9">
        <f t="shared" si="35"/>
        <v>43039.208333333328</v>
      </c>
      <c r="U363" t="str" cm="1">
        <f t="array" ref="U363">_xlfn.IFS( D363 &lt; 1000, "Less than 1000", D363&lt;=4999, "1000 to 4999", D363&lt;=9999, "5000 to 9999", D363&lt;= 14999, "10000 to 14999",
D363&lt;=19999, "15000 to 19999", D363&lt;=24999, "20000 to 24999", D363&lt;=29999, "25000 to 29999",
D363&lt;=34999, "30000 to 34999", D363&lt;=39999, "35000 to 39999", D363&lt;=44999, "40000 to 44999",
D363&lt;=49999, "45000 to 49999", D363&gt;49999, "Greater than or equal to 50000" )</f>
        <v>5000 to 9999</v>
      </c>
    </row>
    <row r="364" spans="1:21" x14ac:dyDescent="0.25">
      <c r="A364">
        <v>362</v>
      </c>
      <c r="B364" t="s">
        <v>776</v>
      </c>
      <c r="C364" s="3" t="s">
        <v>777</v>
      </c>
      <c r="D364" s="6">
        <v>3700</v>
      </c>
      <c r="E364" s="6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30"/>
        <v>3.7175675675675675</v>
      </c>
      <c r="P364" s="7">
        <f t="shared" si="31"/>
        <v>72.015706806282722</v>
      </c>
      <c r="Q364" t="str">
        <f t="shared" si="32"/>
        <v>music</v>
      </c>
      <c r="R364" t="str">
        <f t="shared" si="33"/>
        <v>rock</v>
      </c>
      <c r="S364" s="9">
        <f t="shared" si="34"/>
        <v>40570.25</v>
      </c>
      <c r="T364" s="9">
        <f t="shared" si="35"/>
        <v>40608.25</v>
      </c>
      <c r="U364" t="str" cm="1">
        <f t="array" ref="U364">_xlfn.IFS( D364 &lt; 1000, "Less than 1000", D364&lt;=4999, "1000 to 4999", D364&lt;=9999, "5000 to 9999", D364&lt;= 14999, "10000 to 14999",
D364&lt;=19999, "15000 to 19999", D364&lt;=24999, "20000 to 24999", D364&lt;=29999, "25000 to 29999",
D364&lt;=34999, "30000 to 34999", D364&lt;=39999, "35000 to 39999", D364&lt;=44999, "40000 to 44999",
D364&lt;=49999, "45000 to 49999", D364&gt;49999, "Greater than or equal to 50000" )</f>
        <v>1000 to 4999</v>
      </c>
    </row>
    <row r="365" spans="1:21" x14ac:dyDescent="0.25">
      <c r="A365">
        <v>363</v>
      </c>
      <c r="B365" t="s">
        <v>778</v>
      </c>
      <c r="C365" s="3" t="s">
        <v>779</v>
      </c>
      <c r="D365" s="6">
        <v>5200</v>
      </c>
      <c r="E365" s="6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30"/>
        <v>1.601923076923077</v>
      </c>
      <c r="P365" s="7">
        <f t="shared" si="31"/>
        <v>59.928057553956833</v>
      </c>
      <c r="Q365" t="str">
        <f t="shared" si="32"/>
        <v>music</v>
      </c>
      <c r="R365" t="str">
        <f t="shared" si="33"/>
        <v>rock</v>
      </c>
      <c r="S365" s="9">
        <f t="shared" si="34"/>
        <v>40904.25</v>
      </c>
      <c r="T365" s="9">
        <f t="shared" si="35"/>
        <v>40905.25</v>
      </c>
      <c r="U365" t="str" cm="1">
        <f t="array" ref="U365">_xlfn.IFS( D365 &lt; 1000, "Less than 1000", D365&lt;=4999, "1000 to 4999", D365&lt;=9999, "5000 to 9999", D365&lt;= 14999, "10000 to 14999",
D365&lt;=19999, "15000 to 19999", D365&lt;=24999, "20000 to 24999", D365&lt;=29999, "25000 to 29999",
D365&lt;=34999, "30000 to 34999", D365&lt;=39999, "35000 to 39999", D365&lt;=44999, "40000 to 44999",
D365&lt;=49999, "45000 to 49999", D365&gt;49999, "Greater than or equal to 50000" )</f>
        <v>5000 to 9999</v>
      </c>
    </row>
    <row r="366" spans="1:21" x14ac:dyDescent="0.25">
      <c r="A366">
        <v>364</v>
      </c>
      <c r="B366" t="s">
        <v>780</v>
      </c>
      <c r="C366" s="3" t="s">
        <v>781</v>
      </c>
      <c r="D366" s="6">
        <v>900</v>
      </c>
      <c r="E366" s="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30"/>
        <v>16.163333333333334</v>
      </c>
      <c r="P366" s="7">
        <f t="shared" si="31"/>
        <v>78.209677419354833</v>
      </c>
      <c r="Q366" t="str">
        <f t="shared" si="32"/>
        <v>music</v>
      </c>
      <c r="R366" t="str">
        <f t="shared" si="33"/>
        <v>indie rock</v>
      </c>
      <c r="S366" s="9">
        <f t="shared" si="34"/>
        <v>43164.25</v>
      </c>
      <c r="T366" s="9">
        <f t="shared" si="35"/>
        <v>43194.208333333328</v>
      </c>
      <c r="U366" t="str" cm="1">
        <f t="array" ref="U366">_xlfn.IFS( D366 &lt; 1000, "Less than 1000", D366&lt;=4999, "1000 to 4999", D366&lt;=9999, "5000 to 9999", D366&lt;= 14999, "10000 to 14999",
D366&lt;=19999, "15000 to 19999", D366&lt;=24999, "20000 to 24999", D366&lt;=29999, "25000 to 29999",
D366&lt;=34999, "30000 to 34999", D366&lt;=39999, "35000 to 39999", D366&lt;=44999, "40000 to 44999",
D366&lt;=49999, "45000 to 49999", D366&gt;49999, "Greater than or equal to 50000" )</f>
        <v>Less than 1000</v>
      </c>
    </row>
    <row r="367" spans="1:21" x14ac:dyDescent="0.25">
      <c r="A367">
        <v>365</v>
      </c>
      <c r="B367" t="s">
        <v>782</v>
      </c>
      <c r="C367" s="3" t="s">
        <v>783</v>
      </c>
      <c r="D367" s="6">
        <v>1600</v>
      </c>
      <c r="E367" s="6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30"/>
        <v>7.3343749999999996</v>
      </c>
      <c r="P367" s="7">
        <f t="shared" si="31"/>
        <v>104.77678571428571</v>
      </c>
      <c r="Q367" t="str">
        <f t="shared" si="32"/>
        <v>theater</v>
      </c>
      <c r="R367" t="str">
        <f t="shared" si="33"/>
        <v>plays</v>
      </c>
      <c r="S367" s="9">
        <f t="shared" si="34"/>
        <v>42733.25</v>
      </c>
      <c r="T367" s="9">
        <f t="shared" si="35"/>
        <v>42760.25</v>
      </c>
      <c r="U367" t="str" cm="1">
        <f t="array" ref="U367">_xlfn.IFS( D367 &lt; 1000, "Less than 1000", D367&lt;=4999, "1000 to 4999", D367&lt;=9999, "5000 to 9999", D367&lt;= 14999, "10000 to 14999",
D367&lt;=19999, "15000 to 19999", D367&lt;=24999, "20000 to 24999", D367&lt;=29999, "25000 to 29999",
D367&lt;=34999, "30000 to 34999", D367&lt;=39999, "35000 to 39999", D367&lt;=44999, "40000 to 44999",
D367&lt;=49999, "45000 to 49999", D367&gt;49999, "Greater than or equal to 50000" )</f>
        <v>1000 to 4999</v>
      </c>
    </row>
    <row r="368" spans="1:21" x14ac:dyDescent="0.25">
      <c r="A368">
        <v>366</v>
      </c>
      <c r="B368" t="s">
        <v>784</v>
      </c>
      <c r="C368" s="3" t="s">
        <v>785</v>
      </c>
      <c r="D368" s="6">
        <v>1800</v>
      </c>
      <c r="E368" s="6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30"/>
        <v>5.9211111111111112</v>
      </c>
      <c r="P368" s="7">
        <f t="shared" si="31"/>
        <v>105.52475247524752</v>
      </c>
      <c r="Q368" t="str">
        <f t="shared" si="32"/>
        <v>theater</v>
      </c>
      <c r="R368" t="str">
        <f t="shared" si="33"/>
        <v>plays</v>
      </c>
      <c r="S368" s="9">
        <f t="shared" si="34"/>
        <v>40546.25</v>
      </c>
      <c r="T368" s="9">
        <f t="shared" si="35"/>
        <v>40547.25</v>
      </c>
      <c r="U368" t="str" cm="1">
        <f t="array" ref="U368">_xlfn.IFS( D368 &lt; 1000, "Less than 1000", D368&lt;=4999, "1000 to 4999", D368&lt;=9999, "5000 to 9999", D368&lt;= 14999, "10000 to 14999",
D368&lt;=19999, "15000 to 19999", D368&lt;=24999, "20000 to 24999", D368&lt;=29999, "25000 to 29999",
D368&lt;=34999, "30000 to 34999", D368&lt;=39999, "35000 to 39999", D368&lt;=44999, "40000 to 44999",
D368&lt;=49999, "45000 to 49999", D368&gt;49999, "Greater than or equal to 50000" )</f>
        <v>1000 to 4999</v>
      </c>
    </row>
    <row r="369" spans="1:21" x14ac:dyDescent="0.25">
      <c r="A369">
        <v>367</v>
      </c>
      <c r="B369" t="s">
        <v>786</v>
      </c>
      <c r="C369" s="3" t="s">
        <v>787</v>
      </c>
      <c r="D369" s="6">
        <v>9900</v>
      </c>
      <c r="E369" s="6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30"/>
        <v>0.18888888888888888</v>
      </c>
      <c r="P369" s="7">
        <f t="shared" si="31"/>
        <v>24.933333333333334</v>
      </c>
      <c r="Q369" t="str">
        <f t="shared" si="32"/>
        <v>theater</v>
      </c>
      <c r="R369" t="str">
        <f t="shared" si="33"/>
        <v>plays</v>
      </c>
      <c r="S369" s="9">
        <f t="shared" si="34"/>
        <v>41930.208333333336</v>
      </c>
      <c r="T369" s="9">
        <f t="shared" si="35"/>
        <v>41954.25</v>
      </c>
      <c r="U369" t="str" cm="1">
        <f t="array" ref="U369">_xlfn.IFS( D369 &lt; 1000, "Less than 1000", D369&lt;=4999, "1000 to 4999", D369&lt;=9999, "5000 to 9999", D369&lt;= 14999, "10000 to 14999",
D369&lt;=19999, "15000 to 19999", D369&lt;=24999, "20000 to 24999", D369&lt;=29999, "25000 to 29999",
D369&lt;=34999, "30000 to 34999", D369&lt;=39999, "35000 to 39999", D369&lt;=44999, "40000 to 44999",
D369&lt;=49999, "45000 to 49999", D369&gt;49999, "Greater than or equal to 50000" )</f>
        <v>5000 to 9999</v>
      </c>
    </row>
    <row r="370" spans="1:21" x14ac:dyDescent="0.25">
      <c r="A370">
        <v>368</v>
      </c>
      <c r="B370" t="s">
        <v>788</v>
      </c>
      <c r="C370" s="3" t="s">
        <v>789</v>
      </c>
      <c r="D370" s="6">
        <v>5200</v>
      </c>
      <c r="E370" s="6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30"/>
        <v>2.7680769230769231</v>
      </c>
      <c r="P370" s="7">
        <f t="shared" si="31"/>
        <v>69.873786407766985</v>
      </c>
      <c r="Q370" t="str">
        <f t="shared" si="32"/>
        <v>film &amp; video</v>
      </c>
      <c r="R370" t="str">
        <f t="shared" si="33"/>
        <v>documentary</v>
      </c>
      <c r="S370" s="9">
        <f t="shared" si="34"/>
        <v>40464.208333333336</v>
      </c>
      <c r="T370" s="9">
        <f t="shared" si="35"/>
        <v>40487.208333333336</v>
      </c>
      <c r="U370" t="str" cm="1">
        <f t="array" ref="U370">_xlfn.IFS( D370 &lt; 1000, "Less than 1000", D370&lt;=4999, "1000 to 4999", D370&lt;=9999, "5000 to 9999", D370&lt;= 14999, "10000 to 14999",
D370&lt;=19999, "15000 to 19999", D370&lt;=24999, "20000 to 24999", D370&lt;=29999, "25000 to 29999",
D370&lt;=34999, "30000 to 34999", D370&lt;=39999, "35000 to 39999", D370&lt;=44999, "40000 to 44999",
D370&lt;=49999, "45000 to 49999", D370&gt;49999, "Greater than or equal to 50000" )</f>
        <v>5000 to 9999</v>
      </c>
    </row>
    <row r="371" spans="1:21" x14ac:dyDescent="0.25">
      <c r="A371">
        <v>369</v>
      </c>
      <c r="B371" t="s">
        <v>790</v>
      </c>
      <c r="C371" s="3" t="s">
        <v>791</v>
      </c>
      <c r="D371" s="6">
        <v>5400</v>
      </c>
      <c r="E371" s="6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30"/>
        <v>2.730185185185185</v>
      </c>
      <c r="P371" s="7">
        <f t="shared" si="31"/>
        <v>95.733766233766232</v>
      </c>
      <c r="Q371" t="str">
        <f t="shared" si="32"/>
        <v>film &amp; video</v>
      </c>
      <c r="R371" t="str">
        <f t="shared" si="33"/>
        <v>television</v>
      </c>
      <c r="S371" s="9">
        <f t="shared" si="34"/>
        <v>41308.25</v>
      </c>
      <c r="T371" s="9">
        <f t="shared" si="35"/>
        <v>41347.208333333336</v>
      </c>
      <c r="U371" t="str" cm="1">
        <f t="array" ref="U371">_xlfn.IFS( D371 &lt; 1000, "Less than 1000", D371&lt;=4999, "1000 to 4999", D371&lt;=9999, "5000 to 9999", D371&lt;= 14999, "10000 to 14999",
D371&lt;=19999, "15000 to 19999", D371&lt;=24999, "20000 to 24999", D371&lt;=29999, "25000 to 29999",
D371&lt;=34999, "30000 to 34999", D371&lt;=39999, "35000 to 39999", D371&lt;=44999, "40000 to 44999",
D371&lt;=49999, "45000 to 49999", D371&gt;49999, "Greater than or equal to 50000" )</f>
        <v>5000 to 9999</v>
      </c>
    </row>
    <row r="372" spans="1:21" x14ac:dyDescent="0.25">
      <c r="A372">
        <v>370</v>
      </c>
      <c r="B372" t="s">
        <v>792</v>
      </c>
      <c r="C372" s="3" t="s">
        <v>793</v>
      </c>
      <c r="D372" s="6">
        <v>112300</v>
      </c>
      <c r="E372" s="6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30"/>
        <v>1.593633125556545</v>
      </c>
      <c r="P372" s="7">
        <f t="shared" si="31"/>
        <v>29.997485752598056</v>
      </c>
      <c r="Q372" t="str">
        <f t="shared" si="32"/>
        <v>theater</v>
      </c>
      <c r="R372" t="str">
        <f t="shared" si="33"/>
        <v>plays</v>
      </c>
      <c r="S372" s="9">
        <f t="shared" si="34"/>
        <v>43570.208333333328</v>
      </c>
      <c r="T372" s="9">
        <f t="shared" si="35"/>
        <v>43576.208333333328</v>
      </c>
      <c r="U372" t="str" cm="1">
        <f t="array" ref="U372">_xlfn.IFS( D372 &lt; 1000, "Less than 1000", D372&lt;=4999, "1000 to 4999", D372&lt;=9999, "5000 to 9999", D372&lt;= 14999, "10000 to 14999",
D372&lt;=19999, "15000 to 19999", D372&lt;=24999, "20000 to 24999", D372&lt;=29999, "25000 to 29999",
D372&lt;=34999, "30000 to 34999", D372&lt;=39999, "35000 to 39999", D372&lt;=44999, "40000 to 44999",
D372&lt;=49999, "45000 to 49999", D372&gt;49999, "Greater than or equal to 50000" )</f>
        <v>Greater than or equal to 50000</v>
      </c>
    </row>
    <row r="373" spans="1:21" x14ac:dyDescent="0.25">
      <c r="A373">
        <v>371</v>
      </c>
      <c r="B373" t="s">
        <v>794</v>
      </c>
      <c r="C373" s="3" t="s">
        <v>795</v>
      </c>
      <c r="D373" s="6">
        <v>189200</v>
      </c>
      <c r="E373" s="6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30"/>
        <v>0.67869978858350954</v>
      </c>
      <c r="P373" s="7">
        <f t="shared" si="31"/>
        <v>59.011948529411768</v>
      </c>
      <c r="Q373" t="str">
        <f t="shared" si="32"/>
        <v>theater</v>
      </c>
      <c r="R373" t="str">
        <f t="shared" si="33"/>
        <v>plays</v>
      </c>
      <c r="S373" s="9">
        <f t="shared" si="34"/>
        <v>42043.25</v>
      </c>
      <c r="T373" s="9">
        <f t="shared" si="35"/>
        <v>42094.208333333328</v>
      </c>
      <c r="U373" t="str" cm="1">
        <f t="array" ref="U373">_xlfn.IFS( D373 &lt; 1000, "Less than 1000", D373&lt;=4999, "1000 to 4999", D373&lt;=9999, "5000 to 9999", D373&lt;= 14999, "10000 to 14999",
D373&lt;=19999, "15000 to 19999", D373&lt;=24999, "20000 to 24999", D373&lt;=29999, "25000 to 29999",
D373&lt;=34999, "30000 to 34999", D373&lt;=39999, "35000 to 39999", D373&lt;=44999, "40000 to 44999",
D373&lt;=49999, "45000 to 49999", D373&gt;49999, "Greater than or equal to 50000" )</f>
        <v>Greater than or equal to 50000</v>
      </c>
    </row>
    <row r="374" spans="1:21" x14ac:dyDescent="0.25">
      <c r="A374">
        <v>372</v>
      </c>
      <c r="B374" t="s">
        <v>796</v>
      </c>
      <c r="C374" s="3" t="s">
        <v>797</v>
      </c>
      <c r="D374" s="6">
        <v>900</v>
      </c>
      <c r="E374" s="6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30"/>
        <v>15.915555555555555</v>
      </c>
      <c r="P374" s="7">
        <f t="shared" si="31"/>
        <v>84.757396449704146</v>
      </c>
      <c r="Q374" t="str">
        <f t="shared" si="32"/>
        <v>film &amp; video</v>
      </c>
      <c r="R374" t="str">
        <f t="shared" si="33"/>
        <v>documentary</v>
      </c>
      <c r="S374" s="9">
        <f t="shared" si="34"/>
        <v>42012.25</v>
      </c>
      <c r="T374" s="9">
        <f t="shared" si="35"/>
        <v>42032.25</v>
      </c>
      <c r="U374" t="str" cm="1">
        <f t="array" ref="U374">_xlfn.IFS( D374 &lt; 1000, "Less than 1000", D374&lt;=4999, "1000 to 4999", D374&lt;=9999, "5000 to 9999", D374&lt;= 14999, "10000 to 14999",
D374&lt;=19999, "15000 to 19999", D374&lt;=24999, "20000 to 24999", D374&lt;=29999, "25000 to 29999",
D374&lt;=34999, "30000 to 34999", D374&lt;=39999, "35000 to 39999", D374&lt;=44999, "40000 to 44999",
D374&lt;=49999, "45000 to 49999", D374&gt;49999, "Greater than or equal to 50000" )</f>
        <v>Less than 1000</v>
      </c>
    </row>
    <row r="375" spans="1:21" x14ac:dyDescent="0.25">
      <c r="A375">
        <v>373</v>
      </c>
      <c r="B375" t="s">
        <v>798</v>
      </c>
      <c r="C375" s="3" t="s">
        <v>799</v>
      </c>
      <c r="D375" s="6">
        <v>22500</v>
      </c>
      <c r="E375" s="6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30"/>
        <v>7.3018222222222224</v>
      </c>
      <c r="P375" s="7">
        <f t="shared" si="31"/>
        <v>78.010921177587846</v>
      </c>
      <c r="Q375" t="str">
        <f t="shared" si="32"/>
        <v>theater</v>
      </c>
      <c r="R375" t="str">
        <f t="shared" si="33"/>
        <v>plays</v>
      </c>
      <c r="S375" s="9">
        <f t="shared" si="34"/>
        <v>42964.208333333328</v>
      </c>
      <c r="T375" s="9">
        <f t="shared" si="35"/>
        <v>42972.208333333328</v>
      </c>
      <c r="U375" t="str" cm="1">
        <f t="array" ref="U375">_xlfn.IFS( D375 &lt; 1000, "Less than 1000", D375&lt;=4999, "1000 to 4999", D375&lt;=9999, "5000 to 9999", D375&lt;= 14999, "10000 to 14999",
D375&lt;=19999, "15000 to 19999", D375&lt;=24999, "20000 to 24999", D375&lt;=29999, "25000 to 29999",
D375&lt;=34999, "30000 to 34999", D375&lt;=39999, "35000 to 39999", D375&lt;=44999, "40000 to 44999",
D375&lt;=49999, "45000 to 49999", D375&gt;49999, "Greater than or equal to 50000" )</f>
        <v>20000 to 24999</v>
      </c>
    </row>
    <row r="376" spans="1:21" x14ac:dyDescent="0.25">
      <c r="A376">
        <v>374</v>
      </c>
      <c r="B376" t="s">
        <v>800</v>
      </c>
      <c r="C376" s="3" t="s">
        <v>801</v>
      </c>
      <c r="D376" s="6">
        <v>167400</v>
      </c>
      <c r="E376" s="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30"/>
        <v>0.13185782556750297</v>
      </c>
      <c r="P376" s="7">
        <f t="shared" si="31"/>
        <v>50.05215419501134</v>
      </c>
      <c r="Q376" t="str">
        <f t="shared" si="32"/>
        <v>film &amp; video</v>
      </c>
      <c r="R376" t="str">
        <f t="shared" si="33"/>
        <v>documentary</v>
      </c>
      <c r="S376" s="9">
        <f t="shared" si="34"/>
        <v>43476.25</v>
      </c>
      <c r="T376" s="9">
        <f t="shared" si="35"/>
        <v>43481.25</v>
      </c>
      <c r="U376" t="str" cm="1">
        <f t="array" ref="U376">_xlfn.IFS( D376 &lt; 1000, "Less than 1000", D376&lt;=4999, "1000 to 4999", D376&lt;=9999, "5000 to 9999", D376&lt;= 14999, "10000 to 14999",
D376&lt;=19999, "15000 to 19999", D376&lt;=24999, "20000 to 24999", D376&lt;=29999, "25000 to 29999",
D376&lt;=34999, "30000 to 34999", D376&lt;=39999, "35000 to 39999", D376&lt;=44999, "40000 to 44999",
D376&lt;=49999, "45000 to 49999", D376&gt;49999, "Greater than or equal to 50000" )</f>
        <v>Greater than or equal to 50000</v>
      </c>
    </row>
    <row r="377" spans="1:21" x14ac:dyDescent="0.25">
      <c r="A377">
        <v>375</v>
      </c>
      <c r="B377" t="s">
        <v>802</v>
      </c>
      <c r="C377" s="3" t="s">
        <v>803</v>
      </c>
      <c r="D377" s="6">
        <v>2700</v>
      </c>
      <c r="E377" s="6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30"/>
        <v>0.54777777777777781</v>
      </c>
      <c r="P377" s="7">
        <f t="shared" si="31"/>
        <v>59.16</v>
      </c>
      <c r="Q377" t="str">
        <f t="shared" si="32"/>
        <v>music</v>
      </c>
      <c r="R377" t="str">
        <f t="shared" si="33"/>
        <v>indie rock</v>
      </c>
      <c r="S377" s="9">
        <f t="shared" si="34"/>
        <v>42293.208333333328</v>
      </c>
      <c r="T377" s="9">
        <f t="shared" si="35"/>
        <v>42350.25</v>
      </c>
      <c r="U377" t="str" cm="1">
        <f t="array" ref="U377">_xlfn.IFS( D377 &lt; 1000, "Less than 1000", D377&lt;=4999, "1000 to 4999", D377&lt;=9999, "5000 to 9999", D377&lt;= 14999, "10000 to 14999",
D377&lt;=19999, "15000 to 19999", D377&lt;=24999, "20000 to 24999", D377&lt;=29999, "25000 to 29999",
D377&lt;=34999, "30000 to 34999", D377&lt;=39999, "35000 to 39999", D377&lt;=44999, "40000 to 44999",
D377&lt;=49999, "45000 to 49999", D377&gt;49999, "Greater than or equal to 50000" )</f>
        <v>1000 to 4999</v>
      </c>
    </row>
    <row r="378" spans="1:21" x14ac:dyDescent="0.25">
      <c r="A378">
        <v>376</v>
      </c>
      <c r="B378" t="s">
        <v>804</v>
      </c>
      <c r="C378" s="3" t="s">
        <v>805</v>
      </c>
      <c r="D378" s="6">
        <v>3400</v>
      </c>
      <c r="E378" s="6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30"/>
        <v>3.6102941176470589</v>
      </c>
      <c r="P378" s="7">
        <f t="shared" si="31"/>
        <v>93.702290076335885</v>
      </c>
      <c r="Q378" t="str">
        <f t="shared" si="32"/>
        <v>music</v>
      </c>
      <c r="R378" t="str">
        <f t="shared" si="33"/>
        <v>rock</v>
      </c>
      <c r="S378" s="9">
        <f t="shared" si="34"/>
        <v>41826.208333333336</v>
      </c>
      <c r="T378" s="9">
        <f t="shared" si="35"/>
        <v>41832.208333333336</v>
      </c>
      <c r="U378" t="str" cm="1">
        <f t="array" ref="U378">_xlfn.IFS( D378 &lt; 1000, "Less than 1000", D378&lt;=4999, "1000 to 4999", D378&lt;=9999, "5000 to 9999", D378&lt;= 14999, "10000 to 14999",
D378&lt;=19999, "15000 to 19999", D378&lt;=24999, "20000 to 24999", D378&lt;=29999, "25000 to 29999",
D378&lt;=34999, "30000 to 34999", D378&lt;=39999, "35000 to 39999", D378&lt;=44999, "40000 to 44999",
D378&lt;=49999, "45000 to 49999", D378&gt;49999, "Greater than or equal to 50000" )</f>
        <v>1000 to 4999</v>
      </c>
    </row>
    <row r="379" spans="1:21" x14ac:dyDescent="0.25">
      <c r="A379">
        <v>377</v>
      </c>
      <c r="B379" t="s">
        <v>806</v>
      </c>
      <c r="C379" s="3" t="s">
        <v>807</v>
      </c>
      <c r="D379" s="6">
        <v>49700</v>
      </c>
      <c r="E379" s="6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30"/>
        <v>0.10257545271629778</v>
      </c>
      <c r="P379" s="7">
        <f t="shared" si="31"/>
        <v>40.14173228346457</v>
      </c>
      <c r="Q379" t="str">
        <f t="shared" si="32"/>
        <v>theater</v>
      </c>
      <c r="R379" t="str">
        <f t="shared" si="33"/>
        <v>plays</v>
      </c>
      <c r="S379" s="9">
        <f t="shared" si="34"/>
        <v>43760.208333333328</v>
      </c>
      <c r="T379" s="9">
        <f t="shared" si="35"/>
        <v>43774.25</v>
      </c>
      <c r="U379" t="str" cm="1">
        <f t="array" ref="U379">_xlfn.IFS( D379 &lt; 1000, "Less than 1000", D379&lt;=4999, "1000 to 4999", D379&lt;=9999, "5000 to 9999", D379&lt;= 14999, "10000 to 14999",
D379&lt;=19999, "15000 to 19999", D379&lt;=24999, "20000 to 24999", D379&lt;=29999, "25000 to 29999",
D379&lt;=34999, "30000 to 34999", D379&lt;=39999, "35000 to 39999", D379&lt;=44999, "40000 to 44999",
D379&lt;=49999, "45000 to 49999", D379&gt;49999, "Greater than or equal to 50000" )</f>
        <v>45000 to 49999</v>
      </c>
    </row>
    <row r="380" spans="1:21" x14ac:dyDescent="0.25">
      <c r="A380">
        <v>378</v>
      </c>
      <c r="B380" t="s">
        <v>808</v>
      </c>
      <c r="C380" s="3" t="s">
        <v>809</v>
      </c>
      <c r="D380" s="6">
        <v>178200</v>
      </c>
      <c r="E380" s="6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30"/>
        <v>0.13962962962962963</v>
      </c>
      <c r="P380" s="7">
        <f t="shared" si="31"/>
        <v>70.090140845070422</v>
      </c>
      <c r="Q380" t="str">
        <f t="shared" si="32"/>
        <v>film &amp; video</v>
      </c>
      <c r="R380" t="str">
        <f t="shared" si="33"/>
        <v>documentary</v>
      </c>
      <c r="S380" s="9">
        <f t="shared" si="34"/>
        <v>43241.208333333328</v>
      </c>
      <c r="T380" s="9">
        <f t="shared" si="35"/>
        <v>43279.208333333328</v>
      </c>
      <c r="U380" t="str" cm="1">
        <f t="array" ref="U380">_xlfn.IFS( D380 &lt; 1000, "Less than 1000", D380&lt;=4999, "1000 to 4999", D380&lt;=9999, "5000 to 9999", D380&lt;= 14999, "10000 to 14999",
D380&lt;=19999, "15000 to 19999", D380&lt;=24999, "20000 to 24999", D380&lt;=29999, "25000 to 29999",
D380&lt;=34999, "30000 to 34999", D380&lt;=39999, "35000 to 39999", D380&lt;=44999, "40000 to 44999",
D380&lt;=49999, "45000 to 49999", D380&gt;49999, "Greater than or equal to 50000" )</f>
        <v>Greater than or equal to 50000</v>
      </c>
    </row>
    <row r="381" spans="1:21" x14ac:dyDescent="0.25">
      <c r="A381">
        <v>379</v>
      </c>
      <c r="B381" t="s">
        <v>810</v>
      </c>
      <c r="C381" s="3" t="s">
        <v>811</v>
      </c>
      <c r="D381" s="6">
        <v>7200</v>
      </c>
      <c r="E381" s="6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30"/>
        <v>0.40444444444444444</v>
      </c>
      <c r="P381" s="7">
        <f t="shared" si="31"/>
        <v>66.181818181818187</v>
      </c>
      <c r="Q381" t="str">
        <f t="shared" si="32"/>
        <v>theater</v>
      </c>
      <c r="R381" t="str">
        <f t="shared" si="33"/>
        <v>plays</v>
      </c>
      <c r="S381" s="9">
        <f t="shared" si="34"/>
        <v>40843.208333333336</v>
      </c>
      <c r="T381" s="9">
        <f t="shared" si="35"/>
        <v>40857.25</v>
      </c>
      <c r="U381" t="str" cm="1">
        <f t="array" ref="U381">_xlfn.IFS( D381 &lt; 1000, "Less than 1000", D381&lt;=4999, "1000 to 4999", D381&lt;=9999, "5000 to 9999", D381&lt;= 14999, "10000 to 14999",
D381&lt;=19999, "15000 to 19999", D381&lt;=24999, "20000 to 24999", D381&lt;=29999, "25000 to 29999",
D381&lt;=34999, "30000 to 34999", D381&lt;=39999, "35000 to 39999", D381&lt;=44999, "40000 to 44999",
D381&lt;=49999, "45000 to 49999", D381&gt;49999, "Greater than or equal to 50000" )</f>
        <v>5000 to 9999</v>
      </c>
    </row>
    <row r="382" spans="1:21" x14ac:dyDescent="0.25">
      <c r="A382">
        <v>380</v>
      </c>
      <c r="B382" t="s">
        <v>812</v>
      </c>
      <c r="C382" s="3" t="s">
        <v>813</v>
      </c>
      <c r="D382" s="6">
        <v>2500</v>
      </c>
      <c r="E382" s="6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30"/>
        <v>1.6032</v>
      </c>
      <c r="P382" s="7">
        <f t="shared" si="31"/>
        <v>47.714285714285715</v>
      </c>
      <c r="Q382" t="str">
        <f t="shared" si="32"/>
        <v>theater</v>
      </c>
      <c r="R382" t="str">
        <f t="shared" si="33"/>
        <v>plays</v>
      </c>
      <c r="S382" s="9">
        <f t="shared" si="34"/>
        <v>41448.208333333336</v>
      </c>
      <c r="T382" s="9">
        <f t="shared" si="35"/>
        <v>41453.208333333336</v>
      </c>
      <c r="U382" t="str" cm="1">
        <f t="array" ref="U382">_xlfn.IFS( D382 &lt; 1000, "Less than 1000", D382&lt;=4999, "1000 to 4999", D382&lt;=9999, "5000 to 9999", D382&lt;= 14999, "10000 to 14999",
D382&lt;=19999, "15000 to 19999", D382&lt;=24999, "20000 to 24999", D382&lt;=29999, "25000 to 29999",
D382&lt;=34999, "30000 to 34999", D382&lt;=39999, "35000 to 39999", D382&lt;=44999, "40000 to 44999",
D382&lt;=49999, "45000 to 49999", D382&gt;49999, "Greater than or equal to 50000" )</f>
        <v>1000 to 4999</v>
      </c>
    </row>
    <row r="383" spans="1:21" x14ac:dyDescent="0.25">
      <c r="A383">
        <v>381</v>
      </c>
      <c r="B383" t="s">
        <v>814</v>
      </c>
      <c r="C383" s="3" t="s">
        <v>815</v>
      </c>
      <c r="D383" s="6">
        <v>5300</v>
      </c>
      <c r="E383" s="6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30"/>
        <v>1.8394339622641509</v>
      </c>
      <c r="P383" s="7">
        <f t="shared" si="31"/>
        <v>62.896774193548389</v>
      </c>
      <c r="Q383" t="str">
        <f t="shared" si="32"/>
        <v>theater</v>
      </c>
      <c r="R383" t="str">
        <f t="shared" si="33"/>
        <v>plays</v>
      </c>
      <c r="S383" s="9">
        <f t="shared" si="34"/>
        <v>42163.208333333328</v>
      </c>
      <c r="T383" s="9">
        <f t="shared" si="35"/>
        <v>42209.208333333328</v>
      </c>
      <c r="U383" t="str" cm="1">
        <f t="array" ref="U383">_xlfn.IFS( D383 &lt; 1000, "Less than 1000", D383&lt;=4999, "1000 to 4999", D383&lt;=9999, "5000 to 9999", D383&lt;= 14999, "10000 to 14999",
D383&lt;=19999, "15000 to 19999", D383&lt;=24999, "20000 to 24999", D383&lt;=29999, "25000 to 29999",
D383&lt;=34999, "30000 to 34999", D383&lt;=39999, "35000 to 39999", D383&lt;=44999, "40000 to 44999",
D383&lt;=49999, "45000 to 49999", D383&gt;49999, "Greater than or equal to 50000" )</f>
        <v>5000 to 9999</v>
      </c>
    </row>
    <row r="384" spans="1:21" x14ac:dyDescent="0.25">
      <c r="A384">
        <v>382</v>
      </c>
      <c r="B384" t="s">
        <v>816</v>
      </c>
      <c r="C384" s="3" t="s">
        <v>817</v>
      </c>
      <c r="D384" s="6">
        <v>9100</v>
      </c>
      <c r="E384" s="6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30"/>
        <v>0.63769230769230767</v>
      </c>
      <c r="P384" s="7">
        <f t="shared" si="31"/>
        <v>86.611940298507463</v>
      </c>
      <c r="Q384" t="str">
        <f t="shared" si="32"/>
        <v>photography</v>
      </c>
      <c r="R384" t="str">
        <f t="shared" si="33"/>
        <v>photography books</v>
      </c>
      <c r="S384" s="9">
        <f t="shared" si="34"/>
        <v>43024.208333333328</v>
      </c>
      <c r="T384" s="9">
        <f t="shared" si="35"/>
        <v>43043.208333333328</v>
      </c>
      <c r="U384" t="str" cm="1">
        <f t="array" ref="U384">_xlfn.IFS( D384 &lt; 1000, "Less than 1000", D384&lt;=4999, "1000 to 4999", D384&lt;=9999, "5000 to 9999", D384&lt;= 14999, "10000 to 14999",
D384&lt;=19999, "15000 to 19999", D384&lt;=24999, "20000 to 24999", D384&lt;=29999, "25000 to 29999",
D384&lt;=34999, "30000 to 34999", D384&lt;=39999, "35000 to 39999", D384&lt;=44999, "40000 to 44999",
D384&lt;=49999, "45000 to 49999", D384&gt;49999, "Greater than or equal to 50000" )</f>
        <v>5000 to 9999</v>
      </c>
    </row>
    <row r="385" spans="1:21" x14ac:dyDescent="0.25">
      <c r="A385">
        <v>383</v>
      </c>
      <c r="B385" t="s">
        <v>818</v>
      </c>
      <c r="C385" s="3" t="s">
        <v>819</v>
      </c>
      <c r="D385" s="6">
        <v>6300</v>
      </c>
      <c r="E385" s="6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30"/>
        <v>2.2538095238095237</v>
      </c>
      <c r="P385" s="7">
        <f t="shared" si="31"/>
        <v>75.126984126984127</v>
      </c>
      <c r="Q385" t="str">
        <f t="shared" si="32"/>
        <v>food</v>
      </c>
      <c r="R385" t="str">
        <f t="shared" si="33"/>
        <v>food trucks</v>
      </c>
      <c r="S385" s="9">
        <f t="shared" si="34"/>
        <v>43509.25</v>
      </c>
      <c r="T385" s="9">
        <f t="shared" si="35"/>
        <v>43515.25</v>
      </c>
      <c r="U385" t="str" cm="1">
        <f t="array" ref="U385">_xlfn.IFS( D385 &lt; 1000, "Less than 1000", D385&lt;=4999, "1000 to 4999", D385&lt;=9999, "5000 to 9999", D385&lt;= 14999, "10000 to 14999",
D385&lt;=19999, "15000 to 19999", D385&lt;=24999, "20000 to 24999", D385&lt;=29999, "25000 to 29999",
D385&lt;=34999, "30000 to 34999", D385&lt;=39999, "35000 to 39999", D385&lt;=44999, "40000 to 44999",
D385&lt;=49999, "45000 to 49999", D385&gt;49999, "Greater than or equal to 50000" )</f>
        <v>5000 to 9999</v>
      </c>
    </row>
    <row r="386" spans="1:21" x14ac:dyDescent="0.25">
      <c r="A386">
        <v>384</v>
      </c>
      <c r="B386" t="s">
        <v>820</v>
      </c>
      <c r="C386" s="3" t="s">
        <v>821</v>
      </c>
      <c r="D386" s="6">
        <v>114400</v>
      </c>
      <c r="E386" s="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30"/>
        <v>1.7200961538461539</v>
      </c>
      <c r="P386" s="7">
        <f t="shared" si="31"/>
        <v>41.004167534903104</v>
      </c>
      <c r="Q386" t="str">
        <f t="shared" si="32"/>
        <v>film &amp; video</v>
      </c>
      <c r="R386" t="str">
        <f t="shared" si="33"/>
        <v>documentary</v>
      </c>
      <c r="S386" s="9">
        <f t="shared" si="34"/>
        <v>42776.25</v>
      </c>
      <c r="T386" s="9">
        <f t="shared" si="35"/>
        <v>42803.25</v>
      </c>
      <c r="U386" t="str" cm="1">
        <f t="array" ref="U386">_xlfn.IFS( D386 &lt; 1000, "Less than 1000", D386&lt;=4999, "1000 to 4999", D386&lt;=9999, "5000 to 9999", D386&lt;= 14999, "10000 to 14999",
D386&lt;=19999, "15000 to 19999", D386&lt;=24999, "20000 to 24999", D386&lt;=29999, "25000 to 29999",
D386&lt;=34999, "30000 to 34999", D386&lt;=39999, "35000 to 39999", D386&lt;=44999, "40000 to 44999",
D386&lt;=49999, "45000 to 49999", D386&gt;49999, "Greater than or equal to 50000" )</f>
        <v>Greater than or equal to 50000</v>
      </c>
    </row>
    <row r="387" spans="1:21" x14ac:dyDescent="0.25">
      <c r="A387">
        <v>385</v>
      </c>
      <c r="B387" t="s">
        <v>822</v>
      </c>
      <c r="C387" s="3" t="s">
        <v>823</v>
      </c>
      <c r="D387" s="6">
        <v>38900</v>
      </c>
      <c r="E387" s="6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36">E387/D387</f>
        <v>1.4616709511568124</v>
      </c>
      <c r="P387" s="7">
        <f t="shared" ref="P387:P450" si="37">IF(G387&lt;=0, 0, E387/G387 )</f>
        <v>50.007915567282325</v>
      </c>
      <c r="Q387" t="str">
        <f t="shared" ref="Q387:Q450" si="38">LEFT(N387, SEARCH("/", N387)-1)</f>
        <v>publishing</v>
      </c>
      <c r="R387" t="str">
        <f t="shared" ref="R387:R450" si="39">MID( N387, SEARCH( "/",N387)+1,LEN(N387))</f>
        <v>nonfiction</v>
      </c>
      <c r="S387" s="9">
        <f t="shared" ref="S387:S450" si="40">J387/60/60/24+DATE(1970,1,1)</f>
        <v>43553.208333333328</v>
      </c>
      <c r="T387" s="9">
        <f t="shared" ref="T387:T450" si="41">K387/60/60/24+DATE(1970,1,1)</f>
        <v>43585.208333333328</v>
      </c>
      <c r="U387" t="str" cm="1">
        <f t="array" ref="U387">_xlfn.IFS( D387 &lt; 1000, "Less than 1000", D387&lt;=4999, "1000 to 4999", D387&lt;=9999, "5000 to 9999", D387&lt;= 14999, "10000 to 14999",
D387&lt;=19999, "15000 to 19999", D387&lt;=24999, "20000 to 24999", D387&lt;=29999, "25000 to 29999",
D387&lt;=34999, "30000 to 34999", D387&lt;=39999, "35000 to 39999", D387&lt;=44999, "40000 to 44999",
D387&lt;=49999, "45000 to 49999", D387&gt;49999, "Greater than or equal to 50000" )</f>
        <v>35000 to 39999</v>
      </c>
    </row>
    <row r="388" spans="1:21" x14ac:dyDescent="0.25">
      <c r="A388">
        <v>386</v>
      </c>
      <c r="B388" t="s">
        <v>824</v>
      </c>
      <c r="C388" s="3" t="s">
        <v>825</v>
      </c>
      <c r="D388" s="6">
        <v>135500</v>
      </c>
      <c r="E388" s="6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36"/>
        <v>0.76423616236162362</v>
      </c>
      <c r="P388" s="7">
        <f t="shared" si="37"/>
        <v>96.960674157303373</v>
      </c>
      <c r="Q388" t="str">
        <f t="shared" si="38"/>
        <v>theater</v>
      </c>
      <c r="R388" t="str">
        <f t="shared" si="39"/>
        <v>plays</v>
      </c>
      <c r="S388" s="9">
        <f t="shared" si="40"/>
        <v>40355.208333333336</v>
      </c>
      <c r="T388" s="9">
        <f t="shared" si="41"/>
        <v>40367.208333333336</v>
      </c>
      <c r="U388" t="str" cm="1">
        <f t="array" ref="U388">_xlfn.IFS( D388 &lt; 1000, "Less than 1000", D388&lt;=4999, "1000 to 4999", D388&lt;=9999, "5000 to 9999", D388&lt;= 14999, "10000 to 14999",
D388&lt;=19999, "15000 to 19999", D388&lt;=24999, "20000 to 24999", D388&lt;=29999, "25000 to 29999",
D388&lt;=34999, "30000 to 34999", D388&lt;=39999, "35000 to 39999", D388&lt;=44999, "40000 to 44999",
D388&lt;=49999, "45000 to 49999", D388&gt;49999, "Greater than or equal to 50000" )</f>
        <v>Greater than or equal to 50000</v>
      </c>
    </row>
    <row r="389" spans="1:21" x14ac:dyDescent="0.25">
      <c r="A389">
        <v>387</v>
      </c>
      <c r="B389" t="s">
        <v>826</v>
      </c>
      <c r="C389" s="3" t="s">
        <v>827</v>
      </c>
      <c r="D389" s="6">
        <v>109000</v>
      </c>
      <c r="E389" s="6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36"/>
        <v>0.39261467889908258</v>
      </c>
      <c r="P389" s="7">
        <f t="shared" si="37"/>
        <v>100.93160377358491</v>
      </c>
      <c r="Q389" t="str">
        <f t="shared" si="38"/>
        <v>technology</v>
      </c>
      <c r="R389" t="str">
        <f t="shared" si="39"/>
        <v>wearables</v>
      </c>
      <c r="S389" s="9">
        <f t="shared" si="40"/>
        <v>41072.208333333336</v>
      </c>
      <c r="T389" s="9">
        <f t="shared" si="41"/>
        <v>41077.208333333336</v>
      </c>
      <c r="U389" t="str" cm="1">
        <f t="array" ref="U389">_xlfn.IFS( D389 &lt; 1000, "Less than 1000", D389&lt;=4999, "1000 to 4999", D389&lt;=9999, "5000 to 9999", D389&lt;= 14999, "10000 to 14999",
D389&lt;=19999, "15000 to 19999", D389&lt;=24999, "20000 to 24999", D389&lt;=29999, "25000 to 29999",
D389&lt;=34999, "30000 to 34999", D389&lt;=39999, "35000 to 39999", D389&lt;=44999, "40000 to 44999",
D389&lt;=49999, "45000 to 49999", D389&gt;49999, "Greater than or equal to 50000" )</f>
        <v>Greater than or equal to 50000</v>
      </c>
    </row>
    <row r="390" spans="1:21" x14ac:dyDescent="0.25">
      <c r="A390">
        <v>388</v>
      </c>
      <c r="B390" t="s">
        <v>828</v>
      </c>
      <c r="C390" s="3" t="s">
        <v>829</v>
      </c>
      <c r="D390" s="6">
        <v>114800</v>
      </c>
      <c r="E390" s="6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36"/>
        <v>0.11270034843205574</v>
      </c>
      <c r="P390" s="7">
        <f t="shared" si="37"/>
        <v>89.227586206896547</v>
      </c>
      <c r="Q390" t="str">
        <f t="shared" si="38"/>
        <v>music</v>
      </c>
      <c r="R390" t="str">
        <f t="shared" si="39"/>
        <v>indie rock</v>
      </c>
      <c r="S390" s="9">
        <f t="shared" si="40"/>
        <v>40912.25</v>
      </c>
      <c r="T390" s="9">
        <f t="shared" si="41"/>
        <v>40914.25</v>
      </c>
      <c r="U390" t="str" cm="1">
        <f t="array" ref="U390">_xlfn.IFS( D390 &lt; 1000, "Less than 1000", D390&lt;=4999, "1000 to 4999", D390&lt;=9999, "5000 to 9999", D390&lt;= 14999, "10000 to 14999",
D390&lt;=19999, "15000 to 19999", D390&lt;=24999, "20000 to 24999", D390&lt;=29999, "25000 to 29999",
D390&lt;=34999, "30000 to 34999", D390&lt;=39999, "35000 to 39999", D390&lt;=44999, "40000 to 44999",
D390&lt;=49999, "45000 to 49999", D390&gt;49999, "Greater than or equal to 50000" )</f>
        <v>Greater than or equal to 50000</v>
      </c>
    </row>
    <row r="391" spans="1:21" x14ac:dyDescent="0.25">
      <c r="A391">
        <v>389</v>
      </c>
      <c r="B391" t="s">
        <v>830</v>
      </c>
      <c r="C391" s="3" t="s">
        <v>831</v>
      </c>
      <c r="D391" s="6">
        <v>83000</v>
      </c>
      <c r="E391" s="6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36"/>
        <v>1.2211084337349398</v>
      </c>
      <c r="P391" s="7">
        <f t="shared" si="37"/>
        <v>87.979166666666671</v>
      </c>
      <c r="Q391" t="str">
        <f t="shared" si="38"/>
        <v>theater</v>
      </c>
      <c r="R391" t="str">
        <f t="shared" si="39"/>
        <v>plays</v>
      </c>
      <c r="S391" s="9">
        <f t="shared" si="40"/>
        <v>40479.208333333336</v>
      </c>
      <c r="T391" s="9">
        <f t="shared" si="41"/>
        <v>40506.25</v>
      </c>
      <c r="U391" t="str" cm="1">
        <f t="array" ref="U391">_xlfn.IFS( D391 &lt; 1000, "Less than 1000", D391&lt;=4999, "1000 to 4999", D391&lt;=9999, "5000 to 9999", D391&lt;= 14999, "10000 to 14999",
D391&lt;=19999, "15000 to 19999", D391&lt;=24999, "20000 to 24999", D391&lt;=29999, "25000 to 29999",
D391&lt;=34999, "30000 to 34999", D391&lt;=39999, "35000 to 39999", D391&lt;=44999, "40000 to 44999",
D391&lt;=49999, "45000 to 49999", D391&gt;49999, "Greater than or equal to 50000" )</f>
        <v>Greater than or equal to 50000</v>
      </c>
    </row>
    <row r="392" spans="1:21" x14ac:dyDescent="0.25">
      <c r="A392">
        <v>390</v>
      </c>
      <c r="B392" t="s">
        <v>832</v>
      </c>
      <c r="C392" s="3" t="s">
        <v>833</v>
      </c>
      <c r="D392" s="6">
        <v>2400</v>
      </c>
      <c r="E392" s="6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36"/>
        <v>1.8654166666666667</v>
      </c>
      <c r="P392" s="7">
        <f t="shared" si="37"/>
        <v>89.54</v>
      </c>
      <c r="Q392" t="str">
        <f t="shared" si="38"/>
        <v>photography</v>
      </c>
      <c r="R392" t="str">
        <f t="shared" si="39"/>
        <v>photography books</v>
      </c>
      <c r="S392" s="9">
        <f t="shared" si="40"/>
        <v>41530.208333333336</v>
      </c>
      <c r="T392" s="9">
        <f t="shared" si="41"/>
        <v>41545.208333333336</v>
      </c>
      <c r="U392" t="str" cm="1">
        <f t="array" ref="U392">_xlfn.IFS( D392 &lt; 1000, "Less than 1000", D392&lt;=4999, "1000 to 4999", D392&lt;=9999, "5000 to 9999", D392&lt;= 14999, "10000 to 14999",
D392&lt;=19999, "15000 to 19999", D392&lt;=24999, "20000 to 24999", D392&lt;=29999, "25000 to 29999",
D392&lt;=34999, "30000 to 34999", D392&lt;=39999, "35000 to 39999", D392&lt;=44999, "40000 to 44999",
D392&lt;=49999, "45000 to 49999", D392&gt;49999, "Greater than or equal to 50000" )</f>
        <v>1000 to 4999</v>
      </c>
    </row>
    <row r="393" spans="1:21" x14ac:dyDescent="0.25">
      <c r="A393">
        <v>391</v>
      </c>
      <c r="B393" t="s">
        <v>834</v>
      </c>
      <c r="C393" s="3" t="s">
        <v>835</v>
      </c>
      <c r="D393" s="6">
        <v>60400</v>
      </c>
      <c r="E393" s="6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36"/>
        <v>7.27317880794702E-2</v>
      </c>
      <c r="P393" s="7">
        <f t="shared" si="37"/>
        <v>29.09271523178808</v>
      </c>
      <c r="Q393" t="str">
        <f t="shared" si="38"/>
        <v>publishing</v>
      </c>
      <c r="R393" t="str">
        <f t="shared" si="39"/>
        <v>nonfiction</v>
      </c>
      <c r="S393" s="9">
        <f t="shared" si="40"/>
        <v>41653.25</v>
      </c>
      <c r="T393" s="9">
        <f t="shared" si="41"/>
        <v>41655.25</v>
      </c>
      <c r="U393" t="str" cm="1">
        <f t="array" ref="U393">_xlfn.IFS( D393 &lt; 1000, "Less than 1000", D393&lt;=4999, "1000 to 4999", D393&lt;=9999, "5000 to 9999", D393&lt;= 14999, "10000 to 14999",
D393&lt;=19999, "15000 to 19999", D393&lt;=24999, "20000 to 24999", D393&lt;=29999, "25000 to 29999",
D393&lt;=34999, "30000 to 34999", D393&lt;=39999, "35000 to 39999", D393&lt;=44999, "40000 to 44999",
D393&lt;=49999, "45000 to 49999", D393&gt;49999, "Greater than or equal to 50000" )</f>
        <v>Greater than or equal to 50000</v>
      </c>
    </row>
    <row r="394" spans="1:21" x14ac:dyDescent="0.25">
      <c r="A394">
        <v>392</v>
      </c>
      <c r="B394" t="s">
        <v>836</v>
      </c>
      <c r="C394" s="3" t="s">
        <v>837</v>
      </c>
      <c r="D394" s="6">
        <v>102900</v>
      </c>
      <c r="E394" s="6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36"/>
        <v>0.65642371234207963</v>
      </c>
      <c r="P394" s="7">
        <f t="shared" si="37"/>
        <v>42.006218905472636</v>
      </c>
      <c r="Q394" t="str">
        <f t="shared" si="38"/>
        <v>technology</v>
      </c>
      <c r="R394" t="str">
        <f t="shared" si="39"/>
        <v>wearables</v>
      </c>
      <c r="S394" s="9">
        <f t="shared" si="40"/>
        <v>40549.25</v>
      </c>
      <c r="T394" s="9">
        <f t="shared" si="41"/>
        <v>40551.25</v>
      </c>
      <c r="U394" t="str" cm="1">
        <f t="array" ref="U394">_xlfn.IFS( D394 &lt; 1000, "Less than 1000", D394&lt;=4999, "1000 to 4999", D394&lt;=9999, "5000 to 9999", D394&lt;= 14999, "10000 to 14999",
D394&lt;=19999, "15000 to 19999", D394&lt;=24999, "20000 to 24999", D394&lt;=29999, "25000 to 29999",
D394&lt;=34999, "30000 to 34999", D394&lt;=39999, "35000 to 39999", D394&lt;=44999, "40000 to 44999",
D394&lt;=49999, "45000 to 49999", D394&gt;49999, "Greater than or equal to 50000" )</f>
        <v>Greater than or equal to 50000</v>
      </c>
    </row>
    <row r="395" spans="1:21" x14ac:dyDescent="0.25">
      <c r="A395">
        <v>393</v>
      </c>
      <c r="B395" t="s">
        <v>838</v>
      </c>
      <c r="C395" s="3" t="s">
        <v>839</v>
      </c>
      <c r="D395" s="6">
        <v>62800</v>
      </c>
      <c r="E395" s="6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36"/>
        <v>2.2896178343949045</v>
      </c>
      <c r="P395" s="7">
        <f t="shared" si="37"/>
        <v>47.004903563255965</v>
      </c>
      <c r="Q395" t="str">
        <f t="shared" si="38"/>
        <v>music</v>
      </c>
      <c r="R395" t="str">
        <f t="shared" si="39"/>
        <v>jazz</v>
      </c>
      <c r="S395" s="9">
        <f t="shared" si="40"/>
        <v>42933.208333333328</v>
      </c>
      <c r="T395" s="9">
        <f t="shared" si="41"/>
        <v>42934.208333333328</v>
      </c>
      <c r="U395" t="str" cm="1">
        <f t="array" ref="U395">_xlfn.IFS( D395 &lt; 1000, "Less than 1000", D395&lt;=4999, "1000 to 4999", D395&lt;=9999, "5000 to 9999", D395&lt;= 14999, "10000 to 14999",
D395&lt;=19999, "15000 to 19999", D395&lt;=24999, "20000 to 24999", D395&lt;=29999, "25000 to 29999",
D395&lt;=34999, "30000 to 34999", D395&lt;=39999, "35000 to 39999", D395&lt;=44999, "40000 to 44999",
D395&lt;=49999, "45000 to 49999", D395&gt;49999, "Greater than or equal to 50000" )</f>
        <v>Greater than or equal to 50000</v>
      </c>
    </row>
    <row r="396" spans="1:21" x14ac:dyDescent="0.25">
      <c r="A396">
        <v>394</v>
      </c>
      <c r="B396" t="s">
        <v>840</v>
      </c>
      <c r="C396" s="3" t="s">
        <v>841</v>
      </c>
      <c r="D396" s="6">
        <v>800</v>
      </c>
      <c r="E396" s="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36"/>
        <v>4.6937499999999996</v>
      </c>
      <c r="P396" s="7">
        <f t="shared" si="37"/>
        <v>110.44117647058823</v>
      </c>
      <c r="Q396" t="str">
        <f t="shared" si="38"/>
        <v>film &amp; video</v>
      </c>
      <c r="R396" t="str">
        <f t="shared" si="39"/>
        <v>documentary</v>
      </c>
      <c r="S396" s="9">
        <f t="shared" si="40"/>
        <v>41484.208333333336</v>
      </c>
      <c r="T396" s="9">
        <f t="shared" si="41"/>
        <v>41494.208333333336</v>
      </c>
      <c r="U396" t="str" cm="1">
        <f t="array" ref="U396">_xlfn.IFS( D396 &lt; 1000, "Less than 1000", D396&lt;=4999, "1000 to 4999", D396&lt;=9999, "5000 to 9999", D396&lt;= 14999, "10000 to 14999",
D396&lt;=19999, "15000 to 19999", D396&lt;=24999, "20000 to 24999", D396&lt;=29999, "25000 to 29999",
D396&lt;=34999, "30000 to 34999", D396&lt;=39999, "35000 to 39999", D396&lt;=44999, "40000 to 44999",
D396&lt;=49999, "45000 to 49999", D396&gt;49999, "Greater than or equal to 50000" )</f>
        <v>Less than 1000</v>
      </c>
    </row>
    <row r="397" spans="1:21" x14ac:dyDescent="0.25">
      <c r="A397">
        <v>395</v>
      </c>
      <c r="B397" t="s">
        <v>295</v>
      </c>
      <c r="C397" s="3" t="s">
        <v>842</v>
      </c>
      <c r="D397" s="6">
        <v>7100</v>
      </c>
      <c r="E397" s="6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36"/>
        <v>1.3011267605633803</v>
      </c>
      <c r="P397" s="7">
        <f t="shared" si="37"/>
        <v>41.990909090909092</v>
      </c>
      <c r="Q397" t="str">
        <f t="shared" si="38"/>
        <v>theater</v>
      </c>
      <c r="R397" t="str">
        <f t="shared" si="39"/>
        <v>plays</v>
      </c>
      <c r="S397" s="9">
        <f t="shared" si="40"/>
        <v>40885.25</v>
      </c>
      <c r="T397" s="9">
        <f t="shared" si="41"/>
        <v>40886.25</v>
      </c>
      <c r="U397" t="str" cm="1">
        <f t="array" ref="U397">_xlfn.IFS( D397 &lt; 1000, "Less than 1000", D397&lt;=4999, "1000 to 4999", D397&lt;=9999, "5000 to 9999", D397&lt;= 14999, "10000 to 14999",
D397&lt;=19999, "15000 to 19999", D397&lt;=24999, "20000 to 24999", D397&lt;=29999, "25000 to 29999",
D397&lt;=34999, "30000 to 34999", D397&lt;=39999, "35000 to 39999", D397&lt;=44999, "40000 to 44999",
D397&lt;=49999, "45000 to 49999", D397&gt;49999, "Greater than or equal to 50000" )</f>
        <v>5000 to 9999</v>
      </c>
    </row>
    <row r="398" spans="1:21" x14ac:dyDescent="0.25">
      <c r="A398">
        <v>396</v>
      </c>
      <c r="B398" t="s">
        <v>843</v>
      </c>
      <c r="C398" s="3" t="s">
        <v>844</v>
      </c>
      <c r="D398" s="6">
        <v>46100</v>
      </c>
      <c r="E398" s="6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36"/>
        <v>1.6705422993492407</v>
      </c>
      <c r="P398" s="7">
        <f t="shared" si="37"/>
        <v>48.012468827930178</v>
      </c>
      <c r="Q398" t="str">
        <f t="shared" si="38"/>
        <v>film &amp; video</v>
      </c>
      <c r="R398" t="str">
        <f t="shared" si="39"/>
        <v>drama</v>
      </c>
      <c r="S398" s="9">
        <f t="shared" si="40"/>
        <v>43378.208333333328</v>
      </c>
      <c r="T398" s="9">
        <f t="shared" si="41"/>
        <v>43386.208333333328</v>
      </c>
      <c r="U398" t="str" cm="1">
        <f t="array" ref="U398">_xlfn.IFS( D398 &lt; 1000, "Less than 1000", D398&lt;=4999, "1000 to 4999", D398&lt;=9999, "5000 to 9999", D398&lt;= 14999, "10000 to 14999",
D398&lt;=19999, "15000 to 19999", D398&lt;=24999, "20000 to 24999", D398&lt;=29999, "25000 to 29999",
D398&lt;=34999, "30000 to 34999", D398&lt;=39999, "35000 to 39999", D398&lt;=44999, "40000 to 44999",
D398&lt;=49999, "45000 to 49999", D398&gt;49999, "Greater than or equal to 50000" )</f>
        <v>45000 to 49999</v>
      </c>
    </row>
    <row r="399" spans="1:21" x14ac:dyDescent="0.25">
      <c r="A399">
        <v>397</v>
      </c>
      <c r="B399" t="s">
        <v>845</v>
      </c>
      <c r="C399" s="3" t="s">
        <v>846</v>
      </c>
      <c r="D399" s="6">
        <v>8100</v>
      </c>
      <c r="E399" s="6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36"/>
        <v>1.738641975308642</v>
      </c>
      <c r="P399" s="7">
        <f t="shared" si="37"/>
        <v>31.019823788546255</v>
      </c>
      <c r="Q399" t="str">
        <f t="shared" si="38"/>
        <v>music</v>
      </c>
      <c r="R399" t="str">
        <f t="shared" si="39"/>
        <v>rock</v>
      </c>
      <c r="S399" s="9">
        <f t="shared" si="40"/>
        <v>41417.208333333336</v>
      </c>
      <c r="T399" s="9">
        <f t="shared" si="41"/>
        <v>41423.208333333336</v>
      </c>
      <c r="U399" t="str" cm="1">
        <f t="array" ref="U399">_xlfn.IFS( D399 &lt; 1000, "Less than 1000", D399&lt;=4999, "1000 to 4999", D399&lt;=9999, "5000 to 9999", D399&lt;= 14999, "10000 to 14999",
D399&lt;=19999, "15000 to 19999", D399&lt;=24999, "20000 to 24999", D399&lt;=29999, "25000 to 29999",
D399&lt;=34999, "30000 to 34999", D399&lt;=39999, "35000 to 39999", D399&lt;=44999, "40000 to 44999",
D399&lt;=49999, "45000 to 49999", D399&gt;49999, "Greater than or equal to 50000" )</f>
        <v>5000 to 9999</v>
      </c>
    </row>
    <row r="400" spans="1:21" x14ac:dyDescent="0.25">
      <c r="A400">
        <v>398</v>
      </c>
      <c r="B400" t="s">
        <v>847</v>
      </c>
      <c r="C400" s="3" t="s">
        <v>848</v>
      </c>
      <c r="D400" s="6">
        <v>1700</v>
      </c>
      <c r="E400" s="6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36"/>
        <v>7.1776470588235295</v>
      </c>
      <c r="P400" s="7">
        <f t="shared" si="37"/>
        <v>99.203252032520325</v>
      </c>
      <c r="Q400" t="str">
        <f t="shared" si="38"/>
        <v>film &amp; video</v>
      </c>
      <c r="R400" t="str">
        <f t="shared" si="39"/>
        <v>animation</v>
      </c>
      <c r="S400" s="9">
        <f t="shared" si="40"/>
        <v>43228.208333333328</v>
      </c>
      <c r="T400" s="9">
        <f t="shared" si="41"/>
        <v>43230.208333333328</v>
      </c>
      <c r="U400" t="str" cm="1">
        <f t="array" ref="U400">_xlfn.IFS( D400 &lt; 1000, "Less than 1000", D400&lt;=4999, "1000 to 4999", D400&lt;=9999, "5000 to 9999", D400&lt;= 14999, "10000 to 14999",
D400&lt;=19999, "15000 to 19999", D400&lt;=24999, "20000 to 24999", D400&lt;=29999, "25000 to 29999",
D400&lt;=34999, "30000 to 34999", D400&lt;=39999, "35000 to 39999", D400&lt;=44999, "40000 to 44999",
D400&lt;=49999, "45000 to 49999", D400&gt;49999, "Greater than or equal to 50000" )</f>
        <v>1000 to 4999</v>
      </c>
    </row>
    <row r="401" spans="1:21" x14ac:dyDescent="0.25">
      <c r="A401">
        <v>399</v>
      </c>
      <c r="B401" t="s">
        <v>849</v>
      </c>
      <c r="C401" s="3" t="s">
        <v>850</v>
      </c>
      <c r="D401" s="6">
        <v>97300</v>
      </c>
      <c r="E401" s="6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36"/>
        <v>0.63850976361767731</v>
      </c>
      <c r="P401" s="7">
        <f t="shared" si="37"/>
        <v>66.022316684378325</v>
      </c>
      <c r="Q401" t="str">
        <f t="shared" si="38"/>
        <v>music</v>
      </c>
      <c r="R401" t="str">
        <f t="shared" si="39"/>
        <v>indie rock</v>
      </c>
      <c r="S401" s="9">
        <f t="shared" si="40"/>
        <v>40576.25</v>
      </c>
      <c r="T401" s="9">
        <f t="shared" si="41"/>
        <v>40583.25</v>
      </c>
      <c r="U401" t="str" cm="1">
        <f t="array" ref="U401">_xlfn.IFS( D401 &lt; 1000, "Less than 1000", D401&lt;=4999, "1000 to 4999", D401&lt;=9999, "5000 to 9999", D401&lt;= 14999, "10000 to 14999",
D401&lt;=19999, "15000 to 19999", D401&lt;=24999, "20000 to 24999", D401&lt;=29999, "25000 to 29999",
D401&lt;=34999, "30000 to 34999", D401&lt;=39999, "35000 to 39999", D401&lt;=44999, "40000 to 44999",
D401&lt;=49999, "45000 to 49999", D401&gt;49999, "Greater than or equal to 50000" )</f>
        <v>Greater than or equal to 50000</v>
      </c>
    </row>
    <row r="402" spans="1:21" x14ac:dyDescent="0.25">
      <c r="A402">
        <v>400</v>
      </c>
      <c r="B402" t="s">
        <v>851</v>
      </c>
      <c r="C402" s="3" t="s">
        <v>852</v>
      </c>
      <c r="D402" s="6">
        <v>100</v>
      </c>
      <c r="E402" s="6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36"/>
        <v>0.02</v>
      </c>
      <c r="P402" s="7">
        <f t="shared" si="37"/>
        <v>2</v>
      </c>
      <c r="Q402" t="str">
        <f t="shared" si="38"/>
        <v>photography</v>
      </c>
      <c r="R402" t="str">
        <f t="shared" si="39"/>
        <v>photography books</v>
      </c>
      <c r="S402" s="9">
        <f t="shared" si="40"/>
        <v>41502.208333333336</v>
      </c>
      <c r="T402" s="9">
        <f t="shared" si="41"/>
        <v>41524.208333333336</v>
      </c>
      <c r="U402" t="str" cm="1">
        <f t="array" ref="U402">_xlfn.IFS( D402 &lt; 1000, "Less than 1000", D402&lt;=4999, "1000 to 4999", D402&lt;=9999, "5000 to 9999", D402&lt;= 14999, "10000 to 14999",
D402&lt;=19999, "15000 to 19999", D402&lt;=24999, "20000 to 24999", D402&lt;=29999, "25000 to 29999",
D402&lt;=34999, "30000 to 34999", D402&lt;=39999, "35000 to 39999", D402&lt;=44999, "40000 to 44999",
D402&lt;=49999, "45000 to 49999", D402&gt;49999, "Greater than or equal to 50000" )</f>
        <v>Less than 1000</v>
      </c>
    </row>
    <row r="403" spans="1:21" x14ac:dyDescent="0.25">
      <c r="A403">
        <v>401</v>
      </c>
      <c r="B403" t="s">
        <v>853</v>
      </c>
      <c r="C403" s="3" t="s">
        <v>854</v>
      </c>
      <c r="D403" s="6">
        <v>900</v>
      </c>
      <c r="E403" s="6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36"/>
        <v>15.302222222222222</v>
      </c>
      <c r="P403" s="7">
        <f t="shared" si="37"/>
        <v>46.060200668896321</v>
      </c>
      <c r="Q403" t="str">
        <f t="shared" si="38"/>
        <v>theater</v>
      </c>
      <c r="R403" t="str">
        <f t="shared" si="39"/>
        <v>plays</v>
      </c>
      <c r="S403" s="9">
        <f t="shared" si="40"/>
        <v>43765.208333333328</v>
      </c>
      <c r="T403" s="9">
        <f t="shared" si="41"/>
        <v>43765.208333333328</v>
      </c>
      <c r="U403" t="str" cm="1">
        <f t="array" ref="U403">_xlfn.IFS( D403 &lt; 1000, "Less than 1000", D403&lt;=4999, "1000 to 4999", D403&lt;=9999, "5000 to 9999", D403&lt;= 14999, "10000 to 14999",
D403&lt;=19999, "15000 to 19999", D403&lt;=24999, "20000 to 24999", D403&lt;=29999, "25000 to 29999",
D403&lt;=34999, "30000 to 34999", D403&lt;=39999, "35000 to 39999", D403&lt;=44999, "40000 to 44999",
D403&lt;=49999, "45000 to 49999", D403&gt;49999, "Greater than or equal to 50000" )</f>
        <v>Less than 1000</v>
      </c>
    </row>
    <row r="404" spans="1:21" x14ac:dyDescent="0.25">
      <c r="A404">
        <v>402</v>
      </c>
      <c r="B404" t="s">
        <v>855</v>
      </c>
      <c r="C404" s="3" t="s">
        <v>856</v>
      </c>
      <c r="D404" s="6">
        <v>7300</v>
      </c>
      <c r="E404" s="6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36"/>
        <v>0.40356164383561643</v>
      </c>
      <c r="P404" s="7">
        <f t="shared" si="37"/>
        <v>73.650000000000006</v>
      </c>
      <c r="Q404" t="str">
        <f t="shared" si="38"/>
        <v>film &amp; video</v>
      </c>
      <c r="R404" t="str">
        <f t="shared" si="39"/>
        <v>shorts</v>
      </c>
      <c r="S404" s="9">
        <f t="shared" si="40"/>
        <v>40914.25</v>
      </c>
      <c r="T404" s="9">
        <f t="shared" si="41"/>
        <v>40961.25</v>
      </c>
      <c r="U404" t="str" cm="1">
        <f t="array" ref="U404">_xlfn.IFS( D404 &lt; 1000, "Less than 1000", D404&lt;=4999, "1000 to 4999", D404&lt;=9999, "5000 to 9999", D404&lt;= 14999, "10000 to 14999",
D404&lt;=19999, "15000 to 19999", D404&lt;=24999, "20000 to 24999", D404&lt;=29999, "25000 to 29999",
D404&lt;=34999, "30000 to 34999", D404&lt;=39999, "35000 to 39999", D404&lt;=44999, "40000 to 44999",
D404&lt;=49999, "45000 to 49999", D404&gt;49999, "Greater than or equal to 50000" )</f>
        <v>5000 to 9999</v>
      </c>
    </row>
    <row r="405" spans="1:21" x14ac:dyDescent="0.25">
      <c r="A405">
        <v>403</v>
      </c>
      <c r="B405" t="s">
        <v>857</v>
      </c>
      <c r="C405" s="3" t="s">
        <v>858</v>
      </c>
      <c r="D405" s="6">
        <v>195800</v>
      </c>
      <c r="E405" s="6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36"/>
        <v>0.86220633299284988</v>
      </c>
      <c r="P405" s="7">
        <f t="shared" si="37"/>
        <v>55.99336650082919</v>
      </c>
      <c r="Q405" t="str">
        <f t="shared" si="38"/>
        <v>theater</v>
      </c>
      <c r="R405" t="str">
        <f t="shared" si="39"/>
        <v>plays</v>
      </c>
      <c r="S405" s="9">
        <f t="shared" si="40"/>
        <v>40310.208333333336</v>
      </c>
      <c r="T405" s="9">
        <f t="shared" si="41"/>
        <v>40346.208333333336</v>
      </c>
      <c r="U405" t="str" cm="1">
        <f t="array" ref="U405">_xlfn.IFS( D405 &lt; 1000, "Less than 1000", D405&lt;=4999, "1000 to 4999", D405&lt;=9999, "5000 to 9999", D405&lt;= 14999, "10000 to 14999",
D405&lt;=19999, "15000 to 19999", D405&lt;=24999, "20000 to 24999", D405&lt;=29999, "25000 to 29999",
D405&lt;=34999, "30000 to 34999", D405&lt;=39999, "35000 to 39999", D405&lt;=44999, "40000 to 44999",
D405&lt;=49999, "45000 to 49999", D405&gt;49999, "Greater than or equal to 50000" )</f>
        <v>Greater than or equal to 50000</v>
      </c>
    </row>
    <row r="406" spans="1:21" x14ac:dyDescent="0.25">
      <c r="A406">
        <v>404</v>
      </c>
      <c r="B406" t="s">
        <v>859</v>
      </c>
      <c r="C406" s="3" t="s">
        <v>860</v>
      </c>
      <c r="D406" s="6">
        <v>48900</v>
      </c>
      <c r="E406" s="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36"/>
        <v>3.1558486707566464</v>
      </c>
      <c r="P406" s="7">
        <f t="shared" si="37"/>
        <v>68.985695127402778</v>
      </c>
      <c r="Q406" t="str">
        <f t="shared" si="38"/>
        <v>theater</v>
      </c>
      <c r="R406" t="str">
        <f t="shared" si="39"/>
        <v>plays</v>
      </c>
      <c r="S406" s="9">
        <f t="shared" si="40"/>
        <v>43053.25</v>
      </c>
      <c r="T406" s="9">
        <f t="shared" si="41"/>
        <v>43056.25</v>
      </c>
      <c r="U406" t="str" cm="1">
        <f t="array" ref="U406">_xlfn.IFS( D406 &lt; 1000, "Less than 1000", D406&lt;=4999, "1000 to 4999", D406&lt;=9999, "5000 to 9999", D406&lt;= 14999, "10000 to 14999",
D406&lt;=19999, "15000 to 19999", D406&lt;=24999, "20000 to 24999", D406&lt;=29999, "25000 to 29999",
D406&lt;=34999, "30000 to 34999", D406&lt;=39999, "35000 to 39999", D406&lt;=44999, "40000 to 44999",
D406&lt;=49999, "45000 to 49999", D406&gt;49999, "Greater than or equal to 50000" )</f>
        <v>45000 to 49999</v>
      </c>
    </row>
    <row r="407" spans="1:21" x14ac:dyDescent="0.25">
      <c r="A407">
        <v>405</v>
      </c>
      <c r="B407" t="s">
        <v>861</v>
      </c>
      <c r="C407" s="3" t="s">
        <v>862</v>
      </c>
      <c r="D407" s="6">
        <v>29600</v>
      </c>
      <c r="E407" s="6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36"/>
        <v>0.89618243243243245</v>
      </c>
      <c r="P407" s="7">
        <f t="shared" si="37"/>
        <v>60.981609195402299</v>
      </c>
      <c r="Q407" t="str">
        <f t="shared" si="38"/>
        <v>theater</v>
      </c>
      <c r="R407" t="str">
        <f t="shared" si="39"/>
        <v>plays</v>
      </c>
      <c r="S407" s="9">
        <f t="shared" si="40"/>
        <v>43255.208333333328</v>
      </c>
      <c r="T407" s="9">
        <f t="shared" si="41"/>
        <v>43305.208333333328</v>
      </c>
      <c r="U407" t="str" cm="1">
        <f t="array" ref="U407">_xlfn.IFS( D407 &lt; 1000, "Less than 1000", D407&lt;=4999, "1000 to 4999", D407&lt;=9999, "5000 to 9999", D407&lt;= 14999, "10000 to 14999",
D407&lt;=19999, "15000 to 19999", D407&lt;=24999, "20000 to 24999", D407&lt;=29999, "25000 to 29999",
D407&lt;=34999, "30000 to 34999", D407&lt;=39999, "35000 to 39999", D407&lt;=44999, "40000 to 44999",
D407&lt;=49999, "45000 to 49999", D407&gt;49999, "Greater than or equal to 50000" )</f>
        <v>25000 to 29999</v>
      </c>
    </row>
    <row r="408" spans="1:21" x14ac:dyDescent="0.25">
      <c r="A408">
        <v>406</v>
      </c>
      <c r="B408" t="s">
        <v>863</v>
      </c>
      <c r="C408" s="3" t="s">
        <v>864</v>
      </c>
      <c r="D408" s="6">
        <v>39300</v>
      </c>
      <c r="E408" s="6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36"/>
        <v>1.8214503816793892</v>
      </c>
      <c r="P408" s="7">
        <f t="shared" si="37"/>
        <v>110.98139534883721</v>
      </c>
      <c r="Q408" t="str">
        <f t="shared" si="38"/>
        <v>film &amp; video</v>
      </c>
      <c r="R408" t="str">
        <f t="shared" si="39"/>
        <v>documentary</v>
      </c>
      <c r="S408" s="9">
        <f t="shared" si="40"/>
        <v>41304.25</v>
      </c>
      <c r="T408" s="9">
        <f t="shared" si="41"/>
        <v>41316.25</v>
      </c>
      <c r="U408" t="str" cm="1">
        <f t="array" ref="U408">_xlfn.IFS( D408 &lt; 1000, "Less than 1000", D408&lt;=4999, "1000 to 4999", D408&lt;=9999, "5000 to 9999", D408&lt;= 14999, "10000 to 14999",
D408&lt;=19999, "15000 to 19999", D408&lt;=24999, "20000 to 24999", D408&lt;=29999, "25000 to 29999",
D408&lt;=34999, "30000 to 34999", D408&lt;=39999, "35000 to 39999", D408&lt;=44999, "40000 to 44999",
D408&lt;=49999, "45000 to 49999", D408&gt;49999, "Greater than or equal to 50000" )</f>
        <v>35000 to 39999</v>
      </c>
    </row>
    <row r="409" spans="1:21" x14ac:dyDescent="0.25">
      <c r="A409">
        <v>407</v>
      </c>
      <c r="B409" t="s">
        <v>865</v>
      </c>
      <c r="C409" s="3" t="s">
        <v>866</v>
      </c>
      <c r="D409" s="6">
        <v>3400</v>
      </c>
      <c r="E409" s="6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36"/>
        <v>3.5588235294117645</v>
      </c>
      <c r="P409" s="7">
        <f t="shared" si="37"/>
        <v>25</v>
      </c>
      <c r="Q409" t="str">
        <f t="shared" si="38"/>
        <v>theater</v>
      </c>
      <c r="R409" t="str">
        <f t="shared" si="39"/>
        <v>plays</v>
      </c>
      <c r="S409" s="9">
        <f t="shared" si="40"/>
        <v>43751.208333333328</v>
      </c>
      <c r="T409" s="9">
        <f t="shared" si="41"/>
        <v>43758.208333333328</v>
      </c>
      <c r="U409" t="str" cm="1">
        <f t="array" ref="U409">_xlfn.IFS( D409 &lt; 1000, "Less than 1000", D409&lt;=4999, "1000 to 4999", D409&lt;=9999, "5000 to 9999", D409&lt;= 14999, "10000 to 14999",
D409&lt;=19999, "15000 to 19999", D409&lt;=24999, "20000 to 24999", D409&lt;=29999, "25000 to 29999",
D409&lt;=34999, "30000 to 34999", D409&lt;=39999, "35000 to 39999", D409&lt;=44999, "40000 to 44999",
D409&lt;=49999, "45000 to 49999", D409&gt;49999, "Greater than or equal to 50000" )</f>
        <v>1000 to 4999</v>
      </c>
    </row>
    <row r="410" spans="1:21" x14ac:dyDescent="0.25">
      <c r="A410">
        <v>408</v>
      </c>
      <c r="B410" t="s">
        <v>867</v>
      </c>
      <c r="C410" s="3" t="s">
        <v>868</v>
      </c>
      <c r="D410" s="6">
        <v>9200</v>
      </c>
      <c r="E410" s="6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36"/>
        <v>1.3183695652173912</v>
      </c>
      <c r="P410" s="7">
        <f t="shared" si="37"/>
        <v>78.759740259740255</v>
      </c>
      <c r="Q410" t="str">
        <f t="shared" si="38"/>
        <v>film &amp; video</v>
      </c>
      <c r="R410" t="str">
        <f t="shared" si="39"/>
        <v>documentary</v>
      </c>
      <c r="S410" s="9">
        <f t="shared" si="40"/>
        <v>42541.208333333328</v>
      </c>
      <c r="T410" s="9">
        <f t="shared" si="41"/>
        <v>42561.208333333328</v>
      </c>
      <c r="U410" t="str" cm="1">
        <f t="array" ref="U410">_xlfn.IFS( D410 &lt; 1000, "Less than 1000", D410&lt;=4999, "1000 to 4999", D410&lt;=9999, "5000 to 9999", D410&lt;= 14999, "10000 to 14999",
D410&lt;=19999, "15000 to 19999", D410&lt;=24999, "20000 to 24999", D410&lt;=29999, "25000 to 29999",
D410&lt;=34999, "30000 to 34999", D410&lt;=39999, "35000 to 39999", D410&lt;=44999, "40000 to 44999",
D410&lt;=49999, "45000 to 49999", D410&gt;49999, "Greater than or equal to 50000" )</f>
        <v>5000 to 9999</v>
      </c>
    </row>
    <row r="411" spans="1:21" x14ac:dyDescent="0.25">
      <c r="A411">
        <v>409</v>
      </c>
      <c r="B411" t="s">
        <v>243</v>
      </c>
      <c r="C411" s="3" t="s">
        <v>869</v>
      </c>
      <c r="D411" s="6">
        <v>135600</v>
      </c>
      <c r="E411" s="6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36"/>
        <v>0.46315634218289087</v>
      </c>
      <c r="P411" s="7">
        <f t="shared" si="37"/>
        <v>87.960784313725483</v>
      </c>
      <c r="Q411" t="str">
        <f t="shared" si="38"/>
        <v>music</v>
      </c>
      <c r="R411" t="str">
        <f t="shared" si="39"/>
        <v>rock</v>
      </c>
      <c r="S411" s="9">
        <f t="shared" si="40"/>
        <v>42843.208333333328</v>
      </c>
      <c r="T411" s="9">
        <f t="shared" si="41"/>
        <v>42847.208333333328</v>
      </c>
      <c r="U411" t="str" cm="1">
        <f t="array" ref="U411">_xlfn.IFS( D411 &lt; 1000, "Less than 1000", D411&lt;=4999, "1000 to 4999", D411&lt;=9999, "5000 to 9999", D411&lt;= 14999, "10000 to 14999",
D411&lt;=19999, "15000 to 19999", D411&lt;=24999, "20000 to 24999", D411&lt;=29999, "25000 to 29999",
D411&lt;=34999, "30000 to 34999", D411&lt;=39999, "35000 to 39999", D411&lt;=44999, "40000 to 44999",
D411&lt;=49999, "45000 to 49999", D411&gt;49999, "Greater than or equal to 50000" )</f>
        <v>Greater than or equal to 50000</v>
      </c>
    </row>
    <row r="412" spans="1:21" x14ac:dyDescent="0.25">
      <c r="A412">
        <v>410</v>
      </c>
      <c r="B412" t="s">
        <v>870</v>
      </c>
      <c r="C412" s="3" t="s">
        <v>871</v>
      </c>
      <c r="D412" s="6">
        <v>153700</v>
      </c>
      <c r="E412" s="6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36"/>
        <v>0.36132726089785294</v>
      </c>
      <c r="P412" s="7">
        <f t="shared" si="37"/>
        <v>49.987398739873989</v>
      </c>
      <c r="Q412" t="str">
        <f t="shared" si="38"/>
        <v>games</v>
      </c>
      <c r="R412" t="str">
        <f t="shared" si="39"/>
        <v>mobile games</v>
      </c>
      <c r="S412" s="9">
        <f t="shared" si="40"/>
        <v>42122.208333333328</v>
      </c>
      <c r="T412" s="9">
        <f t="shared" si="41"/>
        <v>42122.208333333328</v>
      </c>
      <c r="U412" t="str" cm="1">
        <f t="array" ref="U412">_xlfn.IFS( D412 &lt; 1000, "Less than 1000", D412&lt;=4999, "1000 to 4999", D412&lt;=9999, "5000 to 9999", D412&lt;= 14999, "10000 to 14999",
D412&lt;=19999, "15000 to 19999", D412&lt;=24999, "20000 to 24999", D412&lt;=29999, "25000 to 29999",
D412&lt;=34999, "30000 to 34999", D412&lt;=39999, "35000 to 39999", D412&lt;=44999, "40000 to 44999",
D412&lt;=49999, "45000 to 49999", D412&gt;49999, "Greater than or equal to 50000" )</f>
        <v>Greater than or equal to 50000</v>
      </c>
    </row>
    <row r="413" spans="1:21" x14ac:dyDescent="0.25">
      <c r="A413">
        <v>411</v>
      </c>
      <c r="B413" t="s">
        <v>872</v>
      </c>
      <c r="C413" s="3" t="s">
        <v>873</v>
      </c>
      <c r="D413" s="6">
        <v>7800</v>
      </c>
      <c r="E413" s="6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36"/>
        <v>1.0462820512820512</v>
      </c>
      <c r="P413" s="7">
        <f t="shared" si="37"/>
        <v>99.524390243902445</v>
      </c>
      <c r="Q413" t="str">
        <f t="shared" si="38"/>
        <v>theater</v>
      </c>
      <c r="R413" t="str">
        <f t="shared" si="39"/>
        <v>plays</v>
      </c>
      <c r="S413" s="9">
        <f t="shared" si="40"/>
        <v>42884.208333333328</v>
      </c>
      <c r="T413" s="9">
        <f t="shared" si="41"/>
        <v>42886.208333333328</v>
      </c>
      <c r="U413" t="str" cm="1">
        <f t="array" ref="U413">_xlfn.IFS( D413 &lt; 1000, "Less than 1000", D413&lt;=4999, "1000 to 4999", D413&lt;=9999, "5000 to 9999", D413&lt;= 14999, "10000 to 14999",
D413&lt;=19999, "15000 to 19999", D413&lt;=24999, "20000 to 24999", D413&lt;=29999, "25000 to 29999",
D413&lt;=34999, "30000 to 34999", D413&lt;=39999, "35000 to 39999", D413&lt;=44999, "40000 to 44999",
D413&lt;=49999, "45000 to 49999", D413&gt;49999, "Greater than or equal to 50000" )</f>
        <v>5000 to 9999</v>
      </c>
    </row>
    <row r="414" spans="1:21" x14ac:dyDescent="0.25">
      <c r="A414">
        <v>412</v>
      </c>
      <c r="B414" t="s">
        <v>874</v>
      </c>
      <c r="C414" s="3" t="s">
        <v>875</v>
      </c>
      <c r="D414" s="6">
        <v>2100</v>
      </c>
      <c r="E414" s="6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36"/>
        <v>6.6885714285714286</v>
      </c>
      <c r="P414" s="7">
        <f t="shared" si="37"/>
        <v>104.82089552238806</v>
      </c>
      <c r="Q414" t="str">
        <f t="shared" si="38"/>
        <v>publishing</v>
      </c>
      <c r="R414" t="str">
        <f t="shared" si="39"/>
        <v>fiction</v>
      </c>
      <c r="S414" s="9">
        <f t="shared" si="40"/>
        <v>41642.25</v>
      </c>
      <c r="T414" s="9">
        <f t="shared" si="41"/>
        <v>41652.25</v>
      </c>
      <c r="U414" t="str" cm="1">
        <f t="array" ref="U414">_xlfn.IFS( D414 &lt; 1000, "Less than 1000", D414&lt;=4999, "1000 to 4999", D414&lt;=9999, "5000 to 9999", D414&lt;= 14999, "10000 to 14999",
D414&lt;=19999, "15000 to 19999", D414&lt;=24999, "20000 to 24999", D414&lt;=29999, "25000 to 29999",
D414&lt;=34999, "30000 to 34999", D414&lt;=39999, "35000 to 39999", D414&lt;=44999, "40000 to 44999",
D414&lt;=49999, "45000 to 49999", D414&gt;49999, "Greater than or equal to 50000" )</f>
        <v>1000 to 4999</v>
      </c>
    </row>
    <row r="415" spans="1:21" x14ac:dyDescent="0.25">
      <c r="A415">
        <v>413</v>
      </c>
      <c r="B415" t="s">
        <v>876</v>
      </c>
      <c r="C415" s="3" t="s">
        <v>877</v>
      </c>
      <c r="D415" s="6">
        <v>189500</v>
      </c>
      <c r="E415" s="6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36"/>
        <v>0.62072823218997364</v>
      </c>
      <c r="P415" s="7">
        <f t="shared" si="37"/>
        <v>108.01469237832875</v>
      </c>
      <c r="Q415" t="str">
        <f t="shared" si="38"/>
        <v>film &amp; video</v>
      </c>
      <c r="R415" t="str">
        <f t="shared" si="39"/>
        <v>animation</v>
      </c>
      <c r="S415" s="9">
        <f t="shared" si="40"/>
        <v>43431.25</v>
      </c>
      <c r="T415" s="9">
        <f t="shared" si="41"/>
        <v>43458.25</v>
      </c>
      <c r="U415" t="str" cm="1">
        <f t="array" ref="U415">_xlfn.IFS( D415 &lt; 1000, "Less than 1000", D415&lt;=4999, "1000 to 4999", D415&lt;=9999, "5000 to 9999", D415&lt;= 14999, "10000 to 14999",
D415&lt;=19999, "15000 to 19999", D415&lt;=24999, "20000 to 24999", D415&lt;=29999, "25000 to 29999",
D415&lt;=34999, "30000 to 34999", D415&lt;=39999, "35000 to 39999", D415&lt;=44999, "40000 to 44999",
D415&lt;=49999, "45000 to 49999", D415&gt;49999, "Greater than or equal to 50000" )</f>
        <v>Greater than or equal to 50000</v>
      </c>
    </row>
    <row r="416" spans="1:21" x14ac:dyDescent="0.25">
      <c r="A416">
        <v>414</v>
      </c>
      <c r="B416" t="s">
        <v>878</v>
      </c>
      <c r="C416" s="3" t="s">
        <v>879</v>
      </c>
      <c r="D416" s="6">
        <v>188200</v>
      </c>
      <c r="E416" s="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36"/>
        <v>0.84699787460148779</v>
      </c>
      <c r="P416" s="7">
        <f t="shared" si="37"/>
        <v>28.998544660724033</v>
      </c>
      <c r="Q416" t="str">
        <f t="shared" si="38"/>
        <v>food</v>
      </c>
      <c r="R416" t="str">
        <f t="shared" si="39"/>
        <v>food trucks</v>
      </c>
      <c r="S416" s="9">
        <f t="shared" si="40"/>
        <v>40288.208333333336</v>
      </c>
      <c r="T416" s="9">
        <f t="shared" si="41"/>
        <v>40296.208333333336</v>
      </c>
      <c r="U416" t="str" cm="1">
        <f t="array" ref="U416">_xlfn.IFS( D416 &lt; 1000, "Less than 1000", D416&lt;=4999, "1000 to 4999", D416&lt;=9999, "5000 to 9999", D416&lt;= 14999, "10000 to 14999",
D416&lt;=19999, "15000 to 19999", D416&lt;=24999, "20000 to 24999", D416&lt;=29999, "25000 to 29999",
D416&lt;=34999, "30000 to 34999", D416&lt;=39999, "35000 to 39999", D416&lt;=44999, "40000 to 44999",
D416&lt;=49999, "45000 to 49999", D416&gt;49999, "Greater than or equal to 50000" )</f>
        <v>Greater than or equal to 50000</v>
      </c>
    </row>
    <row r="417" spans="1:21" x14ac:dyDescent="0.25">
      <c r="A417">
        <v>415</v>
      </c>
      <c r="B417" t="s">
        <v>880</v>
      </c>
      <c r="C417" s="3" t="s">
        <v>881</v>
      </c>
      <c r="D417" s="6">
        <v>113500</v>
      </c>
      <c r="E417" s="6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36"/>
        <v>0.11059030837004405</v>
      </c>
      <c r="P417" s="7">
        <f t="shared" si="37"/>
        <v>30.028708133971293</v>
      </c>
      <c r="Q417" t="str">
        <f t="shared" si="38"/>
        <v>theater</v>
      </c>
      <c r="R417" t="str">
        <f t="shared" si="39"/>
        <v>plays</v>
      </c>
      <c r="S417" s="9">
        <f t="shared" si="40"/>
        <v>40921.25</v>
      </c>
      <c r="T417" s="9">
        <f t="shared" si="41"/>
        <v>40938.25</v>
      </c>
      <c r="U417" t="str" cm="1">
        <f t="array" ref="U417">_xlfn.IFS( D417 &lt; 1000, "Less than 1000", D417&lt;=4999, "1000 to 4999", D417&lt;=9999, "5000 to 9999", D417&lt;= 14999, "10000 to 14999",
D417&lt;=19999, "15000 to 19999", D417&lt;=24999, "20000 to 24999", D417&lt;=29999, "25000 to 29999",
D417&lt;=34999, "30000 to 34999", D417&lt;=39999, "35000 to 39999", D417&lt;=44999, "40000 to 44999",
D417&lt;=49999, "45000 to 49999", D417&gt;49999, "Greater than or equal to 50000" )</f>
        <v>Greater than or equal to 50000</v>
      </c>
    </row>
    <row r="418" spans="1:21" x14ac:dyDescent="0.25">
      <c r="A418">
        <v>416</v>
      </c>
      <c r="B418" t="s">
        <v>882</v>
      </c>
      <c r="C418" s="3" t="s">
        <v>883</v>
      </c>
      <c r="D418" s="6">
        <v>134600</v>
      </c>
      <c r="E418" s="6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36"/>
        <v>0.43838781575037145</v>
      </c>
      <c r="P418" s="7">
        <f t="shared" si="37"/>
        <v>41.005559416261292</v>
      </c>
      <c r="Q418" t="str">
        <f t="shared" si="38"/>
        <v>film &amp; video</v>
      </c>
      <c r="R418" t="str">
        <f t="shared" si="39"/>
        <v>documentary</v>
      </c>
      <c r="S418" s="9">
        <f t="shared" si="40"/>
        <v>40560.25</v>
      </c>
      <c r="T418" s="9">
        <f t="shared" si="41"/>
        <v>40569.25</v>
      </c>
      <c r="U418" t="str" cm="1">
        <f t="array" ref="U418">_xlfn.IFS( D418 &lt; 1000, "Less than 1000", D418&lt;=4999, "1000 to 4999", D418&lt;=9999, "5000 to 9999", D418&lt;= 14999, "10000 to 14999",
D418&lt;=19999, "15000 to 19999", D418&lt;=24999, "20000 to 24999", D418&lt;=29999, "25000 to 29999",
D418&lt;=34999, "30000 to 34999", D418&lt;=39999, "35000 to 39999", D418&lt;=44999, "40000 to 44999",
D418&lt;=49999, "45000 to 49999", D418&gt;49999, "Greater than or equal to 50000" )</f>
        <v>Greater than or equal to 50000</v>
      </c>
    </row>
    <row r="419" spans="1:21" x14ac:dyDescent="0.25">
      <c r="A419">
        <v>417</v>
      </c>
      <c r="B419" t="s">
        <v>884</v>
      </c>
      <c r="C419" s="3" t="s">
        <v>885</v>
      </c>
      <c r="D419" s="6">
        <v>1700</v>
      </c>
      <c r="E419" s="6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36"/>
        <v>0.55470588235294116</v>
      </c>
      <c r="P419" s="7">
        <f t="shared" si="37"/>
        <v>62.866666666666667</v>
      </c>
      <c r="Q419" t="str">
        <f t="shared" si="38"/>
        <v>theater</v>
      </c>
      <c r="R419" t="str">
        <f t="shared" si="39"/>
        <v>plays</v>
      </c>
      <c r="S419" s="9">
        <f t="shared" si="40"/>
        <v>43407.208333333328</v>
      </c>
      <c r="T419" s="9">
        <f t="shared" si="41"/>
        <v>43431.25</v>
      </c>
      <c r="U419" t="str" cm="1">
        <f t="array" ref="U419">_xlfn.IFS( D419 &lt; 1000, "Less than 1000", D419&lt;=4999, "1000 to 4999", D419&lt;=9999, "5000 to 9999", D419&lt;= 14999, "10000 to 14999",
D419&lt;=19999, "15000 to 19999", D419&lt;=24999, "20000 to 24999", D419&lt;=29999, "25000 to 29999",
D419&lt;=34999, "30000 to 34999", D419&lt;=39999, "35000 to 39999", D419&lt;=44999, "40000 to 44999",
D419&lt;=49999, "45000 to 49999", D419&gt;49999, "Greater than or equal to 50000" )</f>
        <v>1000 to 4999</v>
      </c>
    </row>
    <row r="420" spans="1:21" x14ac:dyDescent="0.25">
      <c r="A420">
        <v>418</v>
      </c>
      <c r="B420" t="s">
        <v>105</v>
      </c>
      <c r="C420" s="3" t="s">
        <v>886</v>
      </c>
      <c r="D420" s="6">
        <v>163700</v>
      </c>
      <c r="E420" s="6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36"/>
        <v>0.57399511301160655</v>
      </c>
      <c r="P420" s="7">
        <f t="shared" si="37"/>
        <v>47.005002501250623</v>
      </c>
      <c r="Q420" t="str">
        <f t="shared" si="38"/>
        <v>film &amp; video</v>
      </c>
      <c r="R420" t="str">
        <f t="shared" si="39"/>
        <v>documentary</v>
      </c>
      <c r="S420" s="9">
        <f t="shared" si="40"/>
        <v>41035.208333333336</v>
      </c>
      <c r="T420" s="9">
        <f t="shared" si="41"/>
        <v>41036.208333333336</v>
      </c>
      <c r="U420" t="str" cm="1">
        <f t="array" ref="U420">_xlfn.IFS( D420 &lt; 1000, "Less than 1000", D420&lt;=4999, "1000 to 4999", D420&lt;=9999, "5000 to 9999", D420&lt;= 14999, "10000 to 14999",
D420&lt;=19999, "15000 to 19999", D420&lt;=24999, "20000 to 24999", D420&lt;=29999, "25000 to 29999",
D420&lt;=34999, "30000 to 34999", D420&lt;=39999, "35000 to 39999", D420&lt;=44999, "40000 to 44999",
D420&lt;=49999, "45000 to 49999", D420&gt;49999, "Greater than or equal to 50000" )</f>
        <v>Greater than or equal to 50000</v>
      </c>
    </row>
    <row r="421" spans="1:21" x14ac:dyDescent="0.25">
      <c r="A421">
        <v>419</v>
      </c>
      <c r="B421" t="s">
        <v>887</v>
      </c>
      <c r="C421" s="3" t="s">
        <v>888</v>
      </c>
      <c r="D421" s="6">
        <v>113800</v>
      </c>
      <c r="E421" s="6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36"/>
        <v>1.2343497363796134</v>
      </c>
      <c r="P421" s="7">
        <f t="shared" si="37"/>
        <v>26.997693638285604</v>
      </c>
      <c r="Q421" t="str">
        <f t="shared" si="38"/>
        <v>technology</v>
      </c>
      <c r="R421" t="str">
        <f t="shared" si="39"/>
        <v>web</v>
      </c>
      <c r="S421" s="9">
        <f t="shared" si="40"/>
        <v>40899.25</v>
      </c>
      <c r="T421" s="9">
        <f t="shared" si="41"/>
        <v>40905.25</v>
      </c>
      <c r="U421" t="str" cm="1">
        <f t="array" ref="U421">_xlfn.IFS( D421 &lt; 1000, "Less than 1000", D421&lt;=4999, "1000 to 4999", D421&lt;=9999, "5000 to 9999", D421&lt;= 14999, "10000 to 14999",
D421&lt;=19999, "15000 to 19999", D421&lt;=24999, "20000 to 24999", D421&lt;=29999, "25000 to 29999",
D421&lt;=34999, "30000 to 34999", D421&lt;=39999, "35000 to 39999", D421&lt;=44999, "40000 to 44999",
D421&lt;=49999, "45000 to 49999", D421&gt;49999, "Greater than or equal to 50000" )</f>
        <v>Greater than or equal to 50000</v>
      </c>
    </row>
    <row r="422" spans="1:21" x14ac:dyDescent="0.25">
      <c r="A422">
        <v>420</v>
      </c>
      <c r="B422" t="s">
        <v>889</v>
      </c>
      <c r="C422" s="3" t="s">
        <v>890</v>
      </c>
      <c r="D422" s="6">
        <v>5000</v>
      </c>
      <c r="E422" s="6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36"/>
        <v>1.2846</v>
      </c>
      <c r="P422" s="7">
        <f t="shared" si="37"/>
        <v>68.329787234042556</v>
      </c>
      <c r="Q422" t="str">
        <f t="shared" si="38"/>
        <v>theater</v>
      </c>
      <c r="R422" t="str">
        <f t="shared" si="39"/>
        <v>plays</v>
      </c>
      <c r="S422" s="9">
        <f t="shared" si="40"/>
        <v>42911.208333333328</v>
      </c>
      <c r="T422" s="9">
        <f t="shared" si="41"/>
        <v>42925.208333333328</v>
      </c>
      <c r="U422" t="str" cm="1">
        <f t="array" ref="U422">_xlfn.IFS( D422 &lt; 1000, "Less than 1000", D422&lt;=4999, "1000 to 4999", D422&lt;=9999, "5000 to 9999", D422&lt;= 14999, "10000 to 14999",
D422&lt;=19999, "15000 to 19999", D422&lt;=24999, "20000 to 24999", D422&lt;=29999, "25000 to 29999",
D422&lt;=34999, "30000 to 34999", D422&lt;=39999, "35000 to 39999", D422&lt;=44999, "40000 to 44999",
D422&lt;=49999, "45000 to 49999", D422&gt;49999, "Greater than or equal to 50000" )</f>
        <v>5000 to 9999</v>
      </c>
    </row>
    <row r="423" spans="1:21" x14ac:dyDescent="0.25">
      <c r="A423">
        <v>421</v>
      </c>
      <c r="B423" t="s">
        <v>891</v>
      </c>
      <c r="C423" s="3" t="s">
        <v>892</v>
      </c>
      <c r="D423" s="6">
        <v>9400</v>
      </c>
      <c r="E423" s="6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36"/>
        <v>0.63989361702127656</v>
      </c>
      <c r="P423" s="7">
        <f t="shared" si="37"/>
        <v>50.974576271186443</v>
      </c>
      <c r="Q423" t="str">
        <f t="shared" si="38"/>
        <v>technology</v>
      </c>
      <c r="R423" t="str">
        <f t="shared" si="39"/>
        <v>wearables</v>
      </c>
      <c r="S423" s="9">
        <f t="shared" si="40"/>
        <v>42915.208333333328</v>
      </c>
      <c r="T423" s="9">
        <f t="shared" si="41"/>
        <v>42945.208333333328</v>
      </c>
      <c r="U423" t="str" cm="1">
        <f t="array" ref="U423">_xlfn.IFS( D423 &lt; 1000, "Less than 1000", D423&lt;=4999, "1000 to 4999", D423&lt;=9999, "5000 to 9999", D423&lt;= 14999, "10000 to 14999",
D423&lt;=19999, "15000 to 19999", D423&lt;=24999, "20000 to 24999", D423&lt;=29999, "25000 to 29999",
D423&lt;=34999, "30000 to 34999", D423&lt;=39999, "35000 to 39999", D423&lt;=44999, "40000 to 44999",
D423&lt;=49999, "45000 to 49999", D423&gt;49999, "Greater than or equal to 50000" )</f>
        <v>5000 to 9999</v>
      </c>
    </row>
    <row r="424" spans="1:21" x14ac:dyDescent="0.25">
      <c r="A424">
        <v>422</v>
      </c>
      <c r="B424" t="s">
        <v>893</v>
      </c>
      <c r="C424" s="3" t="s">
        <v>894</v>
      </c>
      <c r="D424" s="6">
        <v>8700</v>
      </c>
      <c r="E424" s="6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36"/>
        <v>1.2729885057471264</v>
      </c>
      <c r="P424" s="7">
        <f t="shared" si="37"/>
        <v>54.024390243902438</v>
      </c>
      <c r="Q424" t="str">
        <f t="shared" si="38"/>
        <v>theater</v>
      </c>
      <c r="R424" t="str">
        <f t="shared" si="39"/>
        <v>plays</v>
      </c>
      <c r="S424" s="9">
        <f t="shared" si="40"/>
        <v>40285.208333333336</v>
      </c>
      <c r="T424" s="9">
        <f t="shared" si="41"/>
        <v>40305.208333333336</v>
      </c>
      <c r="U424" t="str" cm="1">
        <f t="array" ref="U424">_xlfn.IFS( D424 &lt; 1000, "Less than 1000", D424&lt;=4999, "1000 to 4999", D424&lt;=9999, "5000 to 9999", D424&lt;= 14999, "10000 to 14999",
D424&lt;=19999, "15000 to 19999", D424&lt;=24999, "20000 to 24999", D424&lt;=29999, "25000 to 29999",
D424&lt;=34999, "30000 to 34999", D424&lt;=39999, "35000 to 39999", D424&lt;=44999, "40000 to 44999",
D424&lt;=49999, "45000 to 49999", D424&gt;49999, "Greater than or equal to 50000" )</f>
        <v>5000 to 9999</v>
      </c>
    </row>
    <row r="425" spans="1:21" x14ac:dyDescent="0.25">
      <c r="A425">
        <v>423</v>
      </c>
      <c r="B425" t="s">
        <v>895</v>
      </c>
      <c r="C425" s="3" t="s">
        <v>896</v>
      </c>
      <c r="D425" s="6">
        <v>147800</v>
      </c>
      <c r="E425" s="6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36"/>
        <v>0.10638024357239513</v>
      </c>
      <c r="P425" s="7">
        <f t="shared" si="37"/>
        <v>97.055555555555557</v>
      </c>
      <c r="Q425" t="str">
        <f t="shared" si="38"/>
        <v>food</v>
      </c>
      <c r="R425" t="str">
        <f t="shared" si="39"/>
        <v>food trucks</v>
      </c>
      <c r="S425" s="9">
        <f t="shared" si="40"/>
        <v>40808.208333333336</v>
      </c>
      <c r="T425" s="9">
        <f t="shared" si="41"/>
        <v>40810.208333333336</v>
      </c>
      <c r="U425" t="str" cm="1">
        <f t="array" ref="U425">_xlfn.IFS( D425 &lt; 1000, "Less than 1000", D425&lt;=4999, "1000 to 4999", D425&lt;=9999, "5000 to 9999", D425&lt;= 14999, "10000 to 14999",
D425&lt;=19999, "15000 to 19999", D425&lt;=24999, "20000 to 24999", D425&lt;=29999, "25000 to 29999",
D425&lt;=34999, "30000 to 34999", D425&lt;=39999, "35000 to 39999", D425&lt;=44999, "40000 to 44999",
D425&lt;=49999, "45000 to 49999", D425&gt;49999, "Greater than or equal to 50000" )</f>
        <v>Greater than or equal to 50000</v>
      </c>
    </row>
    <row r="426" spans="1:21" x14ac:dyDescent="0.25">
      <c r="A426">
        <v>424</v>
      </c>
      <c r="B426" t="s">
        <v>897</v>
      </c>
      <c r="C426" s="3" t="s">
        <v>898</v>
      </c>
      <c r="D426" s="6">
        <v>5100</v>
      </c>
      <c r="E426" s="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36"/>
        <v>0.40470588235294119</v>
      </c>
      <c r="P426" s="7">
        <f t="shared" si="37"/>
        <v>24.867469879518072</v>
      </c>
      <c r="Q426" t="str">
        <f t="shared" si="38"/>
        <v>music</v>
      </c>
      <c r="R426" t="str">
        <f t="shared" si="39"/>
        <v>indie rock</v>
      </c>
      <c r="S426" s="9">
        <f t="shared" si="40"/>
        <v>43208.208333333328</v>
      </c>
      <c r="T426" s="9">
        <f t="shared" si="41"/>
        <v>43214.208333333328</v>
      </c>
      <c r="U426" t="str" cm="1">
        <f t="array" ref="U426">_xlfn.IFS( D426 &lt; 1000, "Less than 1000", D426&lt;=4999, "1000 to 4999", D426&lt;=9999, "5000 to 9999", D426&lt;= 14999, "10000 to 14999",
D426&lt;=19999, "15000 to 19999", D426&lt;=24999, "20000 to 24999", D426&lt;=29999, "25000 to 29999",
D426&lt;=34999, "30000 to 34999", D426&lt;=39999, "35000 to 39999", D426&lt;=44999, "40000 to 44999",
D426&lt;=49999, "45000 to 49999", D426&gt;49999, "Greater than or equal to 50000" )</f>
        <v>5000 to 9999</v>
      </c>
    </row>
    <row r="427" spans="1:21" x14ac:dyDescent="0.25">
      <c r="A427">
        <v>425</v>
      </c>
      <c r="B427" t="s">
        <v>899</v>
      </c>
      <c r="C427" s="3" t="s">
        <v>900</v>
      </c>
      <c r="D427" s="6">
        <v>2700</v>
      </c>
      <c r="E427" s="6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36"/>
        <v>2.8766666666666665</v>
      </c>
      <c r="P427" s="7">
        <f t="shared" si="37"/>
        <v>84.423913043478265</v>
      </c>
      <c r="Q427" t="str">
        <f t="shared" si="38"/>
        <v>photography</v>
      </c>
      <c r="R427" t="str">
        <f t="shared" si="39"/>
        <v>photography books</v>
      </c>
      <c r="S427" s="9">
        <f t="shared" si="40"/>
        <v>42213.208333333328</v>
      </c>
      <c r="T427" s="9">
        <f t="shared" si="41"/>
        <v>42219.208333333328</v>
      </c>
      <c r="U427" t="str" cm="1">
        <f t="array" ref="U427">_xlfn.IFS( D427 &lt; 1000, "Less than 1000", D427&lt;=4999, "1000 to 4999", D427&lt;=9999, "5000 to 9999", D427&lt;= 14999, "10000 to 14999",
D427&lt;=19999, "15000 to 19999", D427&lt;=24999, "20000 to 24999", D427&lt;=29999, "25000 to 29999",
D427&lt;=34999, "30000 to 34999", D427&lt;=39999, "35000 to 39999", D427&lt;=44999, "40000 to 44999",
D427&lt;=49999, "45000 to 49999", D427&gt;49999, "Greater than or equal to 50000" )</f>
        <v>1000 to 4999</v>
      </c>
    </row>
    <row r="428" spans="1:21" x14ac:dyDescent="0.25">
      <c r="A428">
        <v>426</v>
      </c>
      <c r="B428" t="s">
        <v>901</v>
      </c>
      <c r="C428" s="3" t="s">
        <v>902</v>
      </c>
      <c r="D428" s="6">
        <v>1800</v>
      </c>
      <c r="E428" s="6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36"/>
        <v>5.7294444444444448</v>
      </c>
      <c r="P428" s="7">
        <f t="shared" si="37"/>
        <v>47.091324200913242</v>
      </c>
      <c r="Q428" t="str">
        <f t="shared" si="38"/>
        <v>theater</v>
      </c>
      <c r="R428" t="str">
        <f t="shared" si="39"/>
        <v>plays</v>
      </c>
      <c r="S428" s="9">
        <f t="shared" si="40"/>
        <v>41332.25</v>
      </c>
      <c r="T428" s="9">
        <f t="shared" si="41"/>
        <v>41339.25</v>
      </c>
      <c r="U428" t="str" cm="1">
        <f t="array" ref="U428">_xlfn.IFS( D428 &lt; 1000, "Less than 1000", D428&lt;=4999, "1000 to 4999", D428&lt;=9999, "5000 to 9999", D428&lt;= 14999, "10000 to 14999",
D428&lt;=19999, "15000 to 19999", D428&lt;=24999, "20000 to 24999", D428&lt;=29999, "25000 to 29999",
D428&lt;=34999, "30000 to 34999", D428&lt;=39999, "35000 to 39999", D428&lt;=44999, "40000 to 44999",
D428&lt;=49999, "45000 to 49999", D428&gt;49999, "Greater than or equal to 50000" )</f>
        <v>1000 to 4999</v>
      </c>
    </row>
    <row r="429" spans="1:21" x14ac:dyDescent="0.25">
      <c r="A429">
        <v>427</v>
      </c>
      <c r="B429" t="s">
        <v>903</v>
      </c>
      <c r="C429" s="3" t="s">
        <v>904</v>
      </c>
      <c r="D429" s="6">
        <v>174500</v>
      </c>
      <c r="E429" s="6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36"/>
        <v>1.1290429799426933</v>
      </c>
      <c r="P429" s="7">
        <f t="shared" si="37"/>
        <v>77.996041171813147</v>
      </c>
      <c r="Q429" t="str">
        <f t="shared" si="38"/>
        <v>theater</v>
      </c>
      <c r="R429" t="str">
        <f t="shared" si="39"/>
        <v>plays</v>
      </c>
      <c r="S429" s="9">
        <f t="shared" si="40"/>
        <v>41895.208333333336</v>
      </c>
      <c r="T429" s="9">
        <f t="shared" si="41"/>
        <v>41927.208333333336</v>
      </c>
      <c r="U429" t="str" cm="1">
        <f t="array" ref="U429">_xlfn.IFS( D429 &lt; 1000, "Less than 1000", D429&lt;=4999, "1000 to 4999", D429&lt;=9999, "5000 to 9999", D429&lt;= 14999, "10000 to 14999",
D429&lt;=19999, "15000 to 19999", D429&lt;=24999, "20000 to 24999", D429&lt;=29999, "25000 to 29999",
D429&lt;=34999, "30000 to 34999", D429&lt;=39999, "35000 to 39999", D429&lt;=44999, "40000 to 44999",
D429&lt;=49999, "45000 to 49999", D429&gt;49999, "Greater than or equal to 50000" )</f>
        <v>Greater than or equal to 50000</v>
      </c>
    </row>
    <row r="430" spans="1:21" x14ac:dyDescent="0.25">
      <c r="A430">
        <v>428</v>
      </c>
      <c r="B430" t="s">
        <v>905</v>
      </c>
      <c r="C430" s="3" t="s">
        <v>906</v>
      </c>
      <c r="D430" s="6">
        <v>101400</v>
      </c>
      <c r="E430" s="6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36"/>
        <v>0.46387573964497042</v>
      </c>
      <c r="P430" s="7">
        <f t="shared" si="37"/>
        <v>62.967871485943775</v>
      </c>
      <c r="Q430" t="str">
        <f t="shared" si="38"/>
        <v>film &amp; video</v>
      </c>
      <c r="R430" t="str">
        <f t="shared" si="39"/>
        <v>animation</v>
      </c>
      <c r="S430" s="9">
        <f t="shared" si="40"/>
        <v>40585.25</v>
      </c>
      <c r="T430" s="9">
        <f t="shared" si="41"/>
        <v>40592.25</v>
      </c>
      <c r="U430" t="str" cm="1">
        <f t="array" ref="U430">_xlfn.IFS( D430 &lt; 1000, "Less than 1000", D430&lt;=4999, "1000 to 4999", D430&lt;=9999, "5000 to 9999", D430&lt;= 14999, "10000 to 14999",
D430&lt;=19999, "15000 to 19999", D430&lt;=24999, "20000 to 24999", D430&lt;=29999, "25000 to 29999",
D430&lt;=34999, "30000 to 34999", D430&lt;=39999, "35000 to 39999", D430&lt;=44999, "40000 to 44999",
D430&lt;=49999, "45000 to 49999", D430&gt;49999, "Greater than or equal to 50000" )</f>
        <v>Greater than or equal to 50000</v>
      </c>
    </row>
    <row r="431" spans="1:21" x14ac:dyDescent="0.25">
      <c r="A431">
        <v>429</v>
      </c>
      <c r="B431" t="s">
        <v>907</v>
      </c>
      <c r="C431" s="3" t="s">
        <v>908</v>
      </c>
      <c r="D431" s="6">
        <v>191000</v>
      </c>
      <c r="E431" s="6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36"/>
        <v>0.90675916230366493</v>
      </c>
      <c r="P431" s="7">
        <f t="shared" si="37"/>
        <v>81.006080449017773</v>
      </c>
      <c r="Q431" t="str">
        <f t="shared" si="38"/>
        <v>photography</v>
      </c>
      <c r="R431" t="str">
        <f t="shared" si="39"/>
        <v>photography books</v>
      </c>
      <c r="S431" s="9">
        <f t="shared" si="40"/>
        <v>41680.25</v>
      </c>
      <c r="T431" s="9">
        <f t="shared" si="41"/>
        <v>41708.208333333336</v>
      </c>
      <c r="U431" t="str" cm="1">
        <f t="array" ref="U431">_xlfn.IFS( D431 &lt; 1000, "Less than 1000", D431&lt;=4999, "1000 to 4999", D431&lt;=9999, "5000 to 9999", D431&lt;= 14999, "10000 to 14999",
D431&lt;=19999, "15000 to 19999", D431&lt;=24999, "20000 to 24999", D431&lt;=29999, "25000 to 29999",
D431&lt;=34999, "30000 to 34999", D431&lt;=39999, "35000 to 39999", D431&lt;=44999, "40000 to 44999",
D431&lt;=49999, "45000 to 49999", D431&gt;49999, "Greater than or equal to 50000" )</f>
        <v>Greater than or equal to 50000</v>
      </c>
    </row>
    <row r="432" spans="1:21" x14ac:dyDescent="0.25">
      <c r="A432">
        <v>430</v>
      </c>
      <c r="B432" t="s">
        <v>909</v>
      </c>
      <c r="C432" s="3" t="s">
        <v>910</v>
      </c>
      <c r="D432" s="6">
        <v>8100</v>
      </c>
      <c r="E432" s="6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36"/>
        <v>0.67740740740740746</v>
      </c>
      <c r="P432" s="7">
        <f t="shared" si="37"/>
        <v>65.321428571428569</v>
      </c>
      <c r="Q432" t="str">
        <f t="shared" si="38"/>
        <v>theater</v>
      </c>
      <c r="R432" t="str">
        <f t="shared" si="39"/>
        <v>plays</v>
      </c>
      <c r="S432" s="9">
        <f t="shared" si="40"/>
        <v>43737.208333333328</v>
      </c>
      <c r="T432" s="9">
        <f t="shared" si="41"/>
        <v>43771.208333333328</v>
      </c>
      <c r="U432" t="str" cm="1">
        <f t="array" ref="U432">_xlfn.IFS( D432 &lt; 1000, "Less than 1000", D432&lt;=4999, "1000 to 4999", D432&lt;=9999, "5000 to 9999", D432&lt;= 14999, "10000 to 14999",
D432&lt;=19999, "15000 to 19999", D432&lt;=24999, "20000 to 24999", D432&lt;=29999, "25000 to 29999",
D432&lt;=34999, "30000 to 34999", D432&lt;=39999, "35000 to 39999", D432&lt;=44999, "40000 to 44999",
D432&lt;=49999, "45000 to 49999", D432&gt;49999, "Greater than or equal to 50000" )</f>
        <v>5000 to 9999</v>
      </c>
    </row>
    <row r="433" spans="1:21" x14ac:dyDescent="0.25">
      <c r="A433">
        <v>431</v>
      </c>
      <c r="B433" t="s">
        <v>911</v>
      </c>
      <c r="C433" s="3" t="s">
        <v>912</v>
      </c>
      <c r="D433" s="6">
        <v>5100</v>
      </c>
      <c r="E433" s="6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36"/>
        <v>1.9249019607843136</v>
      </c>
      <c r="P433" s="7">
        <f t="shared" si="37"/>
        <v>104.43617021276596</v>
      </c>
      <c r="Q433" t="str">
        <f t="shared" si="38"/>
        <v>theater</v>
      </c>
      <c r="R433" t="str">
        <f t="shared" si="39"/>
        <v>plays</v>
      </c>
      <c r="S433" s="9">
        <f t="shared" si="40"/>
        <v>43273.208333333328</v>
      </c>
      <c r="T433" s="9">
        <f t="shared" si="41"/>
        <v>43290.208333333328</v>
      </c>
      <c r="U433" t="str" cm="1">
        <f t="array" ref="U433">_xlfn.IFS( D433 &lt; 1000, "Less than 1000", D433&lt;=4999, "1000 to 4999", D433&lt;=9999, "5000 to 9999", D433&lt;= 14999, "10000 to 14999",
D433&lt;=19999, "15000 to 19999", D433&lt;=24999, "20000 to 24999", D433&lt;=29999, "25000 to 29999",
D433&lt;=34999, "30000 to 34999", D433&lt;=39999, "35000 to 39999", D433&lt;=44999, "40000 to 44999",
D433&lt;=49999, "45000 to 49999", D433&gt;49999, "Greater than or equal to 50000" )</f>
        <v>5000 to 9999</v>
      </c>
    </row>
    <row r="434" spans="1:21" x14ac:dyDescent="0.25">
      <c r="A434">
        <v>432</v>
      </c>
      <c r="B434" t="s">
        <v>913</v>
      </c>
      <c r="C434" s="3" t="s">
        <v>914</v>
      </c>
      <c r="D434" s="6">
        <v>7700</v>
      </c>
      <c r="E434" s="6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36"/>
        <v>0.82714285714285718</v>
      </c>
      <c r="P434" s="7">
        <f t="shared" si="37"/>
        <v>69.989010989010993</v>
      </c>
      <c r="Q434" t="str">
        <f t="shared" si="38"/>
        <v>theater</v>
      </c>
      <c r="R434" t="str">
        <f t="shared" si="39"/>
        <v>plays</v>
      </c>
      <c r="S434" s="9">
        <f t="shared" si="40"/>
        <v>41761.208333333336</v>
      </c>
      <c r="T434" s="9">
        <f t="shared" si="41"/>
        <v>41781.208333333336</v>
      </c>
      <c r="U434" t="str" cm="1">
        <f t="array" ref="U434">_xlfn.IFS( D434 &lt; 1000, "Less than 1000", D434&lt;=4999, "1000 to 4999", D434&lt;=9999, "5000 to 9999", D434&lt;= 14999, "10000 to 14999",
D434&lt;=19999, "15000 to 19999", D434&lt;=24999, "20000 to 24999", D434&lt;=29999, "25000 to 29999",
D434&lt;=34999, "30000 to 34999", D434&lt;=39999, "35000 to 39999", D434&lt;=44999, "40000 to 44999",
D434&lt;=49999, "45000 to 49999", D434&gt;49999, "Greater than or equal to 50000" )</f>
        <v>5000 to 9999</v>
      </c>
    </row>
    <row r="435" spans="1:21" x14ac:dyDescent="0.25">
      <c r="A435">
        <v>433</v>
      </c>
      <c r="B435" t="s">
        <v>915</v>
      </c>
      <c r="C435" s="3" t="s">
        <v>916</v>
      </c>
      <c r="D435" s="6">
        <v>121400</v>
      </c>
      <c r="E435" s="6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36"/>
        <v>0.54163920922570019</v>
      </c>
      <c r="P435" s="7">
        <f t="shared" si="37"/>
        <v>83.023989898989896</v>
      </c>
      <c r="Q435" t="str">
        <f t="shared" si="38"/>
        <v>film &amp; video</v>
      </c>
      <c r="R435" t="str">
        <f t="shared" si="39"/>
        <v>documentary</v>
      </c>
      <c r="S435" s="9">
        <f t="shared" si="40"/>
        <v>41603.25</v>
      </c>
      <c r="T435" s="9">
        <f t="shared" si="41"/>
        <v>41619.25</v>
      </c>
      <c r="U435" t="str" cm="1">
        <f t="array" ref="U435">_xlfn.IFS( D435 &lt; 1000, "Less than 1000", D435&lt;=4999, "1000 to 4999", D435&lt;=9999, "5000 to 9999", D435&lt;= 14999, "10000 to 14999",
D435&lt;=19999, "15000 to 19999", D435&lt;=24999, "20000 to 24999", D435&lt;=29999, "25000 to 29999",
D435&lt;=34999, "30000 to 34999", D435&lt;=39999, "35000 to 39999", D435&lt;=44999, "40000 to 44999",
D435&lt;=49999, "45000 to 49999", D435&gt;49999, "Greater than or equal to 50000" )</f>
        <v>Greater than or equal to 50000</v>
      </c>
    </row>
    <row r="436" spans="1:21" x14ac:dyDescent="0.25">
      <c r="A436">
        <v>434</v>
      </c>
      <c r="B436" t="s">
        <v>917</v>
      </c>
      <c r="C436" s="3" t="s">
        <v>918</v>
      </c>
      <c r="D436" s="6">
        <v>5400</v>
      </c>
      <c r="E436" s="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36"/>
        <v>0.16722222222222222</v>
      </c>
      <c r="P436" s="7">
        <f t="shared" si="37"/>
        <v>90.3</v>
      </c>
      <c r="Q436" t="str">
        <f t="shared" si="38"/>
        <v>theater</v>
      </c>
      <c r="R436" t="str">
        <f t="shared" si="39"/>
        <v>plays</v>
      </c>
      <c r="S436" s="9">
        <f t="shared" si="40"/>
        <v>42705.25</v>
      </c>
      <c r="T436" s="9">
        <f t="shared" si="41"/>
        <v>42719.25</v>
      </c>
      <c r="U436" t="str" cm="1">
        <f t="array" ref="U436">_xlfn.IFS( D436 &lt; 1000, "Less than 1000", D436&lt;=4999, "1000 to 4999", D436&lt;=9999, "5000 to 9999", D436&lt;= 14999, "10000 to 14999",
D436&lt;=19999, "15000 to 19999", D436&lt;=24999, "20000 to 24999", D436&lt;=29999, "25000 to 29999",
D436&lt;=34999, "30000 to 34999", D436&lt;=39999, "35000 to 39999", D436&lt;=44999, "40000 to 44999",
D436&lt;=49999, "45000 to 49999", D436&gt;49999, "Greater than or equal to 50000" )</f>
        <v>5000 to 9999</v>
      </c>
    </row>
    <row r="437" spans="1:21" x14ac:dyDescent="0.25">
      <c r="A437">
        <v>435</v>
      </c>
      <c r="B437" t="s">
        <v>919</v>
      </c>
      <c r="C437" s="3" t="s">
        <v>920</v>
      </c>
      <c r="D437" s="6">
        <v>152400</v>
      </c>
      <c r="E437" s="6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36"/>
        <v>1.168766404199475</v>
      </c>
      <c r="P437" s="7">
        <f t="shared" si="37"/>
        <v>103.98131932282546</v>
      </c>
      <c r="Q437" t="str">
        <f t="shared" si="38"/>
        <v>theater</v>
      </c>
      <c r="R437" t="str">
        <f t="shared" si="39"/>
        <v>plays</v>
      </c>
      <c r="S437" s="9">
        <f t="shared" si="40"/>
        <v>41988.25</v>
      </c>
      <c r="T437" s="9">
        <f t="shared" si="41"/>
        <v>42000.25</v>
      </c>
      <c r="U437" t="str" cm="1">
        <f t="array" ref="U437">_xlfn.IFS( D437 &lt; 1000, "Less than 1000", D437&lt;=4999, "1000 to 4999", D437&lt;=9999, "5000 to 9999", D437&lt;= 14999, "10000 to 14999",
D437&lt;=19999, "15000 to 19999", D437&lt;=24999, "20000 to 24999", D437&lt;=29999, "25000 to 29999",
D437&lt;=34999, "30000 to 34999", D437&lt;=39999, "35000 to 39999", D437&lt;=44999, "40000 to 44999",
D437&lt;=49999, "45000 to 49999", D437&gt;49999, "Greater than or equal to 50000" )</f>
        <v>Greater than or equal to 50000</v>
      </c>
    </row>
    <row r="438" spans="1:21" x14ac:dyDescent="0.25">
      <c r="A438">
        <v>436</v>
      </c>
      <c r="B438" t="s">
        <v>921</v>
      </c>
      <c r="C438" s="3" t="s">
        <v>922</v>
      </c>
      <c r="D438" s="6">
        <v>1300</v>
      </c>
      <c r="E438" s="6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36"/>
        <v>10.521538461538462</v>
      </c>
      <c r="P438" s="7">
        <f t="shared" si="37"/>
        <v>54.931726907630519</v>
      </c>
      <c r="Q438" t="str">
        <f t="shared" si="38"/>
        <v>music</v>
      </c>
      <c r="R438" t="str">
        <f t="shared" si="39"/>
        <v>jazz</v>
      </c>
      <c r="S438" s="9">
        <f t="shared" si="40"/>
        <v>43575.208333333328</v>
      </c>
      <c r="T438" s="9">
        <f t="shared" si="41"/>
        <v>43576.208333333328</v>
      </c>
      <c r="U438" t="str" cm="1">
        <f t="array" ref="U438">_xlfn.IFS( D438 &lt; 1000, "Less than 1000", D438&lt;=4999, "1000 to 4999", D438&lt;=9999, "5000 to 9999", D438&lt;= 14999, "10000 to 14999",
D438&lt;=19999, "15000 to 19999", D438&lt;=24999, "20000 to 24999", D438&lt;=29999, "25000 to 29999",
D438&lt;=34999, "30000 to 34999", D438&lt;=39999, "35000 to 39999", D438&lt;=44999, "40000 to 44999",
D438&lt;=49999, "45000 to 49999", D438&gt;49999, "Greater than or equal to 50000" )</f>
        <v>1000 to 4999</v>
      </c>
    </row>
    <row r="439" spans="1:21" x14ac:dyDescent="0.25">
      <c r="A439">
        <v>437</v>
      </c>
      <c r="B439" t="s">
        <v>923</v>
      </c>
      <c r="C439" s="3" t="s">
        <v>924</v>
      </c>
      <c r="D439" s="6">
        <v>8100</v>
      </c>
      <c r="E439" s="6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36"/>
        <v>1.2307407407407407</v>
      </c>
      <c r="P439" s="7">
        <f t="shared" si="37"/>
        <v>51.921875</v>
      </c>
      <c r="Q439" t="str">
        <f t="shared" si="38"/>
        <v>film &amp; video</v>
      </c>
      <c r="R439" t="str">
        <f t="shared" si="39"/>
        <v>animation</v>
      </c>
      <c r="S439" s="9">
        <f t="shared" si="40"/>
        <v>42260.208333333328</v>
      </c>
      <c r="T439" s="9">
        <f t="shared" si="41"/>
        <v>42263.208333333328</v>
      </c>
      <c r="U439" t="str" cm="1">
        <f t="array" ref="U439">_xlfn.IFS( D439 &lt; 1000, "Less than 1000", D439&lt;=4999, "1000 to 4999", D439&lt;=9999, "5000 to 9999", D439&lt;= 14999, "10000 to 14999",
D439&lt;=19999, "15000 to 19999", D439&lt;=24999, "20000 to 24999", D439&lt;=29999, "25000 to 29999",
D439&lt;=34999, "30000 to 34999", D439&lt;=39999, "35000 to 39999", D439&lt;=44999, "40000 to 44999",
D439&lt;=49999, "45000 to 49999", D439&gt;49999, "Greater than or equal to 50000" )</f>
        <v>5000 to 9999</v>
      </c>
    </row>
    <row r="440" spans="1:21" x14ac:dyDescent="0.25">
      <c r="A440">
        <v>438</v>
      </c>
      <c r="B440" t="s">
        <v>925</v>
      </c>
      <c r="C440" s="3" t="s">
        <v>926</v>
      </c>
      <c r="D440" s="6">
        <v>8300</v>
      </c>
      <c r="E440" s="6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36"/>
        <v>1.7863855421686747</v>
      </c>
      <c r="P440" s="7">
        <f t="shared" si="37"/>
        <v>60.02834008097166</v>
      </c>
      <c r="Q440" t="str">
        <f t="shared" si="38"/>
        <v>theater</v>
      </c>
      <c r="R440" t="str">
        <f t="shared" si="39"/>
        <v>plays</v>
      </c>
      <c r="S440" s="9">
        <f t="shared" si="40"/>
        <v>41337.25</v>
      </c>
      <c r="T440" s="9">
        <f t="shared" si="41"/>
        <v>41367.208333333336</v>
      </c>
      <c r="U440" t="str" cm="1">
        <f t="array" ref="U440">_xlfn.IFS( D440 &lt; 1000, "Less than 1000", D440&lt;=4999, "1000 to 4999", D440&lt;=9999, "5000 to 9999", D440&lt;= 14999, "10000 to 14999",
D440&lt;=19999, "15000 to 19999", D440&lt;=24999, "20000 to 24999", D440&lt;=29999, "25000 to 29999",
D440&lt;=34999, "30000 to 34999", D440&lt;=39999, "35000 to 39999", D440&lt;=44999, "40000 to 44999",
D440&lt;=49999, "45000 to 49999", D440&gt;49999, "Greater than or equal to 50000" )</f>
        <v>5000 to 9999</v>
      </c>
    </row>
    <row r="441" spans="1:21" x14ac:dyDescent="0.25">
      <c r="A441">
        <v>439</v>
      </c>
      <c r="B441" t="s">
        <v>927</v>
      </c>
      <c r="C441" s="3" t="s">
        <v>928</v>
      </c>
      <c r="D441" s="6">
        <v>28400</v>
      </c>
      <c r="E441" s="6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36"/>
        <v>3.5528169014084505</v>
      </c>
      <c r="P441" s="7">
        <f t="shared" si="37"/>
        <v>44.003488879197555</v>
      </c>
      <c r="Q441" t="str">
        <f t="shared" si="38"/>
        <v>film &amp; video</v>
      </c>
      <c r="R441" t="str">
        <f t="shared" si="39"/>
        <v>science fiction</v>
      </c>
      <c r="S441" s="9">
        <f t="shared" si="40"/>
        <v>42680.208333333328</v>
      </c>
      <c r="T441" s="9">
        <f t="shared" si="41"/>
        <v>42687.25</v>
      </c>
      <c r="U441" t="str" cm="1">
        <f t="array" ref="U441">_xlfn.IFS( D441 &lt; 1000, "Less than 1000", D441&lt;=4999, "1000 to 4999", D441&lt;=9999, "5000 to 9999", D441&lt;= 14999, "10000 to 14999",
D441&lt;=19999, "15000 to 19999", D441&lt;=24999, "20000 to 24999", D441&lt;=29999, "25000 to 29999",
D441&lt;=34999, "30000 to 34999", D441&lt;=39999, "35000 to 39999", D441&lt;=44999, "40000 to 44999",
D441&lt;=49999, "45000 to 49999", D441&gt;49999, "Greater than or equal to 50000" )</f>
        <v>25000 to 29999</v>
      </c>
    </row>
    <row r="442" spans="1:21" x14ac:dyDescent="0.25">
      <c r="A442">
        <v>440</v>
      </c>
      <c r="B442" t="s">
        <v>929</v>
      </c>
      <c r="C442" s="3" t="s">
        <v>930</v>
      </c>
      <c r="D442" s="6">
        <v>102500</v>
      </c>
      <c r="E442" s="6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36"/>
        <v>1.6190634146341463</v>
      </c>
      <c r="P442" s="7">
        <f t="shared" si="37"/>
        <v>53.003513254551258</v>
      </c>
      <c r="Q442" t="str">
        <f t="shared" si="38"/>
        <v>film &amp; video</v>
      </c>
      <c r="R442" t="str">
        <f t="shared" si="39"/>
        <v>television</v>
      </c>
      <c r="S442" s="9">
        <f t="shared" si="40"/>
        <v>42916.208333333328</v>
      </c>
      <c r="T442" s="9">
        <f t="shared" si="41"/>
        <v>42926.208333333328</v>
      </c>
      <c r="U442" t="str" cm="1">
        <f t="array" ref="U442">_xlfn.IFS( D442 &lt; 1000, "Less than 1000", D442&lt;=4999, "1000 to 4999", D442&lt;=9999, "5000 to 9999", D442&lt;= 14999, "10000 to 14999",
D442&lt;=19999, "15000 to 19999", D442&lt;=24999, "20000 to 24999", D442&lt;=29999, "25000 to 29999",
D442&lt;=34999, "30000 to 34999", D442&lt;=39999, "35000 to 39999", D442&lt;=44999, "40000 to 44999",
D442&lt;=49999, "45000 to 49999", D442&gt;49999, "Greater than or equal to 50000" )</f>
        <v>Greater than or equal to 50000</v>
      </c>
    </row>
    <row r="443" spans="1:21" x14ac:dyDescent="0.25">
      <c r="A443">
        <v>441</v>
      </c>
      <c r="B443" t="s">
        <v>931</v>
      </c>
      <c r="C443" s="3" t="s">
        <v>932</v>
      </c>
      <c r="D443" s="6">
        <v>7000</v>
      </c>
      <c r="E443" s="6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36"/>
        <v>0.24914285714285714</v>
      </c>
      <c r="P443" s="7">
        <f t="shared" si="37"/>
        <v>54.5</v>
      </c>
      <c r="Q443" t="str">
        <f t="shared" si="38"/>
        <v>technology</v>
      </c>
      <c r="R443" t="str">
        <f t="shared" si="39"/>
        <v>wearables</v>
      </c>
      <c r="S443" s="9">
        <f t="shared" si="40"/>
        <v>41025.208333333336</v>
      </c>
      <c r="T443" s="9">
        <f t="shared" si="41"/>
        <v>41053.208333333336</v>
      </c>
      <c r="U443" t="str" cm="1">
        <f t="array" ref="U443">_xlfn.IFS( D443 &lt; 1000, "Less than 1000", D443&lt;=4999, "1000 to 4999", D443&lt;=9999, "5000 to 9999", D443&lt;= 14999, "10000 to 14999",
D443&lt;=19999, "15000 to 19999", D443&lt;=24999, "20000 to 24999", D443&lt;=29999, "25000 to 29999",
D443&lt;=34999, "30000 to 34999", D443&lt;=39999, "35000 to 39999", D443&lt;=44999, "40000 to 44999",
D443&lt;=49999, "45000 to 49999", D443&gt;49999, "Greater than or equal to 50000" )</f>
        <v>5000 to 9999</v>
      </c>
    </row>
    <row r="444" spans="1:21" x14ac:dyDescent="0.25">
      <c r="A444">
        <v>442</v>
      </c>
      <c r="B444" t="s">
        <v>933</v>
      </c>
      <c r="C444" s="3" t="s">
        <v>934</v>
      </c>
      <c r="D444" s="6">
        <v>5400</v>
      </c>
      <c r="E444" s="6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36"/>
        <v>1.9872222222222222</v>
      </c>
      <c r="P444" s="7">
        <f t="shared" si="37"/>
        <v>75.04195804195804</v>
      </c>
      <c r="Q444" t="str">
        <f t="shared" si="38"/>
        <v>theater</v>
      </c>
      <c r="R444" t="str">
        <f t="shared" si="39"/>
        <v>plays</v>
      </c>
      <c r="S444" s="9">
        <f t="shared" si="40"/>
        <v>42980.208333333328</v>
      </c>
      <c r="T444" s="9">
        <f t="shared" si="41"/>
        <v>42996.208333333328</v>
      </c>
      <c r="U444" t="str" cm="1">
        <f t="array" ref="U444">_xlfn.IFS( D444 &lt; 1000, "Less than 1000", D444&lt;=4999, "1000 to 4999", D444&lt;=9999, "5000 to 9999", D444&lt;= 14999, "10000 to 14999",
D444&lt;=19999, "15000 to 19999", D444&lt;=24999, "20000 to 24999", D444&lt;=29999, "25000 to 29999",
D444&lt;=34999, "30000 to 34999", D444&lt;=39999, "35000 to 39999", D444&lt;=44999, "40000 to 44999",
D444&lt;=49999, "45000 to 49999", D444&gt;49999, "Greater than or equal to 50000" )</f>
        <v>5000 to 9999</v>
      </c>
    </row>
    <row r="445" spans="1:21" x14ac:dyDescent="0.25">
      <c r="A445">
        <v>443</v>
      </c>
      <c r="B445" t="s">
        <v>935</v>
      </c>
      <c r="C445" s="3" t="s">
        <v>936</v>
      </c>
      <c r="D445" s="6">
        <v>9300</v>
      </c>
      <c r="E445" s="6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36"/>
        <v>0.34752688172043011</v>
      </c>
      <c r="P445" s="7">
        <f t="shared" si="37"/>
        <v>35.911111111111111</v>
      </c>
      <c r="Q445" t="str">
        <f t="shared" si="38"/>
        <v>theater</v>
      </c>
      <c r="R445" t="str">
        <f t="shared" si="39"/>
        <v>plays</v>
      </c>
      <c r="S445" s="9">
        <f t="shared" si="40"/>
        <v>40451.208333333336</v>
      </c>
      <c r="T445" s="9">
        <f t="shared" si="41"/>
        <v>40470.208333333336</v>
      </c>
      <c r="U445" t="str" cm="1">
        <f t="array" ref="U445">_xlfn.IFS( D445 &lt; 1000, "Less than 1000", D445&lt;=4999, "1000 to 4999", D445&lt;=9999, "5000 to 9999", D445&lt;= 14999, "10000 to 14999",
D445&lt;=19999, "15000 to 19999", D445&lt;=24999, "20000 to 24999", D445&lt;=29999, "25000 to 29999",
D445&lt;=34999, "30000 to 34999", D445&lt;=39999, "35000 to 39999", D445&lt;=44999, "40000 to 44999",
D445&lt;=49999, "45000 to 49999", D445&gt;49999, "Greater than or equal to 50000" )</f>
        <v>5000 to 9999</v>
      </c>
    </row>
    <row r="446" spans="1:21" x14ac:dyDescent="0.25">
      <c r="A446">
        <v>444</v>
      </c>
      <c r="B446" t="s">
        <v>748</v>
      </c>
      <c r="C446" s="3" t="s">
        <v>937</v>
      </c>
      <c r="D446" s="6">
        <v>6200</v>
      </c>
      <c r="E446" s="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36"/>
        <v>1.7641935483870967</v>
      </c>
      <c r="P446" s="7">
        <f t="shared" si="37"/>
        <v>36.952702702702702</v>
      </c>
      <c r="Q446" t="str">
        <f t="shared" si="38"/>
        <v>music</v>
      </c>
      <c r="R446" t="str">
        <f t="shared" si="39"/>
        <v>indie rock</v>
      </c>
      <c r="S446" s="9">
        <f t="shared" si="40"/>
        <v>40748.208333333336</v>
      </c>
      <c r="T446" s="9">
        <f t="shared" si="41"/>
        <v>40750.208333333336</v>
      </c>
      <c r="U446" t="str" cm="1">
        <f t="array" ref="U446">_xlfn.IFS( D446 &lt; 1000, "Less than 1000", D446&lt;=4999, "1000 to 4999", D446&lt;=9999, "5000 to 9999", D446&lt;= 14999, "10000 to 14999",
D446&lt;=19999, "15000 to 19999", D446&lt;=24999, "20000 to 24999", D446&lt;=29999, "25000 to 29999",
D446&lt;=34999, "30000 to 34999", D446&lt;=39999, "35000 to 39999", D446&lt;=44999, "40000 to 44999",
D446&lt;=49999, "45000 to 49999", D446&gt;49999, "Greater than or equal to 50000" )</f>
        <v>5000 to 9999</v>
      </c>
    </row>
    <row r="447" spans="1:21" x14ac:dyDescent="0.25">
      <c r="A447">
        <v>445</v>
      </c>
      <c r="B447" t="s">
        <v>938</v>
      </c>
      <c r="C447" s="3" t="s">
        <v>939</v>
      </c>
      <c r="D447" s="6">
        <v>2100</v>
      </c>
      <c r="E447" s="6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36"/>
        <v>5.1138095238095236</v>
      </c>
      <c r="P447" s="7">
        <f t="shared" si="37"/>
        <v>63.170588235294119</v>
      </c>
      <c r="Q447" t="str">
        <f t="shared" si="38"/>
        <v>theater</v>
      </c>
      <c r="R447" t="str">
        <f t="shared" si="39"/>
        <v>plays</v>
      </c>
      <c r="S447" s="9">
        <f t="shared" si="40"/>
        <v>40515.25</v>
      </c>
      <c r="T447" s="9">
        <f t="shared" si="41"/>
        <v>40536.25</v>
      </c>
      <c r="U447" t="str" cm="1">
        <f t="array" ref="U447">_xlfn.IFS( D447 &lt; 1000, "Less than 1000", D447&lt;=4999, "1000 to 4999", D447&lt;=9999, "5000 to 9999", D447&lt;= 14999, "10000 to 14999",
D447&lt;=19999, "15000 to 19999", D447&lt;=24999, "20000 to 24999", D447&lt;=29999, "25000 to 29999",
D447&lt;=34999, "30000 to 34999", D447&lt;=39999, "35000 to 39999", D447&lt;=44999, "40000 to 44999",
D447&lt;=49999, "45000 to 49999", D447&gt;49999, "Greater than or equal to 50000" )</f>
        <v>1000 to 4999</v>
      </c>
    </row>
    <row r="448" spans="1:21" x14ac:dyDescent="0.25">
      <c r="A448">
        <v>446</v>
      </c>
      <c r="B448" t="s">
        <v>940</v>
      </c>
      <c r="C448" s="3" t="s">
        <v>941</v>
      </c>
      <c r="D448" s="6">
        <v>6800</v>
      </c>
      <c r="E448" s="6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36"/>
        <v>0.82044117647058823</v>
      </c>
      <c r="P448" s="7">
        <f t="shared" si="37"/>
        <v>29.99462365591398</v>
      </c>
      <c r="Q448" t="str">
        <f t="shared" si="38"/>
        <v>technology</v>
      </c>
      <c r="R448" t="str">
        <f t="shared" si="39"/>
        <v>wearables</v>
      </c>
      <c r="S448" s="9">
        <f t="shared" si="40"/>
        <v>41261.25</v>
      </c>
      <c r="T448" s="9">
        <f t="shared" si="41"/>
        <v>41263.25</v>
      </c>
      <c r="U448" t="str" cm="1">
        <f t="array" ref="U448">_xlfn.IFS( D448 &lt; 1000, "Less than 1000", D448&lt;=4999, "1000 to 4999", D448&lt;=9999, "5000 to 9999", D448&lt;= 14999, "10000 to 14999",
D448&lt;=19999, "15000 to 19999", D448&lt;=24999, "20000 to 24999", D448&lt;=29999, "25000 to 29999",
D448&lt;=34999, "30000 to 34999", D448&lt;=39999, "35000 to 39999", D448&lt;=44999, "40000 to 44999",
D448&lt;=49999, "45000 to 49999", D448&gt;49999, "Greater than or equal to 50000" )</f>
        <v>5000 to 9999</v>
      </c>
    </row>
    <row r="449" spans="1:21" x14ac:dyDescent="0.25">
      <c r="A449">
        <v>447</v>
      </c>
      <c r="B449" t="s">
        <v>942</v>
      </c>
      <c r="C449" s="3" t="s">
        <v>943</v>
      </c>
      <c r="D449" s="6">
        <v>155200</v>
      </c>
      <c r="E449" s="6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36"/>
        <v>0.24326030927835052</v>
      </c>
      <c r="P449" s="7">
        <f t="shared" si="37"/>
        <v>86</v>
      </c>
      <c r="Q449" t="str">
        <f t="shared" si="38"/>
        <v>film &amp; video</v>
      </c>
      <c r="R449" t="str">
        <f t="shared" si="39"/>
        <v>television</v>
      </c>
      <c r="S449" s="9">
        <f t="shared" si="40"/>
        <v>43088.25</v>
      </c>
      <c r="T449" s="9">
        <f t="shared" si="41"/>
        <v>43104.25</v>
      </c>
      <c r="U449" t="str" cm="1">
        <f t="array" ref="U449">_xlfn.IFS( D449 &lt; 1000, "Less than 1000", D449&lt;=4999, "1000 to 4999", D449&lt;=9999, "5000 to 9999", D449&lt;= 14999, "10000 to 14999",
D449&lt;=19999, "15000 to 19999", D449&lt;=24999, "20000 to 24999", D449&lt;=29999, "25000 to 29999",
D449&lt;=34999, "30000 to 34999", D449&lt;=39999, "35000 to 39999", D449&lt;=44999, "40000 to 44999",
D449&lt;=49999, "45000 to 49999", D449&gt;49999, "Greater than or equal to 50000" )</f>
        <v>Greater than or equal to 50000</v>
      </c>
    </row>
    <row r="450" spans="1:21" x14ac:dyDescent="0.25">
      <c r="A450">
        <v>448</v>
      </c>
      <c r="B450" t="s">
        <v>944</v>
      </c>
      <c r="C450" s="3" t="s">
        <v>945</v>
      </c>
      <c r="D450" s="6">
        <v>89900</v>
      </c>
      <c r="E450" s="6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36"/>
        <v>0.50482758620689661</v>
      </c>
      <c r="P450" s="7">
        <f t="shared" si="37"/>
        <v>75.014876033057845</v>
      </c>
      <c r="Q450" t="str">
        <f t="shared" si="38"/>
        <v>games</v>
      </c>
      <c r="R450" t="str">
        <f t="shared" si="39"/>
        <v>video games</v>
      </c>
      <c r="S450" s="9">
        <f t="shared" si="40"/>
        <v>41378.208333333336</v>
      </c>
      <c r="T450" s="9">
        <f t="shared" si="41"/>
        <v>41380.208333333336</v>
      </c>
      <c r="U450" t="str" cm="1">
        <f t="array" ref="U450">_xlfn.IFS( D450 &lt; 1000, "Less than 1000", D450&lt;=4999, "1000 to 4999", D450&lt;=9999, "5000 to 9999", D450&lt;= 14999, "10000 to 14999",
D450&lt;=19999, "15000 to 19999", D450&lt;=24999, "20000 to 24999", D450&lt;=29999, "25000 to 29999",
D450&lt;=34999, "30000 to 34999", D450&lt;=39999, "35000 to 39999", D450&lt;=44999, "40000 to 44999",
D450&lt;=49999, "45000 to 49999", D450&gt;49999, "Greater than or equal to 50000" )</f>
        <v>Greater than or equal to 50000</v>
      </c>
    </row>
    <row r="451" spans="1:21" x14ac:dyDescent="0.25">
      <c r="A451">
        <v>449</v>
      </c>
      <c r="B451" t="s">
        <v>946</v>
      </c>
      <c r="C451" s="3" t="s">
        <v>947</v>
      </c>
      <c r="D451" s="6">
        <v>900</v>
      </c>
      <c r="E451" s="6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42">E451/D451</f>
        <v>9.67</v>
      </c>
      <c r="P451" s="7">
        <f t="shared" ref="P451:P514" si="43">IF(G451&lt;=0, 0, E451/G451 )</f>
        <v>101.19767441860465</v>
      </c>
      <c r="Q451" t="str">
        <f t="shared" ref="Q451:Q514" si="44">LEFT(N451, SEARCH("/", N451)-1)</f>
        <v>games</v>
      </c>
      <c r="R451" t="str">
        <f t="shared" ref="R451:R514" si="45">MID( N451, SEARCH( "/",N451)+1,LEN(N451))</f>
        <v>video games</v>
      </c>
      <c r="S451" s="9">
        <f t="shared" ref="S451:S514" si="46">J451/60/60/24+DATE(1970,1,1)</f>
        <v>43530.25</v>
      </c>
      <c r="T451" s="9">
        <f t="shared" ref="T451:T514" si="47">K451/60/60/24+DATE(1970,1,1)</f>
        <v>43547.208333333328</v>
      </c>
      <c r="U451" t="str" cm="1">
        <f t="array" ref="U451">_xlfn.IFS( D451 &lt; 1000, "Less than 1000", D451&lt;=4999, "1000 to 4999", D451&lt;=9999, "5000 to 9999", D451&lt;= 14999, "10000 to 14999",
D451&lt;=19999, "15000 to 19999", D451&lt;=24999, "20000 to 24999", D451&lt;=29999, "25000 to 29999",
D451&lt;=34999, "30000 to 34999", D451&lt;=39999, "35000 to 39999", D451&lt;=44999, "40000 to 44999",
D451&lt;=49999, "45000 to 49999", D451&gt;49999, "Greater than or equal to 50000" )</f>
        <v>Less than 1000</v>
      </c>
    </row>
    <row r="452" spans="1:21" x14ac:dyDescent="0.25">
      <c r="A452">
        <v>450</v>
      </c>
      <c r="B452" t="s">
        <v>948</v>
      </c>
      <c r="C452" s="3" t="s">
        <v>949</v>
      </c>
      <c r="D452" s="6">
        <v>100</v>
      </c>
      <c r="E452" s="6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42"/>
        <v>0.04</v>
      </c>
      <c r="P452" s="7">
        <f t="shared" si="43"/>
        <v>4</v>
      </c>
      <c r="Q452" t="str">
        <f t="shared" si="44"/>
        <v>film &amp; video</v>
      </c>
      <c r="R452" t="str">
        <f t="shared" si="45"/>
        <v>animation</v>
      </c>
      <c r="S452" s="9">
        <f t="shared" si="46"/>
        <v>43394.208333333328</v>
      </c>
      <c r="T452" s="9">
        <f t="shared" si="47"/>
        <v>43417.25</v>
      </c>
      <c r="U452" t="str" cm="1">
        <f t="array" ref="U452">_xlfn.IFS( D452 &lt; 1000, "Less than 1000", D452&lt;=4999, "1000 to 4999", D452&lt;=9999, "5000 to 9999", D452&lt;= 14999, "10000 to 14999",
D452&lt;=19999, "15000 to 19999", D452&lt;=24999, "20000 to 24999", D452&lt;=29999, "25000 to 29999",
D452&lt;=34999, "30000 to 34999", D452&lt;=39999, "35000 to 39999", D452&lt;=44999, "40000 to 44999",
D452&lt;=49999, "45000 to 49999", D452&gt;49999, "Greater than or equal to 50000" )</f>
        <v>Less than 1000</v>
      </c>
    </row>
    <row r="453" spans="1:21" x14ac:dyDescent="0.25">
      <c r="A453">
        <v>451</v>
      </c>
      <c r="B453" t="s">
        <v>950</v>
      </c>
      <c r="C453" s="3" t="s">
        <v>951</v>
      </c>
      <c r="D453" s="6">
        <v>148400</v>
      </c>
      <c r="E453" s="6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42"/>
        <v>1.2284501347708894</v>
      </c>
      <c r="P453" s="7">
        <f t="shared" si="43"/>
        <v>29.001272669424118</v>
      </c>
      <c r="Q453" t="str">
        <f t="shared" si="44"/>
        <v>music</v>
      </c>
      <c r="R453" t="str">
        <f t="shared" si="45"/>
        <v>rock</v>
      </c>
      <c r="S453" s="9">
        <f t="shared" si="46"/>
        <v>42935.208333333328</v>
      </c>
      <c r="T453" s="9">
        <f t="shared" si="47"/>
        <v>42966.208333333328</v>
      </c>
      <c r="U453" t="str" cm="1">
        <f t="array" ref="U453">_xlfn.IFS( D453 &lt; 1000, "Less than 1000", D453&lt;=4999, "1000 to 4999", D453&lt;=9999, "5000 to 9999", D453&lt;= 14999, "10000 to 14999",
D453&lt;=19999, "15000 to 19999", D453&lt;=24999, "20000 to 24999", D453&lt;=29999, "25000 to 29999",
D453&lt;=34999, "30000 to 34999", D453&lt;=39999, "35000 to 39999", D453&lt;=44999, "40000 to 44999",
D453&lt;=49999, "45000 to 49999", D453&gt;49999, "Greater than or equal to 50000" )</f>
        <v>Greater than or equal to 50000</v>
      </c>
    </row>
    <row r="454" spans="1:21" x14ac:dyDescent="0.25">
      <c r="A454">
        <v>452</v>
      </c>
      <c r="B454" t="s">
        <v>952</v>
      </c>
      <c r="C454" s="3" t="s">
        <v>953</v>
      </c>
      <c r="D454" s="6">
        <v>4800</v>
      </c>
      <c r="E454" s="6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42"/>
        <v>0.63437500000000002</v>
      </c>
      <c r="P454" s="7">
        <f t="shared" si="43"/>
        <v>98.225806451612897</v>
      </c>
      <c r="Q454" t="str">
        <f t="shared" si="44"/>
        <v>film &amp; video</v>
      </c>
      <c r="R454" t="str">
        <f t="shared" si="45"/>
        <v>drama</v>
      </c>
      <c r="S454" s="9">
        <f t="shared" si="46"/>
        <v>40365.208333333336</v>
      </c>
      <c r="T454" s="9">
        <f t="shared" si="47"/>
        <v>40366.208333333336</v>
      </c>
      <c r="U454" t="str" cm="1">
        <f t="array" ref="U454">_xlfn.IFS( D454 &lt; 1000, "Less than 1000", D454&lt;=4999, "1000 to 4999", D454&lt;=9999, "5000 to 9999", D454&lt;= 14999, "10000 to 14999",
D454&lt;=19999, "15000 to 19999", D454&lt;=24999, "20000 to 24999", D454&lt;=29999, "25000 to 29999",
D454&lt;=34999, "30000 to 34999", D454&lt;=39999, "35000 to 39999", D454&lt;=44999, "40000 to 44999",
D454&lt;=49999, "45000 to 49999", D454&gt;49999, "Greater than or equal to 50000" )</f>
        <v>1000 to 4999</v>
      </c>
    </row>
    <row r="455" spans="1:21" x14ac:dyDescent="0.25">
      <c r="A455">
        <v>453</v>
      </c>
      <c r="B455" t="s">
        <v>954</v>
      </c>
      <c r="C455" s="3" t="s">
        <v>955</v>
      </c>
      <c r="D455" s="6">
        <v>182400</v>
      </c>
      <c r="E455" s="6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42"/>
        <v>0.56331688596491225</v>
      </c>
      <c r="P455" s="7">
        <f t="shared" si="43"/>
        <v>87.001693480101608</v>
      </c>
      <c r="Q455" t="str">
        <f t="shared" si="44"/>
        <v>film &amp; video</v>
      </c>
      <c r="R455" t="str">
        <f t="shared" si="45"/>
        <v>science fiction</v>
      </c>
      <c r="S455" s="9">
        <f t="shared" si="46"/>
        <v>42705.25</v>
      </c>
      <c r="T455" s="9">
        <f t="shared" si="47"/>
        <v>42746.25</v>
      </c>
      <c r="U455" t="str" cm="1">
        <f t="array" ref="U455">_xlfn.IFS( D455 &lt; 1000, "Less than 1000", D455&lt;=4999, "1000 to 4999", D455&lt;=9999, "5000 to 9999", D455&lt;= 14999, "10000 to 14999",
D455&lt;=19999, "15000 to 19999", D455&lt;=24999, "20000 to 24999", D455&lt;=29999, "25000 to 29999",
D455&lt;=34999, "30000 to 34999", D455&lt;=39999, "35000 to 39999", D455&lt;=44999, "40000 to 44999",
D455&lt;=49999, "45000 to 49999", D455&gt;49999, "Greater than or equal to 50000" )</f>
        <v>Greater than or equal to 50000</v>
      </c>
    </row>
    <row r="456" spans="1:21" x14ac:dyDescent="0.25">
      <c r="A456">
        <v>454</v>
      </c>
      <c r="B456" t="s">
        <v>956</v>
      </c>
      <c r="C456" s="3" t="s">
        <v>957</v>
      </c>
      <c r="D456" s="6">
        <v>4000</v>
      </c>
      <c r="E456" s="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42"/>
        <v>0.44074999999999998</v>
      </c>
      <c r="P456" s="7">
        <f t="shared" si="43"/>
        <v>45.205128205128204</v>
      </c>
      <c r="Q456" t="str">
        <f t="shared" si="44"/>
        <v>film &amp; video</v>
      </c>
      <c r="R456" t="str">
        <f t="shared" si="45"/>
        <v>drama</v>
      </c>
      <c r="S456" s="9">
        <f t="shared" si="46"/>
        <v>41568.208333333336</v>
      </c>
      <c r="T456" s="9">
        <f t="shared" si="47"/>
        <v>41604.25</v>
      </c>
      <c r="U456" t="str" cm="1">
        <f t="array" ref="U456">_xlfn.IFS( D456 &lt; 1000, "Less than 1000", D456&lt;=4999, "1000 to 4999", D456&lt;=9999, "5000 to 9999", D456&lt;= 14999, "10000 to 14999",
D456&lt;=19999, "15000 to 19999", D456&lt;=24999, "20000 to 24999", D456&lt;=29999, "25000 to 29999",
D456&lt;=34999, "30000 to 34999", D456&lt;=39999, "35000 to 39999", D456&lt;=44999, "40000 to 44999",
D456&lt;=49999, "45000 to 49999", D456&gt;49999, "Greater than or equal to 50000" )</f>
        <v>1000 to 4999</v>
      </c>
    </row>
    <row r="457" spans="1:21" x14ac:dyDescent="0.25">
      <c r="A457">
        <v>455</v>
      </c>
      <c r="B457" t="s">
        <v>958</v>
      </c>
      <c r="C457" s="3" t="s">
        <v>959</v>
      </c>
      <c r="D457" s="6">
        <v>116500</v>
      </c>
      <c r="E457" s="6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42"/>
        <v>1.1837253218884121</v>
      </c>
      <c r="P457" s="7">
        <f t="shared" si="43"/>
        <v>37.001341561577675</v>
      </c>
      <c r="Q457" t="str">
        <f t="shared" si="44"/>
        <v>theater</v>
      </c>
      <c r="R457" t="str">
        <f t="shared" si="45"/>
        <v>plays</v>
      </c>
      <c r="S457" s="9">
        <f t="shared" si="46"/>
        <v>40809.208333333336</v>
      </c>
      <c r="T457" s="9">
        <f t="shared" si="47"/>
        <v>40832.208333333336</v>
      </c>
      <c r="U457" t="str" cm="1">
        <f t="array" ref="U457">_xlfn.IFS( D457 &lt; 1000, "Less than 1000", D457&lt;=4999, "1000 to 4999", D457&lt;=9999, "5000 to 9999", D457&lt;= 14999, "10000 to 14999",
D457&lt;=19999, "15000 to 19999", D457&lt;=24999, "20000 to 24999", D457&lt;=29999, "25000 to 29999",
D457&lt;=34999, "30000 to 34999", D457&lt;=39999, "35000 to 39999", D457&lt;=44999, "40000 to 44999",
D457&lt;=49999, "45000 to 49999", D457&gt;49999, "Greater than or equal to 50000" )</f>
        <v>Greater than or equal to 50000</v>
      </c>
    </row>
    <row r="458" spans="1:21" x14ac:dyDescent="0.25">
      <c r="A458">
        <v>456</v>
      </c>
      <c r="B458" t="s">
        <v>960</v>
      </c>
      <c r="C458" s="3" t="s">
        <v>961</v>
      </c>
      <c r="D458" s="6">
        <v>146400</v>
      </c>
      <c r="E458" s="6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42"/>
        <v>1.041243169398907</v>
      </c>
      <c r="P458" s="7">
        <f t="shared" si="43"/>
        <v>94.976947040498445</v>
      </c>
      <c r="Q458" t="str">
        <f t="shared" si="44"/>
        <v>music</v>
      </c>
      <c r="R458" t="str">
        <f t="shared" si="45"/>
        <v>indie rock</v>
      </c>
      <c r="S458" s="9">
        <f t="shared" si="46"/>
        <v>43141.25</v>
      </c>
      <c r="T458" s="9">
        <f t="shared" si="47"/>
        <v>43141.25</v>
      </c>
      <c r="U458" t="str" cm="1">
        <f t="array" ref="U458">_xlfn.IFS( D458 &lt; 1000, "Less than 1000", D458&lt;=4999, "1000 to 4999", D458&lt;=9999, "5000 to 9999", D458&lt;= 14999, "10000 to 14999",
D458&lt;=19999, "15000 to 19999", D458&lt;=24999, "20000 to 24999", D458&lt;=29999, "25000 to 29999",
D458&lt;=34999, "30000 to 34999", D458&lt;=39999, "35000 to 39999", D458&lt;=44999, "40000 to 44999",
D458&lt;=49999, "45000 to 49999", D458&gt;49999, "Greater than or equal to 50000" )</f>
        <v>Greater than or equal to 50000</v>
      </c>
    </row>
    <row r="459" spans="1:21" x14ac:dyDescent="0.25">
      <c r="A459">
        <v>457</v>
      </c>
      <c r="B459" t="s">
        <v>962</v>
      </c>
      <c r="C459" s="3" t="s">
        <v>963</v>
      </c>
      <c r="D459" s="6">
        <v>5000</v>
      </c>
      <c r="E459" s="6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42"/>
        <v>0.26640000000000003</v>
      </c>
      <c r="P459" s="7">
        <f t="shared" si="43"/>
        <v>28.956521739130434</v>
      </c>
      <c r="Q459" t="str">
        <f t="shared" si="44"/>
        <v>theater</v>
      </c>
      <c r="R459" t="str">
        <f t="shared" si="45"/>
        <v>plays</v>
      </c>
      <c r="S459" s="9">
        <f t="shared" si="46"/>
        <v>42657.208333333328</v>
      </c>
      <c r="T459" s="9">
        <f t="shared" si="47"/>
        <v>42659.208333333328</v>
      </c>
      <c r="U459" t="str" cm="1">
        <f t="array" ref="U459">_xlfn.IFS( D459 &lt; 1000, "Less than 1000", D459&lt;=4999, "1000 to 4999", D459&lt;=9999, "5000 to 9999", D459&lt;= 14999, "10000 to 14999",
D459&lt;=19999, "15000 to 19999", D459&lt;=24999, "20000 to 24999", D459&lt;=29999, "25000 to 29999",
D459&lt;=34999, "30000 to 34999", D459&lt;=39999, "35000 to 39999", D459&lt;=44999, "40000 to 44999",
D459&lt;=49999, "45000 to 49999", D459&gt;49999, "Greater than or equal to 50000" )</f>
        <v>5000 to 9999</v>
      </c>
    </row>
    <row r="460" spans="1:21" x14ac:dyDescent="0.25">
      <c r="A460">
        <v>458</v>
      </c>
      <c r="B460" t="s">
        <v>964</v>
      </c>
      <c r="C460" s="3" t="s">
        <v>965</v>
      </c>
      <c r="D460" s="6">
        <v>33800</v>
      </c>
      <c r="E460" s="6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42"/>
        <v>3.5120118343195266</v>
      </c>
      <c r="P460" s="7">
        <f t="shared" si="43"/>
        <v>55.993396226415094</v>
      </c>
      <c r="Q460" t="str">
        <f t="shared" si="44"/>
        <v>theater</v>
      </c>
      <c r="R460" t="str">
        <f t="shared" si="45"/>
        <v>plays</v>
      </c>
      <c r="S460" s="9">
        <f t="shared" si="46"/>
        <v>40265.208333333336</v>
      </c>
      <c r="T460" s="9">
        <f t="shared" si="47"/>
        <v>40309.208333333336</v>
      </c>
      <c r="U460" t="str" cm="1">
        <f t="array" ref="U460">_xlfn.IFS( D460 &lt; 1000, "Less than 1000", D460&lt;=4999, "1000 to 4999", D460&lt;=9999, "5000 to 9999", D460&lt;= 14999, "10000 to 14999",
D460&lt;=19999, "15000 to 19999", D460&lt;=24999, "20000 to 24999", D460&lt;=29999, "25000 to 29999",
D460&lt;=34999, "30000 to 34999", D460&lt;=39999, "35000 to 39999", D460&lt;=44999, "40000 to 44999",
D460&lt;=49999, "45000 to 49999", D460&gt;49999, "Greater than or equal to 50000" )</f>
        <v>30000 to 34999</v>
      </c>
    </row>
    <row r="461" spans="1:21" x14ac:dyDescent="0.25">
      <c r="A461">
        <v>459</v>
      </c>
      <c r="B461" t="s">
        <v>966</v>
      </c>
      <c r="C461" s="3" t="s">
        <v>967</v>
      </c>
      <c r="D461" s="6">
        <v>6300</v>
      </c>
      <c r="E461" s="6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42"/>
        <v>0.90063492063492068</v>
      </c>
      <c r="P461" s="7">
        <f t="shared" si="43"/>
        <v>54.038095238095238</v>
      </c>
      <c r="Q461" t="str">
        <f t="shared" si="44"/>
        <v>film &amp; video</v>
      </c>
      <c r="R461" t="str">
        <f t="shared" si="45"/>
        <v>documentary</v>
      </c>
      <c r="S461" s="9">
        <f t="shared" si="46"/>
        <v>42001.25</v>
      </c>
      <c r="T461" s="9">
        <f t="shared" si="47"/>
        <v>42026.25</v>
      </c>
      <c r="U461" t="str" cm="1">
        <f t="array" ref="U461">_xlfn.IFS( D461 &lt; 1000, "Less than 1000", D461&lt;=4999, "1000 to 4999", D461&lt;=9999, "5000 to 9999", D461&lt;= 14999, "10000 to 14999",
D461&lt;=19999, "15000 to 19999", D461&lt;=24999, "20000 to 24999", D461&lt;=29999, "25000 to 29999",
D461&lt;=34999, "30000 to 34999", D461&lt;=39999, "35000 to 39999", D461&lt;=44999, "40000 to 44999",
D461&lt;=49999, "45000 to 49999", D461&gt;49999, "Greater than or equal to 50000" )</f>
        <v>5000 to 9999</v>
      </c>
    </row>
    <row r="462" spans="1:21" x14ac:dyDescent="0.25">
      <c r="A462">
        <v>460</v>
      </c>
      <c r="B462" t="s">
        <v>968</v>
      </c>
      <c r="C462" s="3" t="s">
        <v>969</v>
      </c>
      <c r="D462" s="6">
        <v>2400</v>
      </c>
      <c r="E462" s="6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42"/>
        <v>1.7162500000000001</v>
      </c>
      <c r="P462" s="7">
        <f t="shared" si="43"/>
        <v>82.38</v>
      </c>
      <c r="Q462" t="str">
        <f t="shared" si="44"/>
        <v>theater</v>
      </c>
      <c r="R462" t="str">
        <f t="shared" si="45"/>
        <v>plays</v>
      </c>
      <c r="S462" s="9">
        <f t="shared" si="46"/>
        <v>40399.208333333336</v>
      </c>
      <c r="T462" s="9">
        <f t="shared" si="47"/>
        <v>40402.208333333336</v>
      </c>
      <c r="U462" t="str" cm="1">
        <f t="array" ref="U462">_xlfn.IFS( D462 &lt; 1000, "Less than 1000", D462&lt;=4999, "1000 to 4999", D462&lt;=9999, "5000 to 9999", D462&lt;= 14999, "10000 to 14999",
D462&lt;=19999, "15000 to 19999", D462&lt;=24999, "20000 to 24999", D462&lt;=29999, "25000 to 29999",
D462&lt;=34999, "30000 to 34999", D462&lt;=39999, "35000 to 39999", D462&lt;=44999, "40000 to 44999",
D462&lt;=49999, "45000 to 49999", D462&gt;49999, "Greater than or equal to 50000" )</f>
        <v>1000 to 4999</v>
      </c>
    </row>
    <row r="463" spans="1:21" x14ac:dyDescent="0.25">
      <c r="A463">
        <v>461</v>
      </c>
      <c r="B463" t="s">
        <v>970</v>
      </c>
      <c r="C463" s="3" t="s">
        <v>971</v>
      </c>
      <c r="D463" s="6">
        <v>98800</v>
      </c>
      <c r="E463" s="6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42"/>
        <v>1.4104655870445344</v>
      </c>
      <c r="P463" s="7">
        <f t="shared" si="43"/>
        <v>66.997115384615384</v>
      </c>
      <c r="Q463" t="str">
        <f t="shared" si="44"/>
        <v>film &amp; video</v>
      </c>
      <c r="R463" t="str">
        <f t="shared" si="45"/>
        <v>drama</v>
      </c>
      <c r="S463" s="9">
        <f t="shared" si="46"/>
        <v>41757.208333333336</v>
      </c>
      <c r="T463" s="9">
        <f t="shared" si="47"/>
        <v>41777.208333333336</v>
      </c>
      <c r="U463" t="str" cm="1">
        <f t="array" ref="U463">_xlfn.IFS( D463 &lt; 1000, "Less than 1000", D463&lt;=4999, "1000 to 4999", D463&lt;=9999, "5000 to 9999", D463&lt;= 14999, "10000 to 14999",
D463&lt;=19999, "15000 to 19999", D463&lt;=24999, "20000 to 24999", D463&lt;=29999, "25000 to 29999",
D463&lt;=34999, "30000 to 34999", D463&lt;=39999, "35000 to 39999", D463&lt;=44999, "40000 to 44999",
D463&lt;=49999, "45000 to 49999", D463&gt;49999, "Greater than or equal to 50000" )</f>
        <v>Greater than or equal to 50000</v>
      </c>
    </row>
    <row r="464" spans="1:21" x14ac:dyDescent="0.25">
      <c r="A464">
        <v>462</v>
      </c>
      <c r="B464" t="s">
        <v>972</v>
      </c>
      <c r="C464" s="3" t="s">
        <v>973</v>
      </c>
      <c r="D464" s="6">
        <v>188800</v>
      </c>
      <c r="E464" s="6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42"/>
        <v>0.30579449152542371</v>
      </c>
      <c r="P464" s="7">
        <f t="shared" si="43"/>
        <v>107.91401869158878</v>
      </c>
      <c r="Q464" t="str">
        <f t="shared" si="44"/>
        <v>games</v>
      </c>
      <c r="R464" t="str">
        <f t="shared" si="45"/>
        <v>mobile games</v>
      </c>
      <c r="S464" s="9">
        <f t="shared" si="46"/>
        <v>41304.25</v>
      </c>
      <c r="T464" s="9">
        <f t="shared" si="47"/>
        <v>41342.25</v>
      </c>
      <c r="U464" t="str" cm="1">
        <f t="array" ref="U464">_xlfn.IFS( D464 &lt; 1000, "Less than 1000", D464&lt;=4999, "1000 to 4999", D464&lt;=9999, "5000 to 9999", D464&lt;= 14999, "10000 to 14999",
D464&lt;=19999, "15000 to 19999", D464&lt;=24999, "20000 to 24999", D464&lt;=29999, "25000 to 29999",
D464&lt;=34999, "30000 to 34999", D464&lt;=39999, "35000 to 39999", D464&lt;=44999, "40000 to 44999",
D464&lt;=49999, "45000 to 49999", D464&gt;49999, "Greater than or equal to 50000" )</f>
        <v>Greater than or equal to 50000</v>
      </c>
    </row>
    <row r="465" spans="1:21" x14ac:dyDescent="0.25">
      <c r="A465">
        <v>463</v>
      </c>
      <c r="B465" t="s">
        <v>974</v>
      </c>
      <c r="C465" s="3" t="s">
        <v>975</v>
      </c>
      <c r="D465" s="6">
        <v>134300</v>
      </c>
      <c r="E465" s="6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42"/>
        <v>1.0816455696202532</v>
      </c>
      <c r="P465" s="7">
        <f t="shared" si="43"/>
        <v>69.009501187648453</v>
      </c>
      <c r="Q465" t="str">
        <f t="shared" si="44"/>
        <v>film &amp; video</v>
      </c>
      <c r="R465" t="str">
        <f t="shared" si="45"/>
        <v>animation</v>
      </c>
      <c r="S465" s="9">
        <f t="shared" si="46"/>
        <v>41639.25</v>
      </c>
      <c r="T465" s="9">
        <f t="shared" si="47"/>
        <v>41643.25</v>
      </c>
      <c r="U465" t="str" cm="1">
        <f t="array" ref="U465">_xlfn.IFS( D465 &lt; 1000, "Less than 1000", D465&lt;=4999, "1000 to 4999", D465&lt;=9999, "5000 to 9999", D465&lt;= 14999, "10000 to 14999",
D465&lt;=19999, "15000 to 19999", D465&lt;=24999, "20000 to 24999", D465&lt;=29999, "25000 to 29999",
D465&lt;=34999, "30000 to 34999", D465&lt;=39999, "35000 to 39999", D465&lt;=44999, "40000 to 44999",
D465&lt;=49999, "45000 to 49999", D465&gt;49999, "Greater than or equal to 50000" )</f>
        <v>Greater than or equal to 50000</v>
      </c>
    </row>
    <row r="466" spans="1:21" x14ac:dyDescent="0.25">
      <c r="A466">
        <v>464</v>
      </c>
      <c r="B466" t="s">
        <v>976</v>
      </c>
      <c r="C466" s="3" t="s">
        <v>977</v>
      </c>
      <c r="D466" s="6">
        <v>71200</v>
      </c>
      <c r="E466" s="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42"/>
        <v>1.3345505617977529</v>
      </c>
      <c r="P466" s="7">
        <f t="shared" si="43"/>
        <v>39.006568144499177</v>
      </c>
      <c r="Q466" t="str">
        <f t="shared" si="44"/>
        <v>theater</v>
      </c>
      <c r="R466" t="str">
        <f t="shared" si="45"/>
        <v>plays</v>
      </c>
      <c r="S466" s="9">
        <f t="shared" si="46"/>
        <v>43142.25</v>
      </c>
      <c r="T466" s="9">
        <f t="shared" si="47"/>
        <v>43156.25</v>
      </c>
      <c r="U466" t="str" cm="1">
        <f t="array" ref="U466">_xlfn.IFS( D466 &lt; 1000, "Less than 1000", D466&lt;=4999, "1000 to 4999", D466&lt;=9999, "5000 to 9999", D466&lt;= 14999, "10000 to 14999",
D466&lt;=19999, "15000 to 19999", D466&lt;=24999, "20000 to 24999", D466&lt;=29999, "25000 to 29999",
D466&lt;=34999, "30000 to 34999", D466&lt;=39999, "35000 to 39999", D466&lt;=44999, "40000 to 44999",
D466&lt;=49999, "45000 to 49999", D466&gt;49999, "Greater than or equal to 50000" )</f>
        <v>Greater than or equal to 50000</v>
      </c>
    </row>
    <row r="467" spans="1:21" x14ac:dyDescent="0.25">
      <c r="A467">
        <v>465</v>
      </c>
      <c r="B467" t="s">
        <v>978</v>
      </c>
      <c r="C467" s="3" t="s">
        <v>979</v>
      </c>
      <c r="D467" s="6">
        <v>4700</v>
      </c>
      <c r="E467" s="6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42"/>
        <v>1.8785106382978722</v>
      </c>
      <c r="P467" s="7">
        <f t="shared" si="43"/>
        <v>110.3625</v>
      </c>
      <c r="Q467" t="str">
        <f t="shared" si="44"/>
        <v>publishing</v>
      </c>
      <c r="R467" t="str">
        <f t="shared" si="45"/>
        <v>translations</v>
      </c>
      <c r="S467" s="9">
        <f t="shared" si="46"/>
        <v>43127.25</v>
      </c>
      <c r="T467" s="9">
        <f t="shared" si="47"/>
        <v>43136.25</v>
      </c>
      <c r="U467" t="str" cm="1">
        <f t="array" ref="U467">_xlfn.IFS( D467 &lt; 1000, "Less than 1000", D467&lt;=4999, "1000 to 4999", D467&lt;=9999, "5000 to 9999", D467&lt;= 14999, "10000 to 14999",
D467&lt;=19999, "15000 to 19999", D467&lt;=24999, "20000 to 24999", D467&lt;=29999, "25000 to 29999",
D467&lt;=34999, "30000 to 34999", D467&lt;=39999, "35000 to 39999", D467&lt;=44999, "40000 to 44999",
D467&lt;=49999, "45000 to 49999", D467&gt;49999, "Greater than or equal to 50000" )</f>
        <v>1000 to 4999</v>
      </c>
    </row>
    <row r="468" spans="1:21" x14ac:dyDescent="0.25">
      <c r="A468">
        <v>466</v>
      </c>
      <c r="B468" t="s">
        <v>980</v>
      </c>
      <c r="C468" s="3" t="s">
        <v>981</v>
      </c>
      <c r="D468" s="6">
        <v>1200</v>
      </c>
      <c r="E468" s="6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42"/>
        <v>3.32</v>
      </c>
      <c r="P468" s="7">
        <f t="shared" si="43"/>
        <v>94.857142857142861</v>
      </c>
      <c r="Q468" t="str">
        <f t="shared" si="44"/>
        <v>technology</v>
      </c>
      <c r="R468" t="str">
        <f t="shared" si="45"/>
        <v>wearables</v>
      </c>
      <c r="S468" s="9">
        <f t="shared" si="46"/>
        <v>41409.208333333336</v>
      </c>
      <c r="T468" s="9">
        <f t="shared" si="47"/>
        <v>41432.208333333336</v>
      </c>
      <c r="U468" t="str" cm="1">
        <f t="array" ref="U468">_xlfn.IFS( D468 &lt; 1000, "Less than 1000", D468&lt;=4999, "1000 to 4999", D468&lt;=9999, "5000 to 9999", D468&lt;= 14999, "10000 to 14999",
D468&lt;=19999, "15000 to 19999", D468&lt;=24999, "20000 to 24999", D468&lt;=29999, "25000 to 29999",
D468&lt;=34999, "30000 to 34999", D468&lt;=39999, "35000 to 39999", D468&lt;=44999, "40000 to 44999",
D468&lt;=49999, "45000 to 49999", D468&gt;49999, "Greater than or equal to 50000" )</f>
        <v>1000 to 4999</v>
      </c>
    </row>
    <row r="469" spans="1:21" x14ac:dyDescent="0.25">
      <c r="A469">
        <v>467</v>
      </c>
      <c r="B469" t="s">
        <v>982</v>
      </c>
      <c r="C469" s="3" t="s">
        <v>983</v>
      </c>
      <c r="D469" s="6">
        <v>1400</v>
      </c>
      <c r="E469" s="6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42"/>
        <v>5.7521428571428572</v>
      </c>
      <c r="P469" s="7">
        <f t="shared" si="43"/>
        <v>57.935251798561154</v>
      </c>
      <c r="Q469" t="str">
        <f t="shared" si="44"/>
        <v>technology</v>
      </c>
      <c r="R469" t="str">
        <f t="shared" si="45"/>
        <v>web</v>
      </c>
      <c r="S469" s="9">
        <f t="shared" si="46"/>
        <v>42331.25</v>
      </c>
      <c r="T469" s="9">
        <f t="shared" si="47"/>
        <v>42338.25</v>
      </c>
      <c r="U469" t="str" cm="1">
        <f t="array" ref="U469">_xlfn.IFS( D469 &lt; 1000, "Less than 1000", D469&lt;=4999, "1000 to 4999", D469&lt;=9999, "5000 to 9999", D469&lt;= 14999, "10000 to 14999",
D469&lt;=19999, "15000 to 19999", D469&lt;=24999, "20000 to 24999", D469&lt;=29999, "25000 to 29999",
D469&lt;=34999, "30000 to 34999", D469&lt;=39999, "35000 to 39999", D469&lt;=44999, "40000 to 44999",
D469&lt;=49999, "45000 to 49999", D469&gt;49999, "Greater than or equal to 50000" )</f>
        <v>1000 to 4999</v>
      </c>
    </row>
    <row r="470" spans="1:21" x14ac:dyDescent="0.25">
      <c r="A470">
        <v>468</v>
      </c>
      <c r="B470" t="s">
        <v>984</v>
      </c>
      <c r="C470" s="3" t="s">
        <v>985</v>
      </c>
      <c r="D470" s="6">
        <v>4000</v>
      </c>
      <c r="E470" s="6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42"/>
        <v>0.40500000000000003</v>
      </c>
      <c r="P470" s="7">
        <f t="shared" si="43"/>
        <v>101.25</v>
      </c>
      <c r="Q470" t="str">
        <f t="shared" si="44"/>
        <v>theater</v>
      </c>
      <c r="R470" t="str">
        <f t="shared" si="45"/>
        <v>plays</v>
      </c>
      <c r="S470" s="9">
        <f t="shared" si="46"/>
        <v>43569.208333333328</v>
      </c>
      <c r="T470" s="9">
        <f t="shared" si="47"/>
        <v>43585.208333333328</v>
      </c>
      <c r="U470" t="str" cm="1">
        <f t="array" ref="U470">_xlfn.IFS( D470 &lt; 1000, "Less than 1000", D470&lt;=4999, "1000 to 4999", D470&lt;=9999, "5000 to 9999", D470&lt;= 14999, "10000 to 14999",
D470&lt;=19999, "15000 to 19999", D470&lt;=24999, "20000 to 24999", D470&lt;=29999, "25000 to 29999",
D470&lt;=34999, "30000 to 34999", D470&lt;=39999, "35000 to 39999", D470&lt;=44999, "40000 to 44999",
D470&lt;=49999, "45000 to 49999", D470&gt;49999, "Greater than or equal to 50000" )</f>
        <v>1000 to 4999</v>
      </c>
    </row>
    <row r="471" spans="1:21" x14ac:dyDescent="0.25">
      <c r="A471">
        <v>469</v>
      </c>
      <c r="B471" t="s">
        <v>986</v>
      </c>
      <c r="C471" s="3" t="s">
        <v>987</v>
      </c>
      <c r="D471" s="6">
        <v>5600</v>
      </c>
      <c r="E471" s="6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42"/>
        <v>1.8442857142857143</v>
      </c>
      <c r="P471" s="7">
        <f t="shared" si="43"/>
        <v>64.95597484276729</v>
      </c>
      <c r="Q471" t="str">
        <f t="shared" si="44"/>
        <v>film &amp; video</v>
      </c>
      <c r="R471" t="str">
        <f t="shared" si="45"/>
        <v>drama</v>
      </c>
      <c r="S471" s="9">
        <f t="shared" si="46"/>
        <v>42142.208333333328</v>
      </c>
      <c r="T471" s="9">
        <f t="shared" si="47"/>
        <v>42144.208333333328</v>
      </c>
      <c r="U471" t="str" cm="1">
        <f t="array" ref="U471">_xlfn.IFS( D471 &lt; 1000, "Less than 1000", D471&lt;=4999, "1000 to 4999", D471&lt;=9999, "5000 to 9999", D471&lt;= 14999, "10000 to 14999",
D471&lt;=19999, "15000 to 19999", D471&lt;=24999, "20000 to 24999", D471&lt;=29999, "25000 to 29999",
D471&lt;=34999, "30000 to 34999", D471&lt;=39999, "35000 to 39999", D471&lt;=44999, "40000 to 44999",
D471&lt;=49999, "45000 to 49999", D471&gt;49999, "Greater than or equal to 50000" )</f>
        <v>5000 to 9999</v>
      </c>
    </row>
    <row r="472" spans="1:21" x14ac:dyDescent="0.25">
      <c r="A472">
        <v>470</v>
      </c>
      <c r="B472" t="s">
        <v>988</v>
      </c>
      <c r="C472" s="3" t="s">
        <v>989</v>
      </c>
      <c r="D472" s="6">
        <v>3600</v>
      </c>
      <c r="E472" s="6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42"/>
        <v>2.8580555555555556</v>
      </c>
      <c r="P472" s="7">
        <f t="shared" si="43"/>
        <v>27.00524934383202</v>
      </c>
      <c r="Q472" t="str">
        <f t="shared" si="44"/>
        <v>technology</v>
      </c>
      <c r="R472" t="str">
        <f t="shared" si="45"/>
        <v>wearables</v>
      </c>
      <c r="S472" s="9">
        <f t="shared" si="46"/>
        <v>42716.25</v>
      </c>
      <c r="T472" s="9">
        <f t="shared" si="47"/>
        <v>42723.25</v>
      </c>
      <c r="U472" t="str" cm="1">
        <f t="array" ref="U472">_xlfn.IFS( D472 &lt; 1000, "Less than 1000", D472&lt;=4999, "1000 to 4999", D472&lt;=9999, "5000 to 9999", D472&lt;= 14999, "10000 to 14999",
D472&lt;=19999, "15000 to 19999", D472&lt;=24999, "20000 to 24999", D472&lt;=29999, "25000 to 29999",
D472&lt;=34999, "30000 to 34999", D472&lt;=39999, "35000 to 39999", D472&lt;=44999, "40000 to 44999",
D472&lt;=49999, "45000 to 49999", D472&gt;49999, "Greater than or equal to 50000" )</f>
        <v>1000 to 4999</v>
      </c>
    </row>
    <row r="473" spans="1:21" x14ac:dyDescent="0.25">
      <c r="A473">
        <v>471</v>
      </c>
      <c r="B473" t="s">
        <v>446</v>
      </c>
      <c r="C473" s="3" t="s">
        <v>990</v>
      </c>
      <c r="D473" s="6">
        <v>3100</v>
      </c>
      <c r="E473" s="6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42"/>
        <v>3.19</v>
      </c>
      <c r="P473" s="7">
        <f t="shared" si="43"/>
        <v>50.97422680412371</v>
      </c>
      <c r="Q473" t="str">
        <f t="shared" si="44"/>
        <v>food</v>
      </c>
      <c r="R473" t="str">
        <f t="shared" si="45"/>
        <v>food trucks</v>
      </c>
      <c r="S473" s="9">
        <f t="shared" si="46"/>
        <v>41031.208333333336</v>
      </c>
      <c r="T473" s="9">
        <f t="shared" si="47"/>
        <v>41031.208333333336</v>
      </c>
      <c r="U473" t="str" cm="1">
        <f t="array" ref="U473">_xlfn.IFS( D473 &lt; 1000, "Less than 1000", D473&lt;=4999, "1000 to 4999", D473&lt;=9999, "5000 to 9999", D473&lt;= 14999, "10000 to 14999",
D473&lt;=19999, "15000 to 19999", D473&lt;=24999, "20000 to 24999", D473&lt;=29999, "25000 to 29999",
D473&lt;=34999, "30000 to 34999", D473&lt;=39999, "35000 to 39999", D473&lt;=44999, "40000 to 44999",
D473&lt;=49999, "45000 to 49999", D473&gt;49999, "Greater than or equal to 50000" )</f>
        <v>1000 to 4999</v>
      </c>
    </row>
    <row r="474" spans="1:21" x14ac:dyDescent="0.25">
      <c r="A474">
        <v>472</v>
      </c>
      <c r="B474" t="s">
        <v>991</v>
      </c>
      <c r="C474" s="3" t="s">
        <v>992</v>
      </c>
      <c r="D474" s="6">
        <v>153800</v>
      </c>
      <c r="E474" s="6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42"/>
        <v>0.39234070221066319</v>
      </c>
      <c r="P474" s="7">
        <f t="shared" si="43"/>
        <v>104.94260869565217</v>
      </c>
      <c r="Q474" t="str">
        <f t="shared" si="44"/>
        <v>music</v>
      </c>
      <c r="R474" t="str">
        <f t="shared" si="45"/>
        <v>rock</v>
      </c>
      <c r="S474" s="9">
        <f t="shared" si="46"/>
        <v>43535.208333333328</v>
      </c>
      <c r="T474" s="9">
        <f t="shared" si="47"/>
        <v>43589.208333333328</v>
      </c>
      <c r="U474" t="str" cm="1">
        <f t="array" ref="U474">_xlfn.IFS( D474 &lt; 1000, "Less than 1000", D474&lt;=4999, "1000 to 4999", D474&lt;=9999, "5000 to 9999", D474&lt;= 14999, "10000 to 14999",
D474&lt;=19999, "15000 to 19999", D474&lt;=24999, "20000 to 24999", D474&lt;=29999, "25000 to 29999",
D474&lt;=34999, "30000 to 34999", D474&lt;=39999, "35000 to 39999", D474&lt;=44999, "40000 to 44999",
D474&lt;=49999, "45000 to 49999", D474&gt;49999, "Greater than or equal to 50000" )</f>
        <v>Greater than or equal to 50000</v>
      </c>
    </row>
    <row r="475" spans="1:21" x14ac:dyDescent="0.25">
      <c r="A475">
        <v>473</v>
      </c>
      <c r="B475" t="s">
        <v>993</v>
      </c>
      <c r="C475" s="3" t="s">
        <v>994</v>
      </c>
      <c r="D475" s="6">
        <v>5000</v>
      </c>
      <c r="E475" s="6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42"/>
        <v>1.7814000000000001</v>
      </c>
      <c r="P475" s="7">
        <f t="shared" si="43"/>
        <v>84.028301886792448</v>
      </c>
      <c r="Q475" t="str">
        <f t="shared" si="44"/>
        <v>music</v>
      </c>
      <c r="R475" t="str">
        <f t="shared" si="45"/>
        <v>electric music</v>
      </c>
      <c r="S475" s="9">
        <f t="shared" si="46"/>
        <v>43277.208333333328</v>
      </c>
      <c r="T475" s="9">
        <f t="shared" si="47"/>
        <v>43278.208333333328</v>
      </c>
      <c r="U475" t="str" cm="1">
        <f t="array" ref="U475">_xlfn.IFS( D475 &lt; 1000, "Less than 1000", D475&lt;=4999, "1000 to 4999", D475&lt;=9999, "5000 to 9999", D475&lt;= 14999, "10000 to 14999",
D475&lt;=19999, "15000 to 19999", D475&lt;=24999, "20000 to 24999", D475&lt;=29999, "25000 to 29999",
D475&lt;=34999, "30000 to 34999", D475&lt;=39999, "35000 to 39999", D475&lt;=44999, "40000 to 44999",
D475&lt;=49999, "45000 to 49999", D475&gt;49999, "Greater than or equal to 50000" )</f>
        <v>5000 to 9999</v>
      </c>
    </row>
    <row r="476" spans="1:21" x14ac:dyDescent="0.25">
      <c r="A476">
        <v>474</v>
      </c>
      <c r="B476" t="s">
        <v>995</v>
      </c>
      <c r="C476" s="3" t="s">
        <v>996</v>
      </c>
      <c r="D476" s="6">
        <v>4000</v>
      </c>
      <c r="E476" s="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42"/>
        <v>3.6515</v>
      </c>
      <c r="P476" s="7">
        <f t="shared" si="43"/>
        <v>102.85915492957747</v>
      </c>
      <c r="Q476" t="str">
        <f t="shared" si="44"/>
        <v>film &amp; video</v>
      </c>
      <c r="R476" t="str">
        <f t="shared" si="45"/>
        <v>television</v>
      </c>
      <c r="S476" s="9">
        <f t="shared" si="46"/>
        <v>41989.25</v>
      </c>
      <c r="T476" s="9">
        <f t="shared" si="47"/>
        <v>41990.25</v>
      </c>
      <c r="U476" t="str" cm="1">
        <f t="array" ref="U476">_xlfn.IFS( D476 &lt; 1000, "Less than 1000", D476&lt;=4999, "1000 to 4999", D476&lt;=9999, "5000 to 9999", D476&lt;= 14999, "10000 to 14999",
D476&lt;=19999, "15000 to 19999", D476&lt;=24999, "20000 to 24999", D476&lt;=29999, "25000 to 29999",
D476&lt;=34999, "30000 to 34999", D476&lt;=39999, "35000 to 39999", D476&lt;=44999, "40000 to 44999",
D476&lt;=49999, "45000 to 49999", D476&gt;49999, "Greater than or equal to 50000" )</f>
        <v>1000 to 4999</v>
      </c>
    </row>
    <row r="477" spans="1:21" x14ac:dyDescent="0.25">
      <c r="A477">
        <v>475</v>
      </c>
      <c r="B477" t="s">
        <v>997</v>
      </c>
      <c r="C477" s="3" t="s">
        <v>998</v>
      </c>
      <c r="D477" s="6">
        <v>7400</v>
      </c>
      <c r="E477" s="6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42"/>
        <v>1.1394594594594594</v>
      </c>
      <c r="P477" s="7">
        <f t="shared" si="43"/>
        <v>39.962085308056871</v>
      </c>
      <c r="Q477" t="str">
        <f t="shared" si="44"/>
        <v>publishing</v>
      </c>
      <c r="R477" t="str">
        <f t="shared" si="45"/>
        <v>translations</v>
      </c>
      <c r="S477" s="9">
        <f t="shared" si="46"/>
        <v>41450.208333333336</v>
      </c>
      <c r="T477" s="9">
        <f t="shared" si="47"/>
        <v>41454.208333333336</v>
      </c>
      <c r="U477" t="str" cm="1">
        <f t="array" ref="U477">_xlfn.IFS( D477 &lt; 1000, "Less than 1000", D477&lt;=4999, "1000 to 4999", D477&lt;=9999, "5000 to 9999", D477&lt;= 14999, "10000 to 14999",
D477&lt;=19999, "15000 to 19999", D477&lt;=24999, "20000 to 24999", D477&lt;=29999, "25000 to 29999",
D477&lt;=34999, "30000 to 34999", D477&lt;=39999, "35000 to 39999", D477&lt;=44999, "40000 to 44999",
D477&lt;=49999, "45000 to 49999", D477&gt;49999, "Greater than or equal to 50000" )</f>
        <v>5000 to 9999</v>
      </c>
    </row>
    <row r="478" spans="1:21" x14ac:dyDescent="0.25">
      <c r="A478">
        <v>476</v>
      </c>
      <c r="B478" t="s">
        <v>999</v>
      </c>
      <c r="C478" s="3" t="s">
        <v>1000</v>
      </c>
      <c r="D478" s="6">
        <v>191500</v>
      </c>
      <c r="E478" s="6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42"/>
        <v>0.29828720626631855</v>
      </c>
      <c r="P478" s="7">
        <f t="shared" si="43"/>
        <v>51.001785714285717</v>
      </c>
      <c r="Q478" t="str">
        <f t="shared" si="44"/>
        <v>publishing</v>
      </c>
      <c r="R478" t="str">
        <f t="shared" si="45"/>
        <v>fiction</v>
      </c>
      <c r="S478" s="9">
        <f t="shared" si="46"/>
        <v>43322.208333333328</v>
      </c>
      <c r="T478" s="9">
        <f t="shared" si="47"/>
        <v>43328.208333333328</v>
      </c>
      <c r="U478" t="str" cm="1">
        <f t="array" ref="U478">_xlfn.IFS( D478 &lt; 1000, "Less than 1000", D478&lt;=4999, "1000 to 4999", D478&lt;=9999, "5000 to 9999", D478&lt;= 14999, "10000 to 14999",
D478&lt;=19999, "15000 to 19999", D478&lt;=24999, "20000 to 24999", D478&lt;=29999, "25000 to 29999",
D478&lt;=34999, "30000 to 34999", D478&lt;=39999, "35000 to 39999", D478&lt;=44999, "40000 to 44999",
D478&lt;=49999, "45000 to 49999", D478&gt;49999, "Greater than or equal to 50000" )</f>
        <v>Greater than or equal to 50000</v>
      </c>
    </row>
    <row r="479" spans="1:21" x14ac:dyDescent="0.25">
      <c r="A479">
        <v>477</v>
      </c>
      <c r="B479" t="s">
        <v>1001</v>
      </c>
      <c r="C479" s="3" t="s">
        <v>1002</v>
      </c>
      <c r="D479" s="6">
        <v>8500</v>
      </c>
      <c r="E479" s="6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42"/>
        <v>0.54270588235294115</v>
      </c>
      <c r="P479" s="7">
        <f t="shared" si="43"/>
        <v>40.823008849557525</v>
      </c>
      <c r="Q479" t="str">
        <f t="shared" si="44"/>
        <v>film &amp; video</v>
      </c>
      <c r="R479" t="str">
        <f t="shared" si="45"/>
        <v>science fiction</v>
      </c>
      <c r="S479" s="9">
        <f t="shared" si="46"/>
        <v>40720.208333333336</v>
      </c>
      <c r="T479" s="9">
        <f t="shared" si="47"/>
        <v>40747.208333333336</v>
      </c>
      <c r="U479" t="str" cm="1">
        <f t="array" ref="U479">_xlfn.IFS( D479 &lt; 1000, "Less than 1000", D479&lt;=4999, "1000 to 4999", D479&lt;=9999, "5000 to 9999", D479&lt;= 14999, "10000 to 14999",
D479&lt;=19999, "15000 to 19999", D479&lt;=24999, "20000 to 24999", D479&lt;=29999, "25000 to 29999",
D479&lt;=34999, "30000 to 34999", D479&lt;=39999, "35000 to 39999", D479&lt;=44999, "40000 to 44999",
D479&lt;=49999, "45000 to 49999", D479&gt;49999, "Greater than or equal to 50000" )</f>
        <v>5000 to 9999</v>
      </c>
    </row>
    <row r="480" spans="1:21" x14ac:dyDescent="0.25">
      <c r="A480">
        <v>478</v>
      </c>
      <c r="B480" t="s">
        <v>1003</v>
      </c>
      <c r="C480" s="3" t="s">
        <v>1004</v>
      </c>
      <c r="D480" s="6">
        <v>68800</v>
      </c>
      <c r="E480" s="6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42"/>
        <v>2.3634156976744185</v>
      </c>
      <c r="P480" s="7">
        <f t="shared" si="43"/>
        <v>58.999637155297535</v>
      </c>
      <c r="Q480" t="str">
        <f t="shared" si="44"/>
        <v>technology</v>
      </c>
      <c r="R480" t="str">
        <f t="shared" si="45"/>
        <v>wearables</v>
      </c>
      <c r="S480" s="9">
        <f t="shared" si="46"/>
        <v>42072.208333333328</v>
      </c>
      <c r="T480" s="9">
        <f t="shared" si="47"/>
        <v>42084.208333333328</v>
      </c>
      <c r="U480" t="str" cm="1">
        <f t="array" ref="U480">_xlfn.IFS( D480 &lt; 1000, "Less than 1000", D480&lt;=4999, "1000 to 4999", D480&lt;=9999, "5000 to 9999", D480&lt;= 14999, "10000 to 14999",
D480&lt;=19999, "15000 to 19999", D480&lt;=24999, "20000 to 24999", D480&lt;=29999, "25000 to 29999",
D480&lt;=34999, "30000 to 34999", D480&lt;=39999, "35000 to 39999", D480&lt;=44999, "40000 to 44999",
D480&lt;=49999, "45000 to 49999", D480&gt;49999, "Greater than or equal to 50000" )</f>
        <v>Greater than or equal to 50000</v>
      </c>
    </row>
    <row r="481" spans="1:21" x14ac:dyDescent="0.25">
      <c r="A481">
        <v>479</v>
      </c>
      <c r="B481" t="s">
        <v>1005</v>
      </c>
      <c r="C481" s="3" t="s">
        <v>1006</v>
      </c>
      <c r="D481" s="6">
        <v>2400</v>
      </c>
      <c r="E481" s="6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42"/>
        <v>5.1291666666666664</v>
      </c>
      <c r="P481" s="7">
        <f t="shared" si="43"/>
        <v>71.156069364161851</v>
      </c>
      <c r="Q481" t="str">
        <f t="shared" si="44"/>
        <v>food</v>
      </c>
      <c r="R481" t="str">
        <f t="shared" si="45"/>
        <v>food trucks</v>
      </c>
      <c r="S481" s="9">
        <f t="shared" si="46"/>
        <v>42945.208333333328</v>
      </c>
      <c r="T481" s="9">
        <f t="shared" si="47"/>
        <v>42947.208333333328</v>
      </c>
      <c r="U481" t="str" cm="1">
        <f t="array" ref="U481">_xlfn.IFS( D481 &lt; 1000, "Less than 1000", D481&lt;=4999, "1000 to 4999", D481&lt;=9999, "5000 to 9999", D481&lt;= 14999, "10000 to 14999",
D481&lt;=19999, "15000 to 19999", D481&lt;=24999, "20000 to 24999", D481&lt;=29999, "25000 to 29999",
D481&lt;=34999, "30000 to 34999", D481&lt;=39999, "35000 to 39999", D481&lt;=44999, "40000 to 44999",
D481&lt;=49999, "45000 to 49999", D481&gt;49999, "Greater than or equal to 50000" )</f>
        <v>1000 to 4999</v>
      </c>
    </row>
    <row r="482" spans="1:21" x14ac:dyDescent="0.25">
      <c r="A482">
        <v>480</v>
      </c>
      <c r="B482" t="s">
        <v>1007</v>
      </c>
      <c r="C482" s="3" t="s">
        <v>1008</v>
      </c>
      <c r="D482" s="6">
        <v>8600</v>
      </c>
      <c r="E482" s="6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42"/>
        <v>1.0065116279069768</v>
      </c>
      <c r="P482" s="7">
        <f t="shared" si="43"/>
        <v>99.494252873563212</v>
      </c>
      <c r="Q482" t="str">
        <f t="shared" si="44"/>
        <v>photography</v>
      </c>
      <c r="R482" t="str">
        <f t="shared" si="45"/>
        <v>photography books</v>
      </c>
      <c r="S482" s="9">
        <f t="shared" si="46"/>
        <v>40248.25</v>
      </c>
      <c r="T482" s="9">
        <f t="shared" si="47"/>
        <v>40257.208333333336</v>
      </c>
      <c r="U482" t="str" cm="1">
        <f t="array" ref="U482">_xlfn.IFS( D482 &lt; 1000, "Less than 1000", D482&lt;=4999, "1000 to 4999", D482&lt;=9999, "5000 to 9999", D482&lt;= 14999, "10000 to 14999",
D482&lt;=19999, "15000 to 19999", D482&lt;=24999, "20000 to 24999", D482&lt;=29999, "25000 to 29999",
D482&lt;=34999, "30000 to 34999", D482&lt;=39999, "35000 to 39999", D482&lt;=44999, "40000 to 44999",
D482&lt;=49999, "45000 to 49999", D482&gt;49999, "Greater than or equal to 50000" )</f>
        <v>5000 to 9999</v>
      </c>
    </row>
    <row r="483" spans="1:21" x14ac:dyDescent="0.25">
      <c r="A483">
        <v>481</v>
      </c>
      <c r="B483" t="s">
        <v>1009</v>
      </c>
      <c r="C483" s="3" t="s">
        <v>1010</v>
      </c>
      <c r="D483" s="6">
        <v>196600</v>
      </c>
      <c r="E483" s="6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42"/>
        <v>0.81348423194303154</v>
      </c>
      <c r="P483" s="7">
        <f t="shared" si="43"/>
        <v>103.98634590377114</v>
      </c>
      <c r="Q483" t="str">
        <f t="shared" si="44"/>
        <v>theater</v>
      </c>
      <c r="R483" t="str">
        <f t="shared" si="45"/>
        <v>plays</v>
      </c>
      <c r="S483" s="9">
        <f t="shared" si="46"/>
        <v>41913.208333333336</v>
      </c>
      <c r="T483" s="9">
        <f t="shared" si="47"/>
        <v>41955.25</v>
      </c>
      <c r="U483" t="str" cm="1">
        <f t="array" ref="U483">_xlfn.IFS( D483 &lt; 1000, "Less than 1000", D483&lt;=4999, "1000 to 4999", D483&lt;=9999, "5000 to 9999", D483&lt;= 14999, "10000 to 14999",
D483&lt;=19999, "15000 to 19999", D483&lt;=24999, "20000 to 24999", D483&lt;=29999, "25000 to 29999",
D483&lt;=34999, "30000 to 34999", D483&lt;=39999, "35000 to 39999", D483&lt;=44999, "40000 to 44999",
D483&lt;=49999, "45000 to 49999", D483&gt;49999, "Greater than or equal to 50000" )</f>
        <v>Greater than or equal to 50000</v>
      </c>
    </row>
    <row r="484" spans="1:21" x14ac:dyDescent="0.25">
      <c r="A484">
        <v>482</v>
      </c>
      <c r="B484" t="s">
        <v>1011</v>
      </c>
      <c r="C484" s="3" t="s">
        <v>1012</v>
      </c>
      <c r="D484" s="6">
        <v>4200</v>
      </c>
      <c r="E484" s="6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42"/>
        <v>0.16404761904761905</v>
      </c>
      <c r="P484" s="7">
        <f t="shared" si="43"/>
        <v>76.555555555555557</v>
      </c>
      <c r="Q484" t="str">
        <f t="shared" si="44"/>
        <v>publishing</v>
      </c>
      <c r="R484" t="str">
        <f t="shared" si="45"/>
        <v>fiction</v>
      </c>
      <c r="S484" s="9">
        <f t="shared" si="46"/>
        <v>40963.25</v>
      </c>
      <c r="T484" s="9">
        <f t="shared" si="47"/>
        <v>40974.25</v>
      </c>
      <c r="U484" t="str" cm="1">
        <f t="array" ref="U484">_xlfn.IFS( D484 &lt; 1000, "Less than 1000", D484&lt;=4999, "1000 to 4999", D484&lt;=9999, "5000 to 9999", D484&lt;= 14999, "10000 to 14999",
D484&lt;=19999, "15000 to 19999", D484&lt;=24999, "20000 to 24999", D484&lt;=29999, "25000 to 29999",
D484&lt;=34999, "30000 to 34999", D484&lt;=39999, "35000 to 39999", D484&lt;=44999, "40000 to 44999",
D484&lt;=49999, "45000 to 49999", D484&gt;49999, "Greater than or equal to 50000" )</f>
        <v>1000 to 4999</v>
      </c>
    </row>
    <row r="485" spans="1:21" x14ac:dyDescent="0.25">
      <c r="A485">
        <v>483</v>
      </c>
      <c r="B485" t="s">
        <v>1013</v>
      </c>
      <c r="C485" s="3" t="s">
        <v>1014</v>
      </c>
      <c r="D485" s="6">
        <v>91400</v>
      </c>
      <c r="E485" s="6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42"/>
        <v>0.52774617067833696</v>
      </c>
      <c r="P485" s="7">
        <f t="shared" si="43"/>
        <v>87.068592057761734</v>
      </c>
      <c r="Q485" t="str">
        <f t="shared" si="44"/>
        <v>theater</v>
      </c>
      <c r="R485" t="str">
        <f t="shared" si="45"/>
        <v>plays</v>
      </c>
      <c r="S485" s="9">
        <f t="shared" si="46"/>
        <v>43811.25</v>
      </c>
      <c r="T485" s="9">
        <f t="shared" si="47"/>
        <v>43818.25</v>
      </c>
      <c r="U485" t="str" cm="1">
        <f t="array" ref="U485">_xlfn.IFS( D485 &lt; 1000, "Less than 1000", D485&lt;=4999, "1000 to 4999", D485&lt;=9999, "5000 to 9999", D485&lt;= 14999, "10000 to 14999",
D485&lt;=19999, "15000 to 19999", D485&lt;=24999, "20000 to 24999", D485&lt;=29999, "25000 to 29999",
D485&lt;=34999, "30000 to 34999", D485&lt;=39999, "35000 to 39999", D485&lt;=44999, "40000 to 44999",
D485&lt;=49999, "45000 to 49999", D485&gt;49999, "Greater than or equal to 50000" )</f>
        <v>Greater than or equal to 50000</v>
      </c>
    </row>
    <row r="486" spans="1:21" x14ac:dyDescent="0.25">
      <c r="A486">
        <v>484</v>
      </c>
      <c r="B486" t="s">
        <v>1015</v>
      </c>
      <c r="C486" s="3" t="s">
        <v>1016</v>
      </c>
      <c r="D486" s="6">
        <v>29600</v>
      </c>
      <c r="E486" s="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42"/>
        <v>2.6020608108108108</v>
      </c>
      <c r="P486" s="7">
        <f t="shared" si="43"/>
        <v>48.99554707379135</v>
      </c>
      <c r="Q486" t="str">
        <f t="shared" si="44"/>
        <v>food</v>
      </c>
      <c r="R486" t="str">
        <f t="shared" si="45"/>
        <v>food trucks</v>
      </c>
      <c r="S486" s="9">
        <f t="shared" si="46"/>
        <v>41855.208333333336</v>
      </c>
      <c r="T486" s="9">
        <f t="shared" si="47"/>
        <v>41904.208333333336</v>
      </c>
      <c r="U486" t="str" cm="1">
        <f t="array" ref="U486">_xlfn.IFS( D486 &lt; 1000, "Less than 1000", D486&lt;=4999, "1000 to 4999", D486&lt;=9999, "5000 to 9999", D486&lt;= 14999, "10000 to 14999",
D486&lt;=19999, "15000 to 19999", D486&lt;=24999, "20000 to 24999", D486&lt;=29999, "25000 to 29999",
D486&lt;=34999, "30000 to 34999", D486&lt;=39999, "35000 to 39999", D486&lt;=44999, "40000 to 44999",
D486&lt;=49999, "45000 to 49999", D486&gt;49999, "Greater than or equal to 50000" )</f>
        <v>25000 to 29999</v>
      </c>
    </row>
    <row r="487" spans="1:21" x14ac:dyDescent="0.25">
      <c r="A487">
        <v>485</v>
      </c>
      <c r="B487" t="s">
        <v>1017</v>
      </c>
      <c r="C487" s="3" t="s">
        <v>1018</v>
      </c>
      <c r="D487" s="6">
        <v>90600</v>
      </c>
      <c r="E487" s="6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42"/>
        <v>0.30732891832229581</v>
      </c>
      <c r="P487" s="7">
        <f t="shared" si="43"/>
        <v>42.969135802469133</v>
      </c>
      <c r="Q487" t="str">
        <f t="shared" si="44"/>
        <v>theater</v>
      </c>
      <c r="R487" t="str">
        <f t="shared" si="45"/>
        <v>plays</v>
      </c>
      <c r="S487" s="9">
        <f t="shared" si="46"/>
        <v>43626.208333333328</v>
      </c>
      <c r="T487" s="9">
        <f t="shared" si="47"/>
        <v>43667.208333333328</v>
      </c>
      <c r="U487" t="str" cm="1">
        <f t="array" ref="U487">_xlfn.IFS( D487 &lt; 1000, "Less than 1000", D487&lt;=4999, "1000 to 4999", D487&lt;=9999, "5000 to 9999", D487&lt;= 14999, "10000 to 14999",
D487&lt;=19999, "15000 to 19999", D487&lt;=24999, "20000 to 24999", D487&lt;=29999, "25000 to 29999",
D487&lt;=34999, "30000 to 34999", D487&lt;=39999, "35000 to 39999", D487&lt;=44999, "40000 to 44999",
D487&lt;=49999, "45000 to 49999", D487&gt;49999, "Greater than or equal to 50000" )</f>
        <v>Greater than or equal to 50000</v>
      </c>
    </row>
    <row r="488" spans="1:21" x14ac:dyDescent="0.25">
      <c r="A488">
        <v>486</v>
      </c>
      <c r="B488" t="s">
        <v>1019</v>
      </c>
      <c r="C488" s="3" t="s">
        <v>1020</v>
      </c>
      <c r="D488" s="6">
        <v>5200</v>
      </c>
      <c r="E488" s="6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42"/>
        <v>0.13500000000000001</v>
      </c>
      <c r="P488" s="7">
        <f t="shared" si="43"/>
        <v>33.428571428571431</v>
      </c>
      <c r="Q488" t="str">
        <f t="shared" si="44"/>
        <v>publishing</v>
      </c>
      <c r="R488" t="str">
        <f t="shared" si="45"/>
        <v>translations</v>
      </c>
      <c r="S488" s="9">
        <f t="shared" si="46"/>
        <v>43168.25</v>
      </c>
      <c r="T488" s="9">
        <f t="shared" si="47"/>
        <v>43183.208333333328</v>
      </c>
      <c r="U488" t="str" cm="1">
        <f t="array" ref="U488">_xlfn.IFS( D488 &lt; 1000, "Less than 1000", D488&lt;=4999, "1000 to 4999", D488&lt;=9999, "5000 to 9999", D488&lt;= 14999, "10000 to 14999",
D488&lt;=19999, "15000 to 19999", D488&lt;=24999, "20000 to 24999", D488&lt;=29999, "25000 to 29999",
D488&lt;=34999, "30000 to 34999", D488&lt;=39999, "35000 to 39999", D488&lt;=44999, "40000 to 44999",
D488&lt;=49999, "45000 to 49999", D488&gt;49999, "Greater than or equal to 50000" )</f>
        <v>5000 to 9999</v>
      </c>
    </row>
    <row r="489" spans="1:21" x14ac:dyDescent="0.25">
      <c r="A489">
        <v>487</v>
      </c>
      <c r="B489" t="s">
        <v>1021</v>
      </c>
      <c r="C489" s="3" t="s">
        <v>1022</v>
      </c>
      <c r="D489" s="6">
        <v>110300</v>
      </c>
      <c r="E489" s="6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42"/>
        <v>1.7862556663644606</v>
      </c>
      <c r="P489" s="7">
        <f t="shared" si="43"/>
        <v>83.982949701619773</v>
      </c>
      <c r="Q489" t="str">
        <f t="shared" si="44"/>
        <v>theater</v>
      </c>
      <c r="R489" t="str">
        <f t="shared" si="45"/>
        <v>plays</v>
      </c>
      <c r="S489" s="9">
        <f t="shared" si="46"/>
        <v>42845.208333333328</v>
      </c>
      <c r="T489" s="9">
        <f t="shared" si="47"/>
        <v>42878.208333333328</v>
      </c>
      <c r="U489" t="str" cm="1">
        <f t="array" ref="U489">_xlfn.IFS( D489 &lt; 1000, "Less than 1000", D489&lt;=4999, "1000 to 4999", D489&lt;=9999, "5000 to 9999", D489&lt;= 14999, "10000 to 14999",
D489&lt;=19999, "15000 to 19999", D489&lt;=24999, "20000 to 24999", D489&lt;=29999, "25000 to 29999",
D489&lt;=34999, "30000 to 34999", D489&lt;=39999, "35000 to 39999", D489&lt;=44999, "40000 to 44999",
D489&lt;=49999, "45000 to 49999", D489&gt;49999, "Greater than or equal to 50000" )</f>
        <v>Greater than or equal to 50000</v>
      </c>
    </row>
    <row r="490" spans="1:21" x14ac:dyDescent="0.25">
      <c r="A490">
        <v>488</v>
      </c>
      <c r="B490" t="s">
        <v>1023</v>
      </c>
      <c r="C490" s="3" t="s">
        <v>1024</v>
      </c>
      <c r="D490" s="6">
        <v>5300</v>
      </c>
      <c r="E490" s="6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42"/>
        <v>2.2005660377358489</v>
      </c>
      <c r="P490" s="7">
        <f t="shared" si="43"/>
        <v>101.41739130434783</v>
      </c>
      <c r="Q490" t="str">
        <f t="shared" si="44"/>
        <v>theater</v>
      </c>
      <c r="R490" t="str">
        <f t="shared" si="45"/>
        <v>plays</v>
      </c>
      <c r="S490" s="9">
        <f t="shared" si="46"/>
        <v>42403.25</v>
      </c>
      <c r="T490" s="9">
        <f t="shared" si="47"/>
        <v>42420.25</v>
      </c>
      <c r="U490" t="str" cm="1">
        <f t="array" ref="U490">_xlfn.IFS( D490 &lt; 1000, "Less than 1000", D490&lt;=4999, "1000 to 4999", D490&lt;=9999, "5000 to 9999", D490&lt;= 14999, "10000 to 14999",
D490&lt;=19999, "15000 to 19999", D490&lt;=24999, "20000 to 24999", D490&lt;=29999, "25000 to 29999",
D490&lt;=34999, "30000 to 34999", D490&lt;=39999, "35000 to 39999", D490&lt;=44999, "40000 to 44999",
D490&lt;=49999, "45000 to 49999", D490&gt;49999, "Greater than or equal to 50000" )</f>
        <v>5000 to 9999</v>
      </c>
    </row>
    <row r="491" spans="1:21" x14ac:dyDescent="0.25">
      <c r="A491">
        <v>489</v>
      </c>
      <c r="B491" t="s">
        <v>1025</v>
      </c>
      <c r="C491" s="3" t="s">
        <v>1026</v>
      </c>
      <c r="D491" s="6">
        <v>9200</v>
      </c>
      <c r="E491" s="6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42"/>
        <v>1.015108695652174</v>
      </c>
      <c r="P491" s="7">
        <f t="shared" si="43"/>
        <v>109.87058823529412</v>
      </c>
      <c r="Q491" t="str">
        <f t="shared" si="44"/>
        <v>technology</v>
      </c>
      <c r="R491" t="str">
        <f t="shared" si="45"/>
        <v>wearables</v>
      </c>
      <c r="S491" s="9">
        <f t="shared" si="46"/>
        <v>40406.208333333336</v>
      </c>
      <c r="T491" s="9">
        <f t="shared" si="47"/>
        <v>40411.208333333336</v>
      </c>
      <c r="U491" t="str" cm="1">
        <f t="array" ref="U491">_xlfn.IFS( D491 &lt; 1000, "Less than 1000", D491&lt;=4999, "1000 to 4999", D491&lt;=9999, "5000 to 9999", D491&lt;= 14999, "10000 to 14999",
D491&lt;=19999, "15000 to 19999", D491&lt;=24999, "20000 to 24999", D491&lt;=29999, "25000 to 29999",
D491&lt;=34999, "30000 to 34999", D491&lt;=39999, "35000 to 39999", D491&lt;=44999, "40000 to 44999",
D491&lt;=49999, "45000 to 49999", D491&gt;49999, "Greater than or equal to 50000" )</f>
        <v>5000 to 9999</v>
      </c>
    </row>
    <row r="492" spans="1:21" x14ac:dyDescent="0.25">
      <c r="A492">
        <v>490</v>
      </c>
      <c r="B492" t="s">
        <v>1027</v>
      </c>
      <c r="C492" s="3" t="s">
        <v>1028</v>
      </c>
      <c r="D492" s="6">
        <v>2400</v>
      </c>
      <c r="E492" s="6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42"/>
        <v>1.915</v>
      </c>
      <c r="P492" s="7">
        <f t="shared" si="43"/>
        <v>31.916666666666668</v>
      </c>
      <c r="Q492" t="str">
        <f t="shared" si="44"/>
        <v>journalism</v>
      </c>
      <c r="R492" t="str">
        <f t="shared" si="45"/>
        <v>audio</v>
      </c>
      <c r="S492" s="9">
        <f t="shared" si="46"/>
        <v>43786.25</v>
      </c>
      <c r="T492" s="9">
        <f t="shared" si="47"/>
        <v>43793.25</v>
      </c>
      <c r="U492" t="str" cm="1">
        <f t="array" ref="U492">_xlfn.IFS( D492 &lt; 1000, "Less than 1000", D492&lt;=4999, "1000 to 4999", D492&lt;=9999, "5000 to 9999", D492&lt;= 14999, "10000 to 14999",
D492&lt;=19999, "15000 to 19999", D492&lt;=24999, "20000 to 24999", D492&lt;=29999, "25000 to 29999",
D492&lt;=34999, "30000 to 34999", D492&lt;=39999, "35000 to 39999", D492&lt;=44999, "40000 to 44999",
D492&lt;=49999, "45000 to 49999", D492&gt;49999, "Greater than or equal to 50000" )</f>
        <v>1000 to 4999</v>
      </c>
    </row>
    <row r="493" spans="1:21" x14ac:dyDescent="0.25">
      <c r="A493">
        <v>491</v>
      </c>
      <c r="B493" t="s">
        <v>1030</v>
      </c>
      <c r="C493" s="3" t="s">
        <v>1031</v>
      </c>
      <c r="D493" s="6">
        <v>56800</v>
      </c>
      <c r="E493" s="6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42"/>
        <v>3.0534683098591549</v>
      </c>
      <c r="P493" s="7">
        <f t="shared" si="43"/>
        <v>70.993450675399103</v>
      </c>
      <c r="Q493" t="str">
        <f t="shared" si="44"/>
        <v>food</v>
      </c>
      <c r="R493" t="str">
        <f t="shared" si="45"/>
        <v>food trucks</v>
      </c>
      <c r="S493" s="9">
        <f t="shared" si="46"/>
        <v>41456.208333333336</v>
      </c>
      <c r="T493" s="9">
        <f t="shared" si="47"/>
        <v>41482.208333333336</v>
      </c>
      <c r="U493" t="str" cm="1">
        <f t="array" ref="U493">_xlfn.IFS( D493 &lt; 1000, "Less than 1000", D493&lt;=4999, "1000 to 4999", D493&lt;=9999, "5000 to 9999", D493&lt;= 14999, "10000 to 14999",
D493&lt;=19999, "15000 to 19999", D493&lt;=24999, "20000 to 24999", D493&lt;=29999, "25000 to 29999",
D493&lt;=34999, "30000 to 34999", D493&lt;=39999, "35000 to 39999", D493&lt;=44999, "40000 to 44999",
D493&lt;=49999, "45000 to 49999", D493&gt;49999, "Greater than or equal to 50000" )</f>
        <v>Greater than or equal to 50000</v>
      </c>
    </row>
    <row r="494" spans="1:21" x14ac:dyDescent="0.25">
      <c r="A494">
        <v>492</v>
      </c>
      <c r="B494" t="s">
        <v>1032</v>
      </c>
      <c r="C494" s="3" t="s">
        <v>1033</v>
      </c>
      <c r="D494" s="6">
        <v>191000</v>
      </c>
      <c r="E494" s="6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42"/>
        <v>0.23995287958115183</v>
      </c>
      <c r="P494" s="7">
        <f t="shared" si="43"/>
        <v>77.026890756302521</v>
      </c>
      <c r="Q494" t="str">
        <f t="shared" si="44"/>
        <v>film &amp; video</v>
      </c>
      <c r="R494" t="str">
        <f t="shared" si="45"/>
        <v>shorts</v>
      </c>
      <c r="S494" s="9">
        <f t="shared" si="46"/>
        <v>40336.208333333336</v>
      </c>
      <c r="T494" s="9">
        <f t="shared" si="47"/>
        <v>40371.208333333336</v>
      </c>
      <c r="U494" t="str" cm="1">
        <f t="array" ref="U494">_xlfn.IFS( D494 &lt; 1000, "Less than 1000", D494&lt;=4999, "1000 to 4999", D494&lt;=9999, "5000 to 9999", D494&lt;= 14999, "10000 to 14999",
D494&lt;=19999, "15000 to 19999", D494&lt;=24999, "20000 to 24999", D494&lt;=29999, "25000 to 29999",
D494&lt;=34999, "30000 to 34999", D494&lt;=39999, "35000 to 39999", D494&lt;=44999, "40000 to 44999",
D494&lt;=49999, "45000 to 49999", D494&gt;49999, "Greater than or equal to 50000" )</f>
        <v>Greater than or equal to 50000</v>
      </c>
    </row>
    <row r="495" spans="1:21" x14ac:dyDescent="0.25">
      <c r="A495">
        <v>493</v>
      </c>
      <c r="B495" t="s">
        <v>1034</v>
      </c>
      <c r="C495" s="3" t="s">
        <v>1035</v>
      </c>
      <c r="D495" s="6">
        <v>900</v>
      </c>
      <c r="E495" s="6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42"/>
        <v>7.2377777777777776</v>
      </c>
      <c r="P495" s="7">
        <f t="shared" si="43"/>
        <v>101.78125</v>
      </c>
      <c r="Q495" t="str">
        <f t="shared" si="44"/>
        <v>photography</v>
      </c>
      <c r="R495" t="str">
        <f t="shared" si="45"/>
        <v>photography books</v>
      </c>
      <c r="S495" s="9">
        <f t="shared" si="46"/>
        <v>43645.208333333328</v>
      </c>
      <c r="T495" s="9">
        <f t="shared" si="47"/>
        <v>43658.208333333328</v>
      </c>
      <c r="U495" t="str" cm="1">
        <f t="array" ref="U495">_xlfn.IFS( D495 &lt; 1000, "Less than 1000", D495&lt;=4999, "1000 to 4999", D495&lt;=9999, "5000 to 9999", D495&lt;= 14999, "10000 to 14999",
D495&lt;=19999, "15000 to 19999", D495&lt;=24999, "20000 to 24999", D495&lt;=29999, "25000 to 29999",
D495&lt;=34999, "30000 to 34999", D495&lt;=39999, "35000 to 39999", D495&lt;=44999, "40000 to 44999",
D495&lt;=49999, "45000 to 49999", D495&gt;49999, "Greater than or equal to 50000" )</f>
        <v>Less than 1000</v>
      </c>
    </row>
    <row r="496" spans="1:21" x14ac:dyDescent="0.25">
      <c r="A496">
        <v>494</v>
      </c>
      <c r="B496" t="s">
        <v>1036</v>
      </c>
      <c r="C496" s="3" t="s">
        <v>1037</v>
      </c>
      <c r="D496" s="6">
        <v>2500</v>
      </c>
      <c r="E496" s="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42"/>
        <v>5.4736000000000002</v>
      </c>
      <c r="P496" s="7">
        <f t="shared" si="43"/>
        <v>51.059701492537314</v>
      </c>
      <c r="Q496" t="str">
        <f t="shared" si="44"/>
        <v>technology</v>
      </c>
      <c r="R496" t="str">
        <f t="shared" si="45"/>
        <v>wearables</v>
      </c>
      <c r="S496" s="9">
        <f t="shared" si="46"/>
        <v>40990.208333333336</v>
      </c>
      <c r="T496" s="9">
        <f t="shared" si="47"/>
        <v>40991.208333333336</v>
      </c>
      <c r="U496" t="str" cm="1">
        <f t="array" ref="U496">_xlfn.IFS( D496 &lt; 1000, "Less than 1000", D496&lt;=4999, "1000 to 4999", D496&lt;=9999, "5000 to 9999", D496&lt;= 14999, "10000 to 14999",
D496&lt;=19999, "15000 to 19999", D496&lt;=24999, "20000 to 24999", D496&lt;=29999, "25000 to 29999",
D496&lt;=34999, "30000 to 34999", D496&lt;=39999, "35000 to 39999", D496&lt;=44999, "40000 to 44999",
D496&lt;=49999, "45000 to 49999", D496&gt;49999, "Greater than or equal to 50000" )</f>
        <v>1000 to 4999</v>
      </c>
    </row>
    <row r="497" spans="1:21" x14ac:dyDescent="0.25">
      <c r="A497">
        <v>495</v>
      </c>
      <c r="B497" t="s">
        <v>1038</v>
      </c>
      <c r="C497" s="3" t="s">
        <v>1039</v>
      </c>
      <c r="D497" s="6">
        <v>3200</v>
      </c>
      <c r="E497" s="6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42"/>
        <v>4.1449999999999996</v>
      </c>
      <c r="P497" s="7">
        <f t="shared" si="43"/>
        <v>68.02051282051282</v>
      </c>
      <c r="Q497" t="str">
        <f t="shared" si="44"/>
        <v>theater</v>
      </c>
      <c r="R497" t="str">
        <f t="shared" si="45"/>
        <v>plays</v>
      </c>
      <c r="S497" s="9">
        <f t="shared" si="46"/>
        <v>41800.208333333336</v>
      </c>
      <c r="T497" s="9">
        <f t="shared" si="47"/>
        <v>41804.208333333336</v>
      </c>
      <c r="U497" t="str" cm="1">
        <f t="array" ref="U497">_xlfn.IFS( D497 &lt; 1000, "Less than 1000", D497&lt;=4999, "1000 to 4999", D497&lt;=9999, "5000 to 9999", D497&lt;= 14999, "10000 to 14999",
D497&lt;=19999, "15000 to 19999", D497&lt;=24999, "20000 to 24999", D497&lt;=29999, "25000 to 29999",
D497&lt;=34999, "30000 to 34999", D497&lt;=39999, "35000 to 39999", D497&lt;=44999, "40000 to 44999",
D497&lt;=49999, "45000 to 49999", D497&gt;49999, "Greater than or equal to 50000" )</f>
        <v>1000 to 4999</v>
      </c>
    </row>
    <row r="498" spans="1:21" x14ac:dyDescent="0.25">
      <c r="A498">
        <v>496</v>
      </c>
      <c r="B498" t="s">
        <v>1040</v>
      </c>
      <c r="C498" s="3" t="s">
        <v>1041</v>
      </c>
      <c r="D498" s="6">
        <v>183800</v>
      </c>
      <c r="E498" s="6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42"/>
        <v>9.0696409140369975E-3</v>
      </c>
      <c r="P498" s="7">
        <f t="shared" si="43"/>
        <v>30.87037037037037</v>
      </c>
      <c r="Q498" t="str">
        <f t="shared" si="44"/>
        <v>film &amp; video</v>
      </c>
      <c r="R498" t="str">
        <f t="shared" si="45"/>
        <v>animation</v>
      </c>
      <c r="S498" s="9">
        <f t="shared" si="46"/>
        <v>42876.208333333328</v>
      </c>
      <c r="T498" s="9">
        <f t="shared" si="47"/>
        <v>42893.208333333328</v>
      </c>
      <c r="U498" t="str" cm="1">
        <f t="array" ref="U498">_xlfn.IFS( D498 &lt; 1000, "Less than 1000", D498&lt;=4999, "1000 to 4999", D498&lt;=9999, "5000 to 9999", D498&lt;= 14999, "10000 to 14999",
D498&lt;=19999, "15000 to 19999", D498&lt;=24999, "20000 to 24999", D498&lt;=29999, "25000 to 29999",
D498&lt;=34999, "30000 to 34999", D498&lt;=39999, "35000 to 39999", D498&lt;=44999, "40000 to 44999",
D498&lt;=49999, "45000 to 49999", D498&gt;49999, "Greater than or equal to 50000" )</f>
        <v>Greater than or equal to 50000</v>
      </c>
    </row>
    <row r="499" spans="1:21" x14ac:dyDescent="0.25">
      <c r="A499">
        <v>497</v>
      </c>
      <c r="B499" t="s">
        <v>1042</v>
      </c>
      <c r="C499" s="3" t="s">
        <v>1043</v>
      </c>
      <c r="D499" s="6">
        <v>9800</v>
      </c>
      <c r="E499" s="6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42"/>
        <v>0.34173469387755101</v>
      </c>
      <c r="P499" s="7">
        <f t="shared" si="43"/>
        <v>27.908333333333335</v>
      </c>
      <c r="Q499" t="str">
        <f t="shared" si="44"/>
        <v>technology</v>
      </c>
      <c r="R499" t="str">
        <f t="shared" si="45"/>
        <v>wearables</v>
      </c>
      <c r="S499" s="9">
        <f t="shared" si="46"/>
        <v>42724.25</v>
      </c>
      <c r="T499" s="9">
        <f t="shared" si="47"/>
        <v>42724.25</v>
      </c>
      <c r="U499" t="str" cm="1">
        <f t="array" ref="U499">_xlfn.IFS( D499 &lt; 1000, "Less than 1000", D499&lt;=4999, "1000 to 4999", D499&lt;=9999, "5000 to 9999", D499&lt;= 14999, "10000 to 14999",
D499&lt;=19999, "15000 to 19999", D499&lt;=24999, "20000 to 24999", D499&lt;=29999, "25000 to 29999",
D499&lt;=34999, "30000 to 34999", D499&lt;=39999, "35000 to 39999", D499&lt;=44999, "40000 to 44999",
D499&lt;=49999, "45000 to 49999", D499&gt;49999, "Greater than or equal to 50000" )</f>
        <v>5000 to 9999</v>
      </c>
    </row>
    <row r="500" spans="1:21" x14ac:dyDescent="0.25">
      <c r="A500">
        <v>498</v>
      </c>
      <c r="B500" t="s">
        <v>1044</v>
      </c>
      <c r="C500" s="3" t="s">
        <v>1045</v>
      </c>
      <c r="D500" s="6">
        <v>193400</v>
      </c>
      <c r="E500" s="6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42"/>
        <v>0.239488107549121</v>
      </c>
      <c r="P500" s="7">
        <f t="shared" si="43"/>
        <v>79.994818652849744</v>
      </c>
      <c r="Q500" t="str">
        <f t="shared" si="44"/>
        <v>technology</v>
      </c>
      <c r="R500" t="str">
        <f t="shared" si="45"/>
        <v>web</v>
      </c>
      <c r="S500" s="9">
        <f t="shared" si="46"/>
        <v>42005.25</v>
      </c>
      <c r="T500" s="9">
        <f t="shared" si="47"/>
        <v>42007.25</v>
      </c>
      <c r="U500" t="str" cm="1">
        <f t="array" ref="U500">_xlfn.IFS( D500 &lt; 1000, "Less than 1000", D500&lt;=4999, "1000 to 4999", D500&lt;=9999, "5000 to 9999", D500&lt;= 14999, "10000 to 14999",
D500&lt;=19999, "15000 to 19999", D500&lt;=24999, "20000 to 24999", D500&lt;=29999, "25000 to 29999",
D500&lt;=34999, "30000 to 34999", D500&lt;=39999, "35000 to 39999", D500&lt;=44999, "40000 to 44999",
D500&lt;=49999, "45000 to 49999", D500&gt;49999, "Greater than or equal to 50000" )</f>
        <v>Greater than or equal to 50000</v>
      </c>
    </row>
    <row r="501" spans="1:21" x14ac:dyDescent="0.25">
      <c r="A501">
        <v>499</v>
      </c>
      <c r="B501" t="s">
        <v>1046</v>
      </c>
      <c r="C501" s="3" t="s">
        <v>1047</v>
      </c>
      <c r="D501" s="6">
        <v>163800</v>
      </c>
      <c r="E501" s="6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42"/>
        <v>0.48072649572649573</v>
      </c>
      <c r="P501" s="7">
        <f t="shared" si="43"/>
        <v>38.003378378378379</v>
      </c>
      <c r="Q501" t="str">
        <f t="shared" si="44"/>
        <v>film &amp; video</v>
      </c>
      <c r="R501" t="str">
        <f t="shared" si="45"/>
        <v>documentary</v>
      </c>
      <c r="S501" s="9">
        <f t="shared" si="46"/>
        <v>42444.208333333328</v>
      </c>
      <c r="T501" s="9">
        <f t="shared" si="47"/>
        <v>42449.208333333328</v>
      </c>
      <c r="U501" t="str" cm="1">
        <f t="array" ref="U501">_xlfn.IFS( D501 &lt; 1000, "Less than 1000", D501&lt;=4999, "1000 to 4999", D501&lt;=9999, "5000 to 9999", D501&lt;= 14999, "10000 to 14999",
D501&lt;=19999, "15000 to 19999", D501&lt;=24999, "20000 to 24999", D501&lt;=29999, "25000 to 29999",
D501&lt;=34999, "30000 to 34999", D501&lt;=39999, "35000 to 39999", D501&lt;=44999, "40000 to 44999",
D501&lt;=49999, "45000 to 49999", D501&gt;49999, "Greater than or equal to 50000" )</f>
        <v>Greater than or equal to 50000</v>
      </c>
    </row>
    <row r="502" spans="1:21" x14ac:dyDescent="0.25">
      <c r="A502">
        <v>500</v>
      </c>
      <c r="B502" t="s">
        <v>1048</v>
      </c>
      <c r="C502" s="3" t="s">
        <v>1049</v>
      </c>
      <c r="D502" s="6">
        <v>100</v>
      </c>
      <c r="E502" s="6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42"/>
        <v>0</v>
      </c>
      <c r="P502" s="7">
        <f t="shared" si="43"/>
        <v>0</v>
      </c>
      <c r="Q502" t="str">
        <f t="shared" si="44"/>
        <v>theater</v>
      </c>
      <c r="R502" t="str">
        <f t="shared" si="45"/>
        <v>plays</v>
      </c>
      <c r="S502" s="9">
        <f t="shared" si="46"/>
        <v>41395.208333333336</v>
      </c>
      <c r="T502" s="9">
        <f t="shared" si="47"/>
        <v>41423.208333333336</v>
      </c>
      <c r="U502" t="str" cm="1">
        <f t="array" ref="U502">_xlfn.IFS( D502 &lt; 1000, "Less than 1000", D502&lt;=4999, "1000 to 4999", D502&lt;=9999, "5000 to 9999", D502&lt;= 14999, "10000 to 14999",
D502&lt;=19999, "15000 to 19999", D502&lt;=24999, "20000 to 24999", D502&lt;=29999, "25000 to 29999",
D502&lt;=34999, "30000 to 34999", D502&lt;=39999, "35000 to 39999", D502&lt;=44999, "40000 to 44999",
D502&lt;=49999, "45000 to 49999", D502&gt;49999, "Greater than or equal to 50000" )</f>
        <v>Less than 1000</v>
      </c>
    </row>
    <row r="503" spans="1:21" x14ac:dyDescent="0.25">
      <c r="A503">
        <v>501</v>
      </c>
      <c r="B503" t="s">
        <v>1050</v>
      </c>
      <c r="C503" s="3" t="s">
        <v>1051</v>
      </c>
      <c r="D503" s="6">
        <v>153600</v>
      </c>
      <c r="E503" s="6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42"/>
        <v>0.70145182291666663</v>
      </c>
      <c r="P503" s="7">
        <f t="shared" si="43"/>
        <v>59.990534521158132</v>
      </c>
      <c r="Q503" t="str">
        <f t="shared" si="44"/>
        <v>film &amp; video</v>
      </c>
      <c r="R503" t="str">
        <f t="shared" si="45"/>
        <v>documentary</v>
      </c>
      <c r="S503" s="9">
        <f t="shared" si="46"/>
        <v>41345.208333333336</v>
      </c>
      <c r="T503" s="9">
        <f t="shared" si="47"/>
        <v>41347.208333333336</v>
      </c>
      <c r="U503" t="str" cm="1">
        <f t="array" ref="U503">_xlfn.IFS( D503 &lt; 1000, "Less than 1000", D503&lt;=4999, "1000 to 4999", D503&lt;=9999, "5000 to 9999", D503&lt;= 14999, "10000 to 14999",
D503&lt;=19999, "15000 to 19999", D503&lt;=24999, "20000 to 24999", D503&lt;=29999, "25000 to 29999",
D503&lt;=34999, "30000 to 34999", D503&lt;=39999, "35000 to 39999", D503&lt;=44999, "40000 to 44999",
D503&lt;=49999, "45000 to 49999", D503&gt;49999, "Greater than or equal to 50000" )</f>
        <v>Greater than or equal to 50000</v>
      </c>
    </row>
    <row r="504" spans="1:21" x14ac:dyDescent="0.25">
      <c r="A504">
        <v>502</v>
      </c>
      <c r="B504" t="s">
        <v>477</v>
      </c>
      <c r="C504" s="3" t="s">
        <v>1052</v>
      </c>
      <c r="D504" s="6">
        <v>1300</v>
      </c>
      <c r="E504" s="6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42"/>
        <v>5.2992307692307694</v>
      </c>
      <c r="P504" s="7">
        <f t="shared" si="43"/>
        <v>37.037634408602152</v>
      </c>
      <c r="Q504" t="str">
        <f t="shared" si="44"/>
        <v>games</v>
      </c>
      <c r="R504" t="str">
        <f t="shared" si="45"/>
        <v>video games</v>
      </c>
      <c r="S504" s="9">
        <f t="shared" si="46"/>
        <v>41117.208333333336</v>
      </c>
      <c r="T504" s="9">
        <f t="shared" si="47"/>
        <v>41146.208333333336</v>
      </c>
      <c r="U504" t="str" cm="1">
        <f t="array" ref="U504">_xlfn.IFS( D504 &lt; 1000, "Less than 1000", D504&lt;=4999, "1000 to 4999", D504&lt;=9999, "5000 to 9999", D504&lt;= 14999, "10000 to 14999",
D504&lt;=19999, "15000 to 19999", D504&lt;=24999, "20000 to 24999", D504&lt;=29999, "25000 to 29999",
D504&lt;=34999, "30000 to 34999", D504&lt;=39999, "35000 to 39999", D504&lt;=44999, "40000 to 44999",
D504&lt;=49999, "45000 to 49999", D504&gt;49999, "Greater than or equal to 50000" )</f>
        <v>1000 to 4999</v>
      </c>
    </row>
    <row r="505" spans="1:21" x14ac:dyDescent="0.25">
      <c r="A505">
        <v>503</v>
      </c>
      <c r="B505" t="s">
        <v>1053</v>
      </c>
      <c r="C505" s="3" t="s">
        <v>1054</v>
      </c>
      <c r="D505" s="6">
        <v>25500</v>
      </c>
      <c r="E505" s="6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42"/>
        <v>1.8032549019607844</v>
      </c>
      <c r="P505" s="7">
        <f t="shared" si="43"/>
        <v>99.963043478260872</v>
      </c>
      <c r="Q505" t="str">
        <f t="shared" si="44"/>
        <v>film &amp; video</v>
      </c>
      <c r="R505" t="str">
        <f t="shared" si="45"/>
        <v>drama</v>
      </c>
      <c r="S505" s="9">
        <f t="shared" si="46"/>
        <v>42186.208333333328</v>
      </c>
      <c r="T505" s="9">
        <f t="shared" si="47"/>
        <v>42206.208333333328</v>
      </c>
      <c r="U505" t="str" cm="1">
        <f t="array" ref="U505">_xlfn.IFS( D505 &lt; 1000, "Less than 1000", D505&lt;=4999, "1000 to 4999", D505&lt;=9999, "5000 to 9999", D505&lt;= 14999, "10000 to 14999",
D505&lt;=19999, "15000 to 19999", D505&lt;=24999, "20000 to 24999", D505&lt;=29999, "25000 to 29999",
D505&lt;=34999, "30000 to 34999", D505&lt;=39999, "35000 to 39999", D505&lt;=44999, "40000 to 44999",
D505&lt;=49999, "45000 to 49999", D505&gt;49999, "Greater than or equal to 50000" )</f>
        <v>25000 to 29999</v>
      </c>
    </row>
    <row r="506" spans="1:21" x14ac:dyDescent="0.25">
      <c r="A506">
        <v>504</v>
      </c>
      <c r="B506" t="s">
        <v>1055</v>
      </c>
      <c r="C506" s="3" t="s">
        <v>1056</v>
      </c>
      <c r="D506" s="6">
        <v>7500</v>
      </c>
      <c r="E506" s="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42"/>
        <v>0.92320000000000002</v>
      </c>
      <c r="P506" s="7">
        <f t="shared" si="43"/>
        <v>111.6774193548387</v>
      </c>
      <c r="Q506" t="str">
        <f t="shared" si="44"/>
        <v>music</v>
      </c>
      <c r="R506" t="str">
        <f t="shared" si="45"/>
        <v>rock</v>
      </c>
      <c r="S506" s="9">
        <f t="shared" si="46"/>
        <v>42142.208333333328</v>
      </c>
      <c r="T506" s="9">
        <f t="shared" si="47"/>
        <v>42143.208333333328</v>
      </c>
      <c r="U506" t="str" cm="1">
        <f t="array" ref="U506">_xlfn.IFS( D506 &lt; 1000, "Less than 1000", D506&lt;=4999, "1000 to 4999", D506&lt;=9999, "5000 to 9999", D506&lt;= 14999, "10000 to 14999",
D506&lt;=19999, "15000 to 19999", D506&lt;=24999, "20000 to 24999", D506&lt;=29999, "25000 to 29999",
D506&lt;=34999, "30000 to 34999", D506&lt;=39999, "35000 to 39999", D506&lt;=44999, "40000 to 44999",
D506&lt;=49999, "45000 to 49999", D506&gt;49999, "Greater than or equal to 50000" )</f>
        <v>5000 to 9999</v>
      </c>
    </row>
    <row r="507" spans="1:21" x14ac:dyDescent="0.25">
      <c r="A507">
        <v>505</v>
      </c>
      <c r="B507" t="s">
        <v>1057</v>
      </c>
      <c r="C507" s="3" t="s">
        <v>1058</v>
      </c>
      <c r="D507" s="6">
        <v>89900</v>
      </c>
      <c r="E507" s="6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42"/>
        <v>0.13901001112347053</v>
      </c>
      <c r="P507" s="7">
        <f t="shared" si="43"/>
        <v>36.014409221902014</v>
      </c>
      <c r="Q507" t="str">
        <f t="shared" si="44"/>
        <v>publishing</v>
      </c>
      <c r="R507" t="str">
        <f t="shared" si="45"/>
        <v>radio &amp; podcasts</v>
      </c>
      <c r="S507" s="9">
        <f t="shared" si="46"/>
        <v>41341.25</v>
      </c>
      <c r="T507" s="9">
        <f t="shared" si="47"/>
        <v>41383.208333333336</v>
      </c>
      <c r="U507" t="str" cm="1">
        <f t="array" ref="U507">_xlfn.IFS( D507 &lt; 1000, "Less than 1000", D507&lt;=4999, "1000 to 4999", D507&lt;=9999, "5000 to 9999", D507&lt;= 14999, "10000 to 14999",
D507&lt;=19999, "15000 to 19999", D507&lt;=24999, "20000 to 24999", D507&lt;=29999, "25000 to 29999",
D507&lt;=34999, "30000 to 34999", D507&lt;=39999, "35000 to 39999", D507&lt;=44999, "40000 to 44999",
D507&lt;=49999, "45000 to 49999", D507&gt;49999, "Greater than or equal to 50000" )</f>
        <v>Greater than or equal to 50000</v>
      </c>
    </row>
    <row r="508" spans="1:21" x14ac:dyDescent="0.25">
      <c r="A508">
        <v>506</v>
      </c>
      <c r="B508" t="s">
        <v>1059</v>
      </c>
      <c r="C508" s="3" t="s">
        <v>1060</v>
      </c>
      <c r="D508" s="6">
        <v>18000</v>
      </c>
      <c r="E508" s="6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42"/>
        <v>9.2707777777777771</v>
      </c>
      <c r="P508" s="7">
        <f t="shared" si="43"/>
        <v>66.010284810126578</v>
      </c>
      <c r="Q508" t="str">
        <f t="shared" si="44"/>
        <v>theater</v>
      </c>
      <c r="R508" t="str">
        <f t="shared" si="45"/>
        <v>plays</v>
      </c>
      <c r="S508" s="9">
        <f t="shared" si="46"/>
        <v>43062.25</v>
      </c>
      <c r="T508" s="9">
        <f t="shared" si="47"/>
        <v>43079.25</v>
      </c>
      <c r="U508" t="str" cm="1">
        <f t="array" ref="U508">_xlfn.IFS( D508 &lt; 1000, "Less than 1000", D508&lt;=4999, "1000 to 4999", D508&lt;=9999, "5000 to 9999", D508&lt;= 14999, "10000 to 14999",
D508&lt;=19999, "15000 to 19999", D508&lt;=24999, "20000 to 24999", D508&lt;=29999, "25000 to 29999",
D508&lt;=34999, "30000 to 34999", D508&lt;=39999, "35000 to 39999", D508&lt;=44999, "40000 to 44999",
D508&lt;=49999, "45000 to 49999", D508&gt;49999, "Greater than or equal to 50000" )</f>
        <v>15000 to 19999</v>
      </c>
    </row>
    <row r="509" spans="1:21" x14ac:dyDescent="0.25">
      <c r="A509">
        <v>507</v>
      </c>
      <c r="B509" t="s">
        <v>1061</v>
      </c>
      <c r="C509" s="3" t="s">
        <v>1062</v>
      </c>
      <c r="D509" s="6">
        <v>2100</v>
      </c>
      <c r="E509" s="6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42"/>
        <v>0.39857142857142858</v>
      </c>
      <c r="P509" s="7">
        <f t="shared" si="43"/>
        <v>44.05263157894737</v>
      </c>
      <c r="Q509" t="str">
        <f t="shared" si="44"/>
        <v>technology</v>
      </c>
      <c r="R509" t="str">
        <f t="shared" si="45"/>
        <v>web</v>
      </c>
      <c r="S509" s="9">
        <f t="shared" si="46"/>
        <v>41373.208333333336</v>
      </c>
      <c r="T509" s="9">
        <f t="shared" si="47"/>
        <v>41422.208333333336</v>
      </c>
      <c r="U509" t="str" cm="1">
        <f t="array" ref="U509">_xlfn.IFS( D509 &lt; 1000, "Less than 1000", D509&lt;=4999, "1000 to 4999", D509&lt;=9999, "5000 to 9999", D509&lt;= 14999, "10000 to 14999",
D509&lt;=19999, "15000 to 19999", D509&lt;=24999, "20000 to 24999", D509&lt;=29999, "25000 to 29999",
D509&lt;=34999, "30000 to 34999", D509&lt;=39999, "35000 to 39999", D509&lt;=44999, "40000 to 44999",
D509&lt;=49999, "45000 to 49999", D509&gt;49999, "Greater than or equal to 50000" )</f>
        <v>1000 to 4999</v>
      </c>
    </row>
    <row r="510" spans="1:21" x14ac:dyDescent="0.25">
      <c r="A510">
        <v>508</v>
      </c>
      <c r="B510" t="s">
        <v>1063</v>
      </c>
      <c r="C510" s="3" t="s">
        <v>1064</v>
      </c>
      <c r="D510" s="6">
        <v>172700</v>
      </c>
      <c r="E510" s="6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42"/>
        <v>1.1222929936305732</v>
      </c>
      <c r="P510" s="7">
        <f t="shared" si="43"/>
        <v>52.999726551818434</v>
      </c>
      <c r="Q510" t="str">
        <f t="shared" si="44"/>
        <v>theater</v>
      </c>
      <c r="R510" t="str">
        <f t="shared" si="45"/>
        <v>plays</v>
      </c>
      <c r="S510" s="9">
        <f t="shared" si="46"/>
        <v>43310.208333333328</v>
      </c>
      <c r="T510" s="9">
        <f t="shared" si="47"/>
        <v>43331.208333333328</v>
      </c>
      <c r="U510" t="str" cm="1">
        <f t="array" ref="U510">_xlfn.IFS( D510 &lt; 1000, "Less than 1000", D510&lt;=4999, "1000 to 4999", D510&lt;=9999, "5000 to 9999", D510&lt;= 14999, "10000 to 14999",
D510&lt;=19999, "15000 to 19999", D510&lt;=24999, "20000 to 24999", D510&lt;=29999, "25000 to 29999",
D510&lt;=34999, "30000 to 34999", D510&lt;=39999, "35000 to 39999", D510&lt;=44999, "40000 to 44999",
D510&lt;=49999, "45000 to 49999", D510&gt;49999, "Greater than or equal to 50000" )</f>
        <v>Greater than or equal to 50000</v>
      </c>
    </row>
    <row r="511" spans="1:21" x14ac:dyDescent="0.25">
      <c r="A511">
        <v>509</v>
      </c>
      <c r="B511" t="s">
        <v>398</v>
      </c>
      <c r="C511" s="3" t="s">
        <v>1065</v>
      </c>
      <c r="D511" s="6">
        <v>168500</v>
      </c>
      <c r="E511" s="6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42"/>
        <v>0.70925816023738875</v>
      </c>
      <c r="P511" s="7">
        <f t="shared" si="43"/>
        <v>95</v>
      </c>
      <c r="Q511" t="str">
        <f t="shared" si="44"/>
        <v>theater</v>
      </c>
      <c r="R511" t="str">
        <f t="shared" si="45"/>
        <v>plays</v>
      </c>
      <c r="S511" s="9">
        <f t="shared" si="46"/>
        <v>41034.208333333336</v>
      </c>
      <c r="T511" s="9">
        <f t="shared" si="47"/>
        <v>41044.208333333336</v>
      </c>
      <c r="U511" t="str" cm="1">
        <f t="array" ref="U511">_xlfn.IFS( D511 &lt; 1000, "Less than 1000", D511&lt;=4999, "1000 to 4999", D511&lt;=9999, "5000 to 9999", D511&lt;= 14999, "10000 to 14999",
D511&lt;=19999, "15000 to 19999", D511&lt;=24999, "20000 to 24999", D511&lt;=29999, "25000 to 29999",
D511&lt;=34999, "30000 to 34999", D511&lt;=39999, "35000 to 39999", D511&lt;=44999, "40000 to 44999",
D511&lt;=49999, "45000 to 49999", D511&gt;49999, "Greater than or equal to 50000" )</f>
        <v>Greater than or equal to 50000</v>
      </c>
    </row>
    <row r="512" spans="1:21" x14ac:dyDescent="0.25">
      <c r="A512">
        <v>510</v>
      </c>
      <c r="B512" t="s">
        <v>1066</v>
      </c>
      <c r="C512" s="3" t="s">
        <v>1067</v>
      </c>
      <c r="D512" s="6">
        <v>7800</v>
      </c>
      <c r="E512" s="6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42"/>
        <v>1.1908974358974358</v>
      </c>
      <c r="P512" s="7">
        <f t="shared" si="43"/>
        <v>70.908396946564892</v>
      </c>
      <c r="Q512" t="str">
        <f t="shared" si="44"/>
        <v>film &amp; video</v>
      </c>
      <c r="R512" t="str">
        <f t="shared" si="45"/>
        <v>drama</v>
      </c>
      <c r="S512" s="9">
        <f t="shared" si="46"/>
        <v>43251.208333333328</v>
      </c>
      <c r="T512" s="9">
        <f t="shared" si="47"/>
        <v>43275.208333333328</v>
      </c>
      <c r="U512" t="str" cm="1">
        <f t="array" ref="U512">_xlfn.IFS( D512 &lt; 1000, "Less than 1000", D512&lt;=4999, "1000 to 4999", D512&lt;=9999, "5000 to 9999", D512&lt;= 14999, "10000 to 14999",
D512&lt;=19999, "15000 to 19999", D512&lt;=24999, "20000 to 24999", D512&lt;=29999, "25000 to 29999",
D512&lt;=34999, "30000 to 34999", D512&lt;=39999, "35000 to 39999", D512&lt;=44999, "40000 to 44999",
D512&lt;=49999, "45000 to 49999", D512&gt;49999, "Greater than or equal to 50000" )</f>
        <v>5000 to 9999</v>
      </c>
    </row>
    <row r="513" spans="1:21" x14ac:dyDescent="0.25">
      <c r="A513">
        <v>511</v>
      </c>
      <c r="B513" t="s">
        <v>1068</v>
      </c>
      <c r="C513" s="3" t="s">
        <v>1069</v>
      </c>
      <c r="D513" s="6">
        <v>147800</v>
      </c>
      <c r="E513" s="6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42"/>
        <v>0.24017591339648173</v>
      </c>
      <c r="P513" s="7">
        <f t="shared" si="43"/>
        <v>98.060773480662988</v>
      </c>
      <c r="Q513" t="str">
        <f t="shared" si="44"/>
        <v>theater</v>
      </c>
      <c r="R513" t="str">
        <f t="shared" si="45"/>
        <v>plays</v>
      </c>
      <c r="S513" s="9">
        <f t="shared" si="46"/>
        <v>43671.208333333328</v>
      </c>
      <c r="T513" s="9">
        <f t="shared" si="47"/>
        <v>43681.208333333328</v>
      </c>
      <c r="U513" t="str" cm="1">
        <f t="array" ref="U513">_xlfn.IFS( D513 &lt; 1000, "Less than 1000", D513&lt;=4999, "1000 to 4999", D513&lt;=9999, "5000 to 9999", D513&lt;= 14999, "10000 to 14999",
D513&lt;=19999, "15000 to 19999", D513&lt;=24999, "20000 to 24999", D513&lt;=29999, "25000 to 29999",
D513&lt;=34999, "30000 to 34999", D513&lt;=39999, "35000 to 39999", D513&lt;=44999, "40000 to 44999",
D513&lt;=49999, "45000 to 49999", D513&gt;49999, "Greater than or equal to 50000" )</f>
        <v>Greater than or equal to 50000</v>
      </c>
    </row>
    <row r="514" spans="1:21" x14ac:dyDescent="0.25">
      <c r="A514">
        <v>512</v>
      </c>
      <c r="B514" t="s">
        <v>1070</v>
      </c>
      <c r="C514" s="3" t="s">
        <v>1071</v>
      </c>
      <c r="D514" s="6">
        <v>9100</v>
      </c>
      <c r="E514" s="6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42"/>
        <v>1.3931868131868133</v>
      </c>
      <c r="P514" s="7">
        <f t="shared" si="43"/>
        <v>53.046025104602514</v>
      </c>
      <c r="Q514" t="str">
        <f t="shared" si="44"/>
        <v>games</v>
      </c>
      <c r="R514" t="str">
        <f t="shared" si="45"/>
        <v>video games</v>
      </c>
      <c r="S514" s="9">
        <f t="shared" si="46"/>
        <v>41825.208333333336</v>
      </c>
      <c r="T514" s="9">
        <f t="shared" si="47"/>
        <v>41826.208333333336</v>
      </c>
      <c r="U514" t="str" cm="1">
        <f t="array" ref="U514">_xlfn.IFS( D514 &lt; 1000, "Less than 1000", D514&lt;=4999, "1000 to 4999", D514&lt;=9999, "5000 to 9999", D514&lt;= 14999, "10000 to 14999",
D514&lt;=19999, "15000 to 19999", D514&lt;=24999, "20000 to 24999", D514&lt;=29999, "25000 to 29999",
D514&lt;=34999, "30000 to 34999", D514&lt;=39999, "35000 to 39999", D514&lt;=44999, "40000 to 44999",
D514&lt;=49999, "45000 to 49999", D514&gt;49999, "Greater than or equal to 50000" )</f>
        <v>5000 to 9999</v>
      </c>
    </row>
    <row r="515" spans="1:21" x14ac:dyDescent="0.25">
      <c r="A515">
        <v>513</v>
      </c>
      <c r="B515" t="s">
        <v>1072</v>
      </c>
      <c r="C515" s="3" t="s">
        <v>1073</v>
      </c>
      <c r="D515" s="6">
        <v>8300</v>
      </c>
      <c r="E515" s="6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48">E515/D515</f>
        <v>0.39277108433734942</v>
      </c>
      <c r="P515" s="7">
        <f t="shared" ref="P515:P578" si="49">IF(G515&lt;=0, 0, E515/G515 )</f>
        <v>93.142857142857139</v>
      </c>
      <c r="Q515" t="str">
        <f t="shared" ref="Q515:Q578" si="50">LEFT(N515, SEARCH("/", N515)-1)</f>
        <v>film &amp; video</v>
      </c>
      <c r="R515" t="str">
        <f t="shared" ref="R515:R578" si="51">MID( N515, SEARCH( "/",N515)+1,LEN(N515))</f>
        <v>television</v>
      </c>
      <c r="S515" s="9">
        <f t="shared" ref="S515:S578" si="52">J515/60/60/24+DATE(1970,1,1)</f>
        <v>40430.208333333336</v>
      </c>
      <c r="T515" s="9">
        <f t="shared" ref="T515:T578" si="53">K515/60/60/24+DATE(1970,1,1)</f>
        <v>40432.208333333336</v>
      </c>
      <c r="U515" t="str" cm="1">
        <f t="array" ref="U515">_xlfn.IFS( D515 &lt; 1000, "Less than 1000", D515&lt;=4999, "1000 to 4999", D515&lt;=9999, "5000 to 9999", D515&lt;= 14999, "10000 to 14999",
D515&lt;=19999, "15000 to 19999", D515&lt;=24999, "20000 to 24999", D515&lt;=29999, "25000 to 29999",
D515&lt;=34999, "30000 to 34999", D515&lt;=39999, "35000 to 39999", D515&lt;=44999, "40000 to 44999",
D515&lt;=49999, "45000 to 49999", D515&gt;49999, "Greater than or equal to 50000" )</f>
        <v>5000 to 9999</v>
      </c>
    </row>
    <row r="516" spans="1:21" x14ac:dyDescent="0.25">
      <c r="A516">
        <v>514</v>
      </c>
      <c r="B516" t="s">
        <v>1074</v>
      </c>
      <c r="C516" s="3" t="s">
        <v>1075</v>
      </c>
      <c r="D516" s="6">
        <v>138700</v>
      </c>
      <c r="E516" s="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48"/>
        <v>0.22439077144917088</v>
      </c>
      <c r="P516" s="7">
        <f t="shared" si="49"/>
        <v>58.945075757575758</v>
      </c>
      <c r="Q516" t="str">
        <f t="shared" si="50"/>
        <v>music</v>
      </c>
      <c r="R516" t="str">
        <f t="shared" si="51"/>
        <v>rock</v>
      </c>
      <c r="S516" s="9">
        <f t="shared" si="52"/>
        <v>41614.25</v>
      </c>
      <c r="T516" s="9">
        <f t="shared" si="53"/>
        <v>41619.25</v>
      </c>
      <c r="U516" t="str" cm="1">
        <f t="array" ref="U516">_xlfn.IFS( D516 &lt; 1000, "Less than 1000", D516&lt;=4999, "1000 to 4999", D516&lt;=9999, "5000 to 9999", D516&lt;= 14999, "10000 to 14999",
D516&lt;=19999, "15000 to 19999", D516&lt;=24999, "20000 to 24999", D516&lt;=29999, "25000 to 29999",
D516&lt;=34999, "30000 to 34999", D516&lt;=39999, "35000 to 39999", D516&lt;=44999, "40000 to 44999",
D516&lt;=49999, "45000 to 49999", D516&gt;49999, "Greater than or equal to 50000" )</f>
        <v>Greater than or equal to 50000</v>
      </c>
    </row>
    <row r="517" spans="1:21" x14ac:dyDescent="0.25">
      <c r="A517">
        <v>515</v>
      </c>
      <c r="B517" t="s">
        <v>1076</v>
      </c>
      <c r="C517" s="3" t="s">
        <v>1077</v>
      </c>
      <c r="D517" s="6">
        <v>8600</v>
      </c>
      <c r="E517" s="6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48"/>
        <v>0.55779069767441858</v>
      </c>
      <c r="P517" s="7">
        <f t="shared" si="49"/>
        <v>36.067669172932334</v>
      </c>
      <c r="Q517" t="str">
        <f t="shared" si="50"/>
        <v>theater</v>
      </c>
      <c r="R517" t="str">
        <f t="shared" si="51"/>
        <v>plays</v>
      </c>
      <c r="S517" s="9">
        <f t="shared" si="52"/>
        <v>40900.25</v>
      </c>
      <c r="T517" s="9">
        <f t="shared" si="53"/>
        <v>40902.25</v>
      </c>
      <c r="U517" t="str" cm="1">
        <f t="array" ref="U517">_xlfn.IFS( D517 &lt; 1000, "Less than 1000", D517&lt;=4999, "1000 to 4999", D517&lt;=9999, "5000 to 9999", D517&lt;= 14999, "10000 to 14999",
D517&lt;=19999, "15000 to 19999", D517&lt;=24999, "20000 to 24999", D517&lt;=29999, "25000 to 29999",
D517&lt;=34999, "30000 to 34999", D517&lt;=39999, "35000 to 39999", D517&lt;=44999, "40000 to 44999",
D517&lt;=49999, "45000 to 49999", D517&gt;49999, "Greater than or equal to 50000" )</f>
        <v>5000 to 9999</v>
      </c>
    </row>
    <row r="518" spans="1:21" x14ac:dyDescent="0.25">
      <c r="A518">
        <v>516</v>
      </c>
      <c r="B518" t="s">
        <v>1078</v>
      </c>
      <c r="C518" s="3" t="s">
        <v>1079</v>
      </c>
      <c r="D518" s="6">
        <v>125400</v>
      </c>
      <c r="E518" s="6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48"/>
        <v>0.42523125996810207</v>
      </c>
      <c r="P518" s="7">
        <f t="shared" si="49"/>
        <v>63.030732860520096</v>
      </c>
      <c r="Q518" t="str">
        <f t="shared" si="50"/>
        <v>publishing</v>
      </c>
      <c r="R518" t="str">
        <f t="shared" si="51"/>
        <v>nonfiction</v>
      </c>
      <c r="S518" s="9">
        <f t="shared" si="52"/>
        <v>40396.208333333336</v>
      </c>
      <c r="T518" s="9">
        <f t="shared" si="53"/>
        <v>40434.208333333336</v>
      </c>
      <c r="U518" t="str" cm="1">
        <f t="array" ref="U518">_xlfn.IFS( D518 &lt; 1000, "Less than 1000", D518&lt;=4999, "1000 to 4999", D518&lt;=9999, "5000 to 9999", D518&lt;= 14999, "10000 to 14999",
D518&lt;=19999, "15000 to 19999", D518&lt;=24999, "20000 to 24999", D518&lt;=29999, "25000 to 29999",
D518&lt;=34999, "30000 to 34999", D518&lt;=39999, "35000 to 39999", D518&lt;=44999, "40000 to 44999",
D518&lt;=49999, "45000 to 49999", D518&gt;49999, "Greater than or equal to 50000" )</f>
        <v>Greater than or equal to 50000</v>
      </c>
    </row>
    <row r="519" spans="1:21" x14ac:dyDescent="0.25">
      <c r="A519">
        <v>517</v>
      </c>
      <c r="B519" t="s">
        <v>1080</v>
      </c>
      <c r="C519" s="3" t="s">
        <v>1081</v>
      </c>
      <c r="D519" s="6">
        <v>5900</v>
      </c>
      <c r="E519" s="6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48"/>
        <v>1.1200000000000001</v>
      </c>
      <c r="P519" s="7">
        <f t="shared" si="49"/>
        <v>84.717948717948715</v>
      </c>
      <c r="Q519" t="str">
        <f t="shared" si="50"/>
        <v>food</v>
      </c>
      <c r="R519" t="str">
        <f t="shared" si="51"/>
        <v>food trucks</v>
      </c>
      <c r="S519" s="9">
        <f t="shared" si="52"/>
        <v>42860.208333333328</v>
      </c>
      <c r="T519" s="9">
        <f t="shared" si="53"/>
        <v>42865.208333333328</v>
      </c>
      <c r="U519" t="str" cm="1">
        <f t="array" ref="U519">_xlfn.IFS( D519 &lt; 1000, "Less than 1000", D519&lt;=4999, "1000 to 4999", D519&lt;=9999, "5000 to 9999", D519&lt;= 14999, "10000 to 14999",
D519&lt;=19999, "15000 to 19999", D519&lt;=24999, "20000 to 24999", D519&lt;=29999, "25000 to 29999",
D519&lt;=34999, "30000 to 34999", D519&lt;=39999, "35000 to 39999", D519&lt;=44999, "40000 to 44999",
D519&lt;=49999, "45000 to 49999", D519&gt;49999, "Greater than or equal to 50000" )</f>
        <v>5000 to 9999</v>
      </c>
    </row>
    <row r="520" spans="1:21" x14ac:dyDescent="0.25">
      <c r="A520">
        <v>518</v>
      </c>
      <c r="B520" t="s">
        <v>1082</v>
      </c>
      <c r="C520" s="3" t="s">
        <v>1083</v>
      </c>
      <c r="D520" s="6">
        <v>8800</v>
      </c>
      <c r="E520" s="6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48"/>
        <v>7.0681818181818179E-2</v>
      </c>
      <c r="P520" s="7">
        <f t="shared" si="49"/>
        <v>62.2</v>
      </c>
      <c r="Q520" t="str">
        <f t="shared" si="50"/>
        <v>film &amp; video</v>
      </c>
      <c r="R520" t="str">
        <f t="shared" si="51"/>
        <v>animation</v>
      </c>
      <c r="S520" s="9">
        <f t="shared" si="52"/>
        <v>43154.25</v>
      </c>
      <c r="T520" s="9">
        <f t="shared" si="53"/>
        <v>43156.25</v>
      </c>
      <c r="U520" t="str" cm="1">
        <f t="array" ref="U520">_xlfn.IFS( D520 &lt; 1000, "Less than 1000", D520&lt;=4999, "1000 to 4999", D520&lt;=9999, "5000 to 9999", D520&lt;= 14999, "10000 to 14999",
D520&lt;=19999, "15000 to 19999", D520&lt;=24999, "20000 to 24999", D520&lt;=29999, "25000 to 29999",
D520&lt;=34999, "30000 to 34999", D520&lt;=39999, "35000 to 39999", D520&lt;=44999, "40000 to 44999",
D520&lt;=49999, "45000 to 49999", D520&gt;49999, "Greater than or equal to 50000" )</f>
        <v>5000 to 9999</v>
      </c>
    </row>
    <row r="521" spans="1:21" x14ac:dyDescent="0.25">
      <c r="A521">
        <v>519</v>
      </c>
      <c r="B521" t="s">
        <v>1084</v>
      </c>
      <c r="C521" s="3" t="s">
        <v>1085</v>
      </c>
      <c r="D521" s="6">
        <v>177700</v>
      </c>
      <c r="E521" s="6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48"/>
        <v>1.0174563871693867</v>
      </c>
      <c r="P521" s="7">
        <f t="shared" si="49"/>
        <v>101.97518330513255</v>
      </c>
      <c r="Q521" t="str">
        <f t="shared" si="50"/>
        <v>music</v>
      </c>
      <c r="R521" t="str">
        <f t="shared" si="51"/>
        <v>rock</v>
      </c>
      <c r="S521" s="9">
        <f t="shared" si="52"/>
        <v>42012.25</v>
      </c>
      <c r="T521" s="9">
        <f t="shared" si="53"/>
        <v>42026.25</v>
      </c>
      <c r="U521" t="str" cm="1">
        <f t="array" ref="U521">_xlfn.IFS( D521 &lt; 1000, "Less than 1000", D521&lt;=4999, "1000 to 4999", D521&lt;=9999, "5000 to 9999", D521&lt;= 14999, "10000 to 14999",
D521&lt;=19999, "15000 to 19999", D521&lt;=24999, "20000 to 24999", D521&lt;=29999, "25000 to 29999",
D521&lt;=34999, "30000 to 34999", D521&lt;=39999, "35000 to 39999", D521&lt;=44999, "40000 to 44999",
D521&lt;=49999, "45000 to 49999", D521&gt;49999, "Greater than or equal to 50000" )</f>
        <v>Greater than or equal to 50000</v>
      </c>
    </row>
    <row r="522" spans="1:21" x14ac:dyDescent="0.25">
      <c r="A522">
        <v>520</v>
      </c>
      <c r="B522" t="s">
        <v>1086</v>
      </c>
      <c r="C522" s="3" t="s">
        <v>1087</v>
      </c>
      <c r="D522" s="6">
        <v>800</v>
      </c>
      <c r="E522" s="6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48"/>
        <v>4.2575000000000003</v>
      </c>
      <c r="P522" s="7">
        <f t="shared" si="49"/>
        <v>106.4375</v>
      </c>
      <c r="Q522" t="str">
        <f t="shared" si="50"/>
        <v>theater</v>
      </c>
      <c r="R522" t="str">
        <f t="shared" si="51"/>
        <v>plays</v>
      </c>
      <c r="S522" s="9">
        <f t="shared" si="52"/>
        <v>43574.208333333328</v>
      </c>
      <c r="T522" s="9">
        <f t="shared" si="53"/>
        <v>43577.208333333328</v>
      </c>
      <c r="U522" t="str" cm="1">
        <f t="array" ref="U522">_xlfn.IFS( D522 &lt; 1000, "Less than 1000", D522&lt;=4999, "1000 to 4999", D522&lt;=9999, "5000 to 9999", D522&lt;= 14999, "10000 to 14999",
D522&lt;=19999, "15000 to 19999", D522&lt;=24999, "20000 to 24999", D522&lt;=29999, "25000 to 29999",
D522&lt;=34999, "30000 to 34999", D522&lt;=39999, "35000 to 39999", D522&lt;=44999, "40000 to 44999",
D522&lt;=49999, "45000 to 49999", D522&gt;49999, "Greater than or equal to 50000" )</f>
        <v>Less than 1000</v>
      </c>
    </row>
    <row r="523" spans="1:21" x14ac:dyDescent="0.25">
      <c r="A523">
        <v>521</v>
      </c>
      <c r="B523" t="s">
        <v>1088</v>
      </c>
      <c r="C523" s="3" t="s">
        <v>141</v>
      </c>
      <c r="D523" s="6">
        <v>7600</v>
      </c>
      <c r="E523" s="6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48"/>
        <v>1.4553947368421052</v>
      </c>
      <c r="P523" s="7">
        <f t="shared" si="49"/>
        <v>29.975609756097562</v>
      </c>
      <c r="Q523" t="str">
        <f t="shared" si="50"/>
        <v>film &amp; video</v>
      </c>
      <c r="R523" t="str">
        <f t="shared" si="51"/>
        <v>drama</v>
      </c>
      <c r="S523" s="9">
        <f t="shared" si="52"/>
        <v>42605.208333333328</v>
      </c>
      <c r="T523" s="9">
        <f t="shared" si="53"/>
        <v>42611.208333333328</v>
      </c>
      <c r="U523" t="str" cm="1">
        <f t="array" ref="U523">_xlfn.IFS( D523 &lt; 1000, "Less than 1000", D523&lt;=4999, "1000 to 4999", D523&lt;=9999, "5000 to 9999", D523&lt;= 14999, "10000 to 14999",
D523&lt;=19999, "15000 to 19999", D523&lt;=24999, "20000 to 24999", D523&lt;=29999, "25000 to 29999",
D523&lt;=34999, "30000 to 34999", D523&lt;=39999, "35000 to 39999", D523&lt;=44999, "40000 to 44999",
D523&lt;=49999, "45000 to 49999", D523&gt;49999, "Greater than or equal to 50000" )</f>
        <v>5000 to 9999</v>
      </c>
    </row>
    <row r="524" spans="1:21" x14ac:dyDescent="0.25">
      <c r="A524">
        <v>522</v>
      </c>
      <c r="B524" t="s">
        <v>1089</v>
      </c>
      <c r="C524" s="3" t="s">
        <v>1090</v>
      </c>
      <c r="D524" s="6">
        <v>50500</v>
      </c>
      <c r="E524" s="6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48"/>
        <v>0.32453465346534655</v>
      </c>
      <c r="P524" s="7">
        <f t="shared" si="49"/>
        <v>85.806282722513089</v>
      </c>
      <c r="Q524" t="str">
        <f t="shared" si="50"/>
        <v>film &amp; video</v>
      </c>
      <c r="R524" t="str">
        <f t="shared" si="51"/>
        <v>shorts</v>
      </c>
      <c r="S524" s="9">
        <f t="shared" si="52"/>
        <v>41093.208333333336</v>
      </c>
      <c r="T524" s="9">
        <f t="shared" si="53"/>
        <v>41105.208333333336</v>
      </c>
      <c r="U524" t="str" cm="1">
        <f t="array" ref="U524">_xlfn.IFS( D524 &lt; 1000, "Less than 1000", D524&lt;=4999, "1000 to 4999", D524&lt;=9999, "5000 to 9999", D524&lt;= 14999, "10000 to 14999",
D524&lt;=19999, "15000 to 19999", D524&lt;=24999, "20000 to 24999", D524&lt;=29999, "25000 to 29999",
D524&lt;=34999, "30000 to 34999", D524&lt;=39999, "35000 to 39999", D524&lt;=44999, "40000 to 44999",
D524&lt;=49999, "45000 to 49999", D524&gt;49999, "Greater than or equal to 50000" )</f>
        <v>Greater than or equal to 50000</v>
      </c>
    </row>
    <row r="525" spans="1:21" x14ac:dyDescent="0.25">
      <c r="A525">
        <v>523</v>
      </c>
      <c r="B525" t="s">
        <v>1091</v>
      </c>
      <c r="C525" s="3" t="s">
        <v>1092</v>
      </c>
      <c r="D525" s="6">
        <v>900</v>
      </c>
      <c r="E525" s="6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48"/>
        <v>7.003333333333333</v>
      </c>
      <c r="P525" s="7">
        <f t="shared" si="49"/>
        <v>70.82022471910112</v>
      </c>
      <c r="Q525" t="str">
        <f t="shared" si="50"/>
        <v>film &amp; video</v>
      </c>
      <c r="R525" t="str">
        <f t="shared" si="51"/>
        <v>shorts</v>
      </c>
      <c r="S525" s="9">
        <f t="shared" si="52"/>
        <v>40241.25</v>
      </c>
      <c r="T525" s="9">
        <f t="shared" si="53"/>
        <v>40246.25</v>
      </c>
      <c r="U525" t="str" cm="1">
        <f t="array" ref="U525">_xlfn.IFS( D525 &lt; 1000, "Less than 1000", D525&lt;=4999, "1000 to 4999", D525&lt;=9999, "5000 to 9999", D525&lt;= 14999, "10000 to 14999",
D525&lt;=19999, "15000 to 19999", D525&lt;=24999, "20000 to 24999", D525&lt;=29999, "25000 to 29999",
D525&lt;=34999, "30000 to 34999", D525&lt;=39999, "35000 to 39999", D525&lt;=44999, "40000 to 44999",
D525&lt;=49999, "45000 to 49999", D525&gt;49999, "Greater than or equal to 50000" )</f>
        <v>Less than 1000</v>
      </c>
    </row>
    <row r="526" spans="1:21" x14ac:dyDescent="0.25">
      <c r="A526">
        <v>524</v>
      </c>
      <c r="B526" t="s">
        <v>1093</v>
      </c>
      <c r="C526" s="3" t="s">
        <v>1094</v>
      </c>
      <c r="D526" s="6">
        <v>96700</v>
      </c>
      <c r="E526" s="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48"/>
        <v>0.83904860392967939</v>
      </c>
      <c r="P526" s="7">
        <f t="shared" si="49"/>
        <v>40.998484082870135</v>
      </c>
      <c r="Q526" t="str">
        <f t="shared" si="50"/>
        <v>theater</v>
      </c>
      <c r="R526" t="str">
        <f t="shared" si="51"/>
        <v>plays</v>
      </c>
      <c r="S526" s="9">
        <f t="shared" si="52"/>
        <v>40294.208333333336</v>
      </c>
      <c r="T526" s="9">
        <f t="shared" si="53"/>
        <v>40307.208333333336</v>
      </c>
      <c r="U526" t="str" cm="1">
        <f t="array" ref="U526">_xlfn.IFS( D526 &lt; 1000, "Less than 1000", D526&lt;=4999, "1000 to 4999", D526&lt;=9999, "5000 to 9999", D526&lt;= 14999, "10000 to 14999",
D526&lt;=19999, "15000 to 19999", D526&lt;=24999, "20000 to 24999", D526&lt;=29999, "25000 to 29999",
D526&lt;=34999, "30000 to 34999", D526&lt;=39999, "35000 to 39999", D526&lt;=44999, "40000 to 44999",
D526&lt;=49999, "45000 to 49999", D526&gt;49999, "Greater than or equal to 50000" )</f>
        <v>Greater than or equal to 50000</v>
      </c>
    </row>
    <row r="527" spans="1:21" x14ac:dyDescent="0.25">
      <c r="A527">
        <v>525</v>
      </c>
      <c r="B527" t="s">
        <v>1095</v>
      </c>
      <c r="C527" s="3" t="s">
        <v>1096</v>
      </c>
      <c r="D527" s="6">
        <v>2100</v>
      </c>
      <c r="E527" s="6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48"/>
        <v>0.84190476190476193</v>
      </c>
      <c r="P527" s="7">
        <f t="shared" si="49"/>
        <v>28.063492063492063</v>
      </c>
      <c r="Q527" t="str">
        <f t="shared" si="50"/>
        <v>technology</v>
      </c>
      <c r="R527" t="str">
        <f t="shared" si="51"/>
        <v>wearables</v>
      </c>
      <c r="S527" s="9">
        <f t="shared" si="52"/>
        <v>40505.25</v>
      </c>
      <c r="T527" s="9">
        <f t="shared" si="53"/>
        <v>40509.25</v>
      </c>
      <c r="U527" t="str" cm="1">
        <f t="array" ref="U527">_xlfn.IFS( D527 &lt; 1000, "Less than 1000", D527&lt;=4999, "1000 to 4999", D527&lt;=9999, "5000 to 9999", D527&lt;= 14999, "10000 to 14999",
D527&lt;=19999, "15000 to 19999", D527&lt;=24999, "20000 to 24999", D527&lt;=29999, "25000 to 29999",
D527&lt;=34999, "30000 to 34999", D527&lt;=39999, "35000 to 39999", D527&lt;=44999, "40000 to 44999",
D527&lt;=49999, "45000 to 49999", D527&gt;49999, "Greater than or equal to 50000" )</f>
        <v>1000 to 4999</v>
      </c>
    </row>
    <row r="528" spans="1:21" x14ac:dyDescent="0.25">
      <c r="A528">
        <v>526</v>
      </c>
      <c r="B528" t="s">
        <v>1097</v>
      </c>
      <c r="C528" s="3" t="s">
        <v>1098</v>
      </c>
      <c r="D528" s="6">
        <v>8300</v>
      </c>
      <c r="E528" s="6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48"/>
        <v>1.5595180722891566</v>
      </c>
      <c r="P528" s="7">
        <f t="shared" si="49"/>
        <v>88.054421768707485</v>
      </c>
      <c r="Q528" t="str">
        <f t="shared" si="50"/>
        <v>theater</v>
      </c>
      <c r="R528" t="str">
        <f t="shared" si="51"/>
        <v>plays</v>
      </c>
      <c r="S528" s="9">
        <f t="shared" si="52"/>
        <v>42364.25</v>
      </c>
      <c r="T528" s="9">
        <f t="shared" si="53"/>
        <v>42401.25</v>
      </c>
      <c r="U528" t="str" cm="1">
        <f t="array" ref="U528">_xlfn.IFS( D528 &lt; 1000, "Less than 1000", D528&lt;=4999, "1000 to 4999", D528&lt;=9999, "5000 to 9999", D528&lt;= 14999, "10000 to 14999",
D528&lt;=19999, "15000 to 19999", D528&lt;=24999, "20000 to 24999", D528&lt;=29999, "25000 to 29999",
D528&lt;=34999, "30000 to 34999", D528&lt;=39999, "35000 to 39999", D528&lt;=44999, "40000 to 44999",
D528&lt;=49999, "45000 to 49999", D528&gt;49999, "Greater than or equal to 50000" )</f>
        <v>5000 to 9999</v>
      </c>
    </row>
    <row r="529" spans="1:21" x14ac:dyDescent="0.25">
      <c r="A529">
        <v>527</v>
      </c>
      <c r="B529" t="s">
        <v>1099</v>
      </c>
      <c r="C529" s="3" t="s">
        <v>1100</v>
      </c>
      <c r="D529" s="6">
        <v>189200</v>
      </c>
      <c r="E529" s="6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48"/>
        <v>0.99619450317124736</v>
      </c>
      <c r="P529" s="7">
        <f t="shared" si="49"/>
        <v>31</v>
      </c>
      <c r="Q529" t="str">
        <f t="shared" si="50"/>
        <v>film &amp; video</v>
      </c>
      <c r="R529" t="str">
        <f t="shared" si="51"/>
        <v>animation</v>
      </c>
      <c r="S529" s="9">
        <f t="shared" si="52"/>
        <v>42405.25</v>
      </c>
      <c r="T529" s="9">
        <f t="shared" si="53"/>
        <v>42441.25</v>
      </c>
      <c r="U529" t="str" cm="1">
        <f t="array" ref="U529">_xlfn.IFS( D529 &lt; 1000, "Less than 1000", D529&lt;=4999, "1000 to 4999", D529&lt;=9999, "5000 to 9999", D529&lt;= 14999, "10000 to 14999",
D529&lt;=19999, "15000 to 19999", D529&lt;=24999, "20000 to 24999", D529&lt;=29999, "25000 to 29999",
D529&lt;=34999, "30000 to 34999", D529&lt;=39999, "35000 to 39999", D529&lt;=44999, "40000 to 44999",
D529&lt;=49999, "45000 to 49999", D529&gt;49999, "Greater than or equal to 50000" )</f>
        <v>Greater than or equal to 50000</v>
      </c>
    </row>
    <row r="530" spans="1:21" x14ac:dyDescent="0.25">
      <c r="A530">
        <v>528</v>
      </c>
      <c r="B530" t="s">
        <v>1101</v>
      </c>
      <c r="C530" s="3" t="s">
        <v>1102</v>
      </c>
      <c r="D530" s="6">
        <v>9000</v>
      </c>
      <c r="E530" s="6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48"/>
        <v>0.80300000000000005</v>
      </c>
      <c r="P530" s="7">
        <f t="shared" si="49"/>
        <v>90.337500000000006</v>
      </c>
      <c r="Q530" t="str">
        <f t="shared" si="50"/>
        <v>music</v>
      </c>
      <c r="R530" t="str">
        <f t="shared" si="51"/>
        <v>indie rock</v>
      </c>
      <c r="S530" s="9">
        <f t="shared" si="52"/>
        <v>41601.25</v>
      </c>
      <c r="T530" s="9">
        <f t="shared" si="53"/>
        <v>41646.25</v>
      </c>
      <c r="U530" t="str" cm="1">
        <f t="array" ref="U530">_xlfn.IFS( D530 &lt; 1000, "Less than 1000", D530&lt;=4999, "1000 to 4999", D530&lt;=9999, "5000 to 9999", D530&lt;= 14999, "10000 to 14999",
D530&lt;=19999, "15000 to 19999", D530&lt;=24999, "20000 to 24999", D530&lt;=29999, "25000 to 29999",
D530&lt;=34999, "30000 to 34999", D530&lt;=39999, "35000 to 39999", D530&lt;=44999, "40000 to 44999",
D530&lt;=49999, "45000 to 49999", D530&gt;49999, "Greater than or equal to 50000" )</f>
        <v>5000 to 9999</v>
      </c>
    </row>
    <row r="531" spans="1:21" x14ac:dyDescent="0.25">
      <c r="A531">
        <v>529</v>
      </c>
      <c r="B531" t="s">
        <v>1103</v>
      </c>
      <c r="C531" s="3" t="s">
        <v>1104</v>
      </c>
      <c r="D531" s="6">
        <v>5100</v>
      </c>
      <c r="E531" s="6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48"/>
        <v>0.11254901960784314</v>
      </c>
      <c r="P531" s="7">
        <f t="shared" si="49"/>
        <v>63.777777777777779</v>
      </c>
      <c r="Q531" t="str">
        <f t="shared" si="50"/>
        <v>games</v>
      </c>
      <c r="R531" t="str">
        <f t="shared" si="51"/>
        <v>video games</v>
      </c>
      <c r="S531" s="9">
        <f t="shared" si="52"/>
        <v>41769.208333333336</v>
      </c>
      <c r="T531" s="9">
        <f t="shared" si="53"/>
        <v>41797.208333333336</v>
      </c>
      <c r="U531" t="str" cm="1">
        <f t="array" ref="U531">_xlfn.IFS( D531 &lt; 1000, "Less than 1000", D531&lt;=4999, "1000 to 4999", D531&lt;=9999, "5000 to 9999", D531&lt;= 14999, "10000 to 14999",
D531&lt;=19999, "15000 to 19999", D531&lt;=24999, "20000 to 24999", D531&lt;=29999, "25000 to 29999",
D531&lt;=34999, "30000 to 34999", D531&lt;=39999, "35000 to 39999", D531&lt;=44999, "40000 to 44999",
D531&lt;=49999, "45000 to 49999", D531&gt;49999, "Greater than or equal to 50000" )</f>
        <v>5000 to 9999</v>
      </c>
    </row>
    <row r="532" spans="1:21" x14ac:dyDescent="0.25">
      <c r="A532">
        <v>530</v>
      </c>
      <c r="B532" t="s">
        <v>1105</v>
      </c>
      <c r="C532" s="3" t="s">
        <v>1106</v>
      </c>
      <c r="D532" s="6">
        <v>105000</v>
      </c>
      <c r="E532" s="6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48"/>
        <v>0.91740952380952379</v>
      </c>
      <c r="P532" s="7">
        <f t="shared" si="49"/>
        <v>53.995515695067262</v>
      </c>
      <c r="Q532" t="str">
        <f t="shared" si="50"/>
        <v>publishing</v>
      </c>
      <c r="R532" t="str">
        <f t="shared" si="51"/>
        <v>fiction</v>
      </c>
      <c r="S532" s="9">
        <f t="shared" si="52"/>
        <v>40421.208333333336</v>
      </c>
      <c r="T532" s="9">
        <f t="shared" si="53"/>
        <v>40435.208333333336</v>
      </c>
      <c r="U532" t="str" cm="1">
        <f t="array" ref="U532">_xlfn.IFS( D532 &lt; 1000, "Less than 1000", D532&lt;=4999, "1000 to 4999", D532&lt;=9999, "5000 to 9999", D532&lt;= 14999, "10000 to 14999",
D532&lt;=19999, "15000 to 19999", D532&lt;=24999, "20000 to 24999", D532&lt;=29999, "25000 to 29999",
D532&lt;=34999, "30000 to 34999", D532&lt;=39999, "35000 to 39999", D532&lt;=44999, "40000 to 44999",
D532&lt;=49999, "45000 to 49999", D532&gt;49999, "Greater than or equal to 50000" )</f>
        <v>Greater than or equal to 50000</v>
      </c>
    </row>
    <row r="533" spans="1:21" x14ac:dyDescent="0.25">
      <c r="A533">
        <v>531</v>
      </c>
      <c r="B533" t="s">
        <v>1107</v>
      </c>
      <c r="C533" s="3" t="s">
        <v>1108</v>
      </c>
      <c r="D533" s="6">
        <v>186700</v>
      </c>
      <c r="E533" s="6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48"/>
        <v>0.95521156936261387</v>
      </c>
      <c r="P533" s="7">
        <f t="shared" si="49"/>
        <v>48.993956043956047</v>
      </c>
      <c r="Q533" t="str">
        <f t="shared" si="50"/>
        <v>games</v>
      </c>
      <c r="R533" t="str">
        <f t="shared" si="51"/>
        <v>video games</v>
      </c>
      <c r="S533" s="9">
        <f t="shared" si="52"/>
        <v>41589.25</v>
      </c>
      <c r="T533" s="9">
        <f t="shared" si="53"/>
        <v>41645.25</v>
      </c>
      <c r="U533" t="str" cm="1">
        <f t="array" ref="U533">_xlfn.IFS( D533 &lt; 1000, "Less than 1000", D533&lt;=4999, "1000 to 4999", D533&lt;=9999, "5000 to 9999", D533&lt;= 14999, "10000 to 14999",
D533&lt;=19999, "15000 to 19999", D533&lt;=24999, "20000 to 24999", D533&lt;=29999, "25000 to 29999",
D533&lt;=34999, "30000 to 34999", D533&lt;=39999, "35000 to 39999", D533&lt;=44999, "40000 to 44999",
D533&lt;=49999, "45000 to 49999", D533&gt;49999, "Greater than or equal to 50000" )</f>
        <v>Greater than or equal to 50000</v>
      </c>
    </row>
    <row r="534" spans="1:21" x14ac:dyDescent="0.25">
      <c r="A534">
        <v>532</v>
      </c>
      <c r="B534" t="s">
        <v>1109</v>
      </c>
      <c r="C534" s="3" t="s">
        <v>1110</v>
      </c>
      <c r="D534" s="6">
        <v>1600</v>
      </c>
      <c r="E534" s="6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48"/>
        <v>5.0287499999999996</v>
      </c>
      <c r="P534" s="7">
        <f t="shared" si="49"/>
        <v>63.857142857142854</v>
      </c>
      <c r="Q534" t="str">
        <f t="shared" si="50"/>
        <v>theater</v>
      </c>
      <c r="R534" t="str">
        <f t="shared" si="51"/>
        <v>plays</v>
      </c>
      <c r="S534" s="9">
        <f t="shared" si="52"/>
        <v>43125.25</v>
      </c>
      <c r="T534" s="9">
        <f t="shared" si="53"/>
        <v>43126.25</v>
      </c>
      <c r="U534" t="str" cm="1">
        <f t="array" ref="U534">_xlfn.IFS( D534 &lt; 1000, "Less than 1000", D534&lt;=4999, "1000 to 4999", D534&lt;=9999, "5000 to 9999", D534&lt;= 14999, "10000 to 14999",
D534&lt;=19999, "15000 to 19999", D534&lt;=24999, "20000 to 24999", D534&lt;=29999, "25000 to 29999",
D534&lt;=34999, "30000 to 34999", D534&lt;=39999, "35000 to 39999", D534&lt;=44999, "40000 to 44999",
D534&lt;=49999, "45000 to 49999", D534&gt;49999, "Greater than or equal to 50000" )</f>
        <v>1000 to 4999</v>
      </c>
    </row>
    <row r="535" spans="1:21" x14ac:dyDescent="0.25">
      <c r="A535">
        <v>533</v>
      </c>
      <c r="B535" t="s">
        <v>1111</v>
      </c>
      <c r="C535" s="3" t="s">
        <v>1112</v>
      </c>
      <c r="D535" s="6">
        <v>115600</v>
      </c>
      <c r="E535" s="6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48"/>
        <v>1.5924394463667819</v>
      </c>
      <c r="P535" s="7">
        <f t="shared" si="49"/>
        <v>82.996393146979258</v>
      </c>
      <c r="Q535" t="str">
        <f t="shared" si="50"/>
        <v>music</v>
      </c>
      <c r="R535" t="str">
        <f t="shared" si="51"/>
        <v>indie rock</v>
      </c>
      <c r="S535" s="9">
        <f t="shared" si="52"/>
        <v>41479.208333333336</v>
      </c>
      <c r="T535" s="9">
        <f t="shared" si="53"/>
        <v>41515.208333333336</v>
      </c>
      <c r="U535" t="str" cm="1">
        <f t="array" ref="U535">_xlfn.IFS( D535 &lt; 1000, "Less than 1000", D535&lt;=4999, "1000 to 4999", D535&lt;=9999, "5000 to 9999", D535&lt;= 14999, "10000 to 14999",
D535&lt;=19999, "15000 to 19999", D535&lt;=24999, "20000 to 24999", D535&lt;=29999, "25000 to 29999",
D535&lt;=34999, "30000 to 34999", D535&lt;=39999, "35000 to 39999", D535&lt;=44999, "40000 to 44999",
D535&lt;=49999, "45000 to 49999", D535&gt;49999, "Greater than or equal to 50000" )</f>
        <v>Greater than or equal to 50000</v>
      </c>
    </row>
    <row r="536" spans="1:21" x14ac:dyDescent="0.25">
      <c r="A536">
        <v>534</v>
      </c>
      <c r="B536" t="s">
        <v>1113</v>
      </c>
      <c r="C536" s="3" t="s">
        <v>1114</v>
      </c>
      <c r="D536" s="6">
        <v>89100</v>
      </c>
      <c r="E536" s="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48"/>
        <v>0.15022446689113356</v>
      </c>
      <c r="P536" s="7">
        <f t="shared" si="49"/>
        <v>55.08230452674897</v>
      </c>
      <c r="Q536" t="str">
        <f t="shared" si="50"/>
        <v>film &amp; video</v>
      </c>
      <c r="R536" t="str">
        <f t="shared" si="51"/>
        <v>drama</v>
      </c>
      <c r="S536" s="9">
        <f t="shared" si="52"/>
        <v>43329.208333333328</v>
      </c>
      <c r="T536" s="9">
        <f t="shared" si="53"/>
        <v>43330.208333333328</v>
      </c>
      <c r="U536" t="str" cm="1">
        <f t="array" ref="U536">_xlfn.IFS( D536 &lt; 1000, "Less than 1000", D536&lt;=4999, "1000 to 4999", D536&lt;=9999, "5000 to 9999", D536&lt;= 14999, "10000 to 14999",
D536&lt;=19999, "15000 to 19999", D536&lt;=24999, "20000 to 24999", D536&lt;=29999, "25000 to 29999",
D536&lt;=34999, "30000 to 34999", D536&lt;=39999, "35000 to 39999", D536&lt;=44999, "40000 to 44999",
D536&lt;=49999, "45000 to 49999", D536&gt;49999, "Greater than or equal to 50000" )</f>
        <v>Greater than or equal to 50000</v>
      </c>
    </row>
    <row r="537" spans="1:21" x14ac:dyDescent="0.25">
      <c r="A537">
        <v>535</v>
      </c>
      <c r="B537" t="s">
        <v>1115</v>
      </c>
      <c r="C537" s="3" t="s">
        <v>1116</v>
      </c>
      <c r="D537" s="6">
        <v>2600</v>
      </c>
      <c r="E537" s="6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48"/>
        <v>4.820384615384615</v>
      </c>
      <c r="P537" s="7">
        <f t="shared" si="49"/>
        <v>62.044554455445542</v>
      </c>
      <c r="Q537" t="str">
        <f t="shared" si="50"/>
        <v>theater</v>
      </c>
      <c r="R537" t="str">
        <f t="shared" si="51"/>
        <v>plays</v>
      </c>
      <c r="S537" s="9">
        <f t="shared" si="52"/>
        <v>43259.208333333328</v>
      </c>
      <c r="T537" s="9">
        <f t="shared" si="53"/>
        <v>43261.208333333328</v>
      </c>
      <c r="U537" t="str" cm="1">
        <f t="array" ref="U537">_xlfn.IFS( D537 &lt; 1000, "Less than 1000", D537&lt;=4999, "1000 to 4999", D537&lt;=9999, "5000 to 9999", D537&lt;= 14999, "10000 to 14999",
D537&lt;=19999, "15000 to 19999", D537&lt;=24999, "20000 to 24999", D537&lt;=29999, "25000 to 29999",
D537&lt;=34999, "30000 to 34999", D537&lt;=39999, "35000 to 39999", D537&lt;=44999, "40000 to 44999",
D537&lt;=49999, "45000 to 49999", D537&gt;49999, "Greater than or equal to 50000" )</f>
        <v>1000 to 4999</v>
      </c>
    </row>
    <row r="538" spans="1:21" x14ac:dyDescent="0.25">
      <c r="A538">
        <v>536</v>
      </c>
      <c r="B538" t="s">
        <v>1117</v>
      </c>
      <c r="C538" s="3" t="s">
        <v>1118</v>
      </c>
      <c r="D538" s="6">
        <v>9800</v>
      </c>
      <c r="E538" s="6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48"/>
        <v>1.4996938775510205</v>
      </c>
      <c r="P538" s="7">
        <f t="shared" si="49"/>
        <v>104.97857142857143</v>
      </c>
      <c r="Q538" t="str">
        <f t="shared" si="50"/>
        <v>publishing</v>
      </c>
      <c r="R538" t="str">
        <f t="shared" si="51"/>
        <v>fiction</v>
      </c>
      <c r="S538" s="9">
        <f t="shared" si="52"/>
        <v>40414.208333333336</v>
      </c>
      <c r="T538" s="9">
        <f t="shared" si="53"/>
        <v>40440.208333333336</v>
      </c>
      <c r="U538" t="str" cm="1">
        <f t="array" ref="U538">_xlfn.IFS( D538 &lt; 1000, "Less than 1000", D538&lt;=4999, "1000 to 4999", D538&lt;=9999, "5000 to 9999", D538&lt;= 14999, "10000 to 14999",
D538&lt;=19999, "15000 to 19999", D538&lt;=24999, "20000 to 24999", D538&lt;=29999, "25000 to 29999",
D538&lt;=34999, "30000 to 34999", D538&lt;=39999, "35000 to 39999", D538&lt;=44999, "40000 to 44999",
D538&lt;=49999, "45000 to 49999", D538&gt;49999, "Greater than or equal to 50000" )</f>
        <v>5000 to 9999</v>
      </c>
    </row>
    <row r="539" spans="1:21" x14ac:dyDescent="0.25">
      <c r="A539">
        <v>537</v>
      </c>
      <c r="B539" t="s">
        <v>1119</v>
      </c>
      <c r="C539" s="3" t="s">
        <v>1120</v>
      </c>
      <c r="D539" s="6">
        <v>84400</v>
      </c>
      <c r="E539" s="6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48"/>
        <v>1.1722156398104266</v>
      </c>
      <c r="P539" s="7">
        <f t="shared" si="49"/>
        <v>94.044676806083643</v>
      </c>
      <c r="Q539" t="str">
        <f t="shared" si="50"/>
        <v>film &amp; video</v>
      </c>
      <c r="R539" t="str">
        <f t="shared" si="51"/>
        <v>documentary</v>
      </c>
      <c r="S539" s="9">
        <f t="shared" si="52"/>
        <v>43342.208333333328</v>
      </c>
      <c r="T539" s="9">
        <f t="shared" si="53"/>
        <v>43365.208333333328</v>
      </c>
      <c r="U539" t="str" cm="1">
        <f t="array" ref="U539">_xlfn.IFS( D539 &lt; 1000, "Less than 1000", D539&lt;=4999, "1000 to 4999", D539&lt;=9999, "5000 to 9999", D539&lt;= 14999, "10000 to 14999",
D539&lt;=19999, "15000 to 19999", D539&lt;=24999, "20000 to 24999", D539&lt;=29999, "25000 to 29999",
D539&lt;=34999, "30000 to 34999", D539&lt;=39999, "35000 to 39999", D539&lt;=44999, "40000 to 44999",
D539&lt;=49999, "45000 to 49999", D539&gt;49999, "Greater than or equal to 50000" )</f>
        <v>Greater than or equal to 50000</v>
      </c>
    </row>
    <row r="540" spans="1:21" x14ac:dyDescent="0.25">
      <c r="A540">
        <v>538</v>
      </c>
      <c r="B540" t="s">
        <v>1121</v>
      </c>
      <c r="C540" s="3" t="s">
        <v>1122</v>
      </c>
      <c r="D540" s="6">
        <v>151300</v>
      </c>
      <c r="E540" s="6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48"/>
        <v>0.37695968274950431</v>
      </c>
      <c r="P540" s="7">
        <f t="shared" si="49"/>
        <v>44.007716049382715</v>
      </c>
      <c r="Q540" t="str">
        <f t="shared" si="50"/>
        <v>games</v>
      </c>
      <c r="R540" t="str">
        <f t="shared" si="51"/>
        <v>mobile games</v>
      </c>
      <c r="S540" s="9">
        <f t="shared" si="52"/>
        <v>41539.208333333336</v>
      </c>
      <c r="T540" s="9">
        <f t="shared" si="53"/>
        <v>41555.208333333336</v>
      </c>
      <c r="U540" t="str" cm="1">
        <f t="array" ref="U540">_xlfn.IFS( D540 &lt; 1000, "Less than 1000", D540&lt;=4999, "1000 to 4999", D540&lt;=9999, "5000 to 9999", D540&lt;= 14999, "10000 to 14999",
D540&lt;=19999, "15000 to 19999", D540&lt;=24999, "20000 to 24999", D540&lt;=29999, "25000 to 29999",
D540&lt;=34999, "30000 to 34999", D540&lt;=39999, "35000 to 39999", D540&lt;=44999, "40000 to 44999",
D540&lt;=49999, "45000 to 49999", D540&gt;49999, "Greater than or equal to 50000" )</f>
        <v>Greater than or equal to 50000</v>
      </c>
    </row>
    <row r="541" spans="1:21" x14ac:dyDescent="0.25">
      <c r="A541">
        <v>539</v>
      </c>
      <c r="B541" t="s">
        <v>1123</v>
      </c>
      <c r="C541" s="3" t="s">
        <v>1124</v>
      </c>
      <c r="D541" s="6">
        <v>9800</v>
      </c>
      <c r="E541" s="6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48"/>
        <v>0.72653061224489801</v>
      </c>
      <c r="P541" s="7">
        <f t="shared" si="49"/>
        <v>92.467532467532465</v>
      </c>
      <c r="Q541" t="str">
        <f t="shared" si="50"/>
        <v>food</v>
      </c>
      <c r="R541" t="str">
        <f t="shared" si="51"/>
        <v>food trucks</v>
      </c>
      <c r="S541" s="9">
        <f t="shared" si="52"/>
        <v>43647.208333333328</v>
      </c>
      <c r="T541" s="9">
        <f t="shared" si="53"/>
        <v>43653.208333333328</v>
      </c>
      <c r="U541" t="str" cm="1">
        <f t="array" ref="U541">_xlfn.IFS( D541 &lt; 1000, "Less than 1000", D541&lt;=4999, "1000 to 4999", D541&lt;=9999, "5000 to 9999", D541&lt;= 14999, "10000 to 14999",
D541&lt;=19999, "15000 to 19999", D541&lt;=24999, "20000 to 24999", D541&lt;=29999, "25000 to 29999",
D541&lt;=34999, "30000 to 34999", D541&lt;=39999, "35000 to 39999", D541&lt;=44999, "40000 to 44999",
D541&lt;=49999, "45000 to 49999", D541&gt;49999, "Greater than or equal to 50000" )</f>
        <v>5000 to 9999</v>
      </c>
    </row>
    <row r="542" spans="1:21" x14ac:dyDescent="0.25">
      <c r="A542">
        <v>540</v>
      </c>
      <c r="B542" t="s">
        <v>1125</v>
      </c>
      <c r="C542" s="3" t="s">
        <v>1126</v>
      </c>
      <c r="D542" s="6">
        <v>5300</v>
      </c>
      <c r="E542" s="6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48"/>
        <v>2.6598113207547169</v>
      </c>
      <c r="P542" s="7">
        <f t="shared" si="49"/>
        <v>57.072874493927124</v>
      </c>
      <c r="Q542" t="str">
        <f t="shared" si="50"/>
        <v>photography</v>
      </c>
      <c r="R542" t="str">
        <f t="shared" si="51"/>
        <v>photography books</v>
      </c>
      <c r="S542" s="9">
        <f t="shared" si="52"/>
        <v>43225.208333333328</v>
      </c>
      <c r="T542" s="9">
        <f t="shared" si="53"/>
        <v>43247.208333333328</v>
      </c>
      <c r="U542" t="str" cm="1">
        <f t="array" ref="U542">_xlfn.IFS( D542 &lt; 1000, "Less than 1000", D542&lt;=4999, "1000 to 4999", D542&lt;=9999, "5000 to 9999", D542&lt;= 14999, "10000 to 14999",
D542&lt;=19999, "15000 to 19999", D542&lt;=24999, "20000 to 24999", D542&lt;=29999, "25000 to 29999",
D542&lt;=34999, "30000 to 34999", D542&lt;=39999, "35000 to 39999", D542&lt;=44999, "40000 to 44999",
D542&lt;=49999, "45000 to 49999", D542&gt;49999, "Greater than or equal to 50000" )</f>
        <v>5000 to 9999</v>
      </c>
    </row>
    <row r="543" spans="1:21" x14ac:dyDescent="0.25">
      <c r="A543">
        <v>541</v>
      </c>
      <c r="B543" t="s">
        <v>1127</v>
      </c>
      <c r="C543" s="3" t="s">
        <v>1128</v>
      </c>
      <c r="D543" s="6">
        <v>178000</v>
      </c>
      <c r="E543" s="6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48"/>
        <v>0.24205617977528091</v>
      </c>
      <c r="P543" s="7">
        <f t="shared" si="49"/>
        <v>109.07848101265823</v>
      </c>
      <c r="Q543" t="str">
        <f t="shared" si="50"/>
        <v>games</v>
      </c>
      <c r="R543" t="str">
        <f t="shared" si="51"/>
        <v>mobile games</v>
      </c>
      <c r="S543" s="9">
        <f t="shared" si="52"/>
        <v>42165.208333333328</v>
      </c>
      <c r="T543" s="9">
        <f t="shared" si="53"/>
        <v>42191.208333333328</v>
      </c>
      <c r="U543" t="str" cm="1">
        <f t="array" ref="U543">_xlfn.IFS( D543 &lt; 1000, "Less than 1000", D543&lt;=4999, "1000 to 4999", D543&lt;=9999, "5000 to 9999", D543&lt;= 14999, "10000 to 14999",
D543&lt;=19999, "15000 to 19999", D543&lt;=24999, "20000 to 24999", D543&lt;=29999, "25000 to 29999",
D543&lt;=34999, "30000 to 34999", D543&lt;=39999, "35000 to 39999", D543&lt;=44999, "40000 to 44999",
D543&lt;=49999, "45000 to 49999", D543&gt;49999, "Greater than or equal to 50000" )</f>
        <v>Greater than or equal to 50000</v>
      </c>
    </row>
    <row r="544" spans="1:21" x14ac:dyDescent="0.25">
      <c r="A544">
        <v>542</v>
      </c>
      <c r="B544" t="s">
        <v>1129</v>
      </c>
      <c r="C544" s="3" t="s">
        <v>1130</v>
      </c>
      <c r="D544" s="6">
        <v>77000</v>
      </c>
      <c r="E544" s="6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48"/>
        <v>2.5064935064935064E-2</v>
      </c>
      <c r="P544" s="7">
        <f t="shared" si="49"/>
        <v>39.387755102040813</v>
      </c>
      <c r="Q544" t="str">
        <f t="shared" si="50"/>
        <v>music</v>
      </c>
      <c r="R544" t="str">
        <f t="shared" si="51"/>
        <v>indie rock</v>
      </c>
      <c r="S544" s="9">
        <f t="shared" si="52"/>
        <v>42391.25</v>
      </c>
      <c r="T544" s="9">
        <f t="shared" si="53"/>
        <v>42421.25</v>
      </c>
      <c r="U544" t="str" cm="1">
        <f t="array" ref="U544">_xlfn.IFS( D544 &lt; 1000, "Less than 1000", D544&lt;=4999, "1000 to 4999", D544&lt;=9999, "5000 to 9999", D544&lt;= 14999, "10000 to 14999",
D544&lt;=19999, "15000 to 19999", D544&lt;=24999, "20000 to 24999", D544&lt;=29999, "25000 to 29999",
D544&lt;=34999, "30000 to 34999", D544&lt;=39999, "35000 to 39999", D544&lt;=44999, "40000 to 44999",
D544&lt;=49999, "45000 to 49999", D544&gt;49999, "Greater than or equal to 50000" )</f>
        <v>Greater than or equal to 50000</v>
      </c>
    </row>
    <row r="545" spans="1:21" x14ac:dyDescent="0.25">
      <c r="A545">
        <v>543</v>
      </c>
      <c r="B545" t="s">
        <v>1131</v>
      </c>
      <c r="C545" s="3" t="s">
        <v>1132</v>
      </c>
      <c r="D545" s="6">
        <v>84900</v>
      </c>
      <c r="E545" s="6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48"/>
        <v>0.1632979976442874</v>
      </c>
      <c r="P545" s="7">
        <f t="shared" si="49"/>
        <v>77.022222222222226</v>
      </c>
      <c r="Q545" t="str">
        <f t="shared" si="50"/>
        <v>games</v>
      </c>
      <c r="R545" t="str">
        <f t="shared" si="51"/>
        <v>video games</v>
      </c>
      <c r="S545" s="9">
        <f t="shared" si="52"/>
        <v>41528.208333333336</v>
      </c>
      <c r="T545" s="9">
        <f t="shared" si="53"/>
        <v>41543.208333333336</v>
      </c>
      <c r="U545" t="str" cm="1">
        <f t="array" ref="U545">_xlfn.IFS( D545 &lt; 1000, "Less than 1000", D545&lt;=4999, "1000 to 4999", D545&lt;=9999, "5000 to 9999", D545&lt;= 14999, "10000 to 14999",
D545&lt;=19999, "15000 to 19999", D545&lt;=24999, "20000 to 24999", D545&lt;=29999, "25000 to 29999",
D545&lt;=34999, "30000 to 34999", D545&lt;=39999, "35000 to 39999", D545&lt;=44999, "40000 to 44999",
D545&lt;=49999, "45000 to 49999", D545&gt;49999, "Greater than or equal to 50000" )</f>
        <v>Greater than or equal to 50000</v>
      </c>
    </row>
    <row r="546" spans="1:21" x14ac:dyDescent="0.25">
      <c r="A546">
        <v>544</v>
      </c>
      <c r="B546" t="s">
        <v>1133</v>
      </c>
      <c r="C546" s="3" t="s">
        <v>1134</v>
      </c>
      <c r="D546" s="6">
        <v>2800</v>
      </c>
      <c r="E546" s="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48"/>
        <v>2.7650000000000001</v>
      </c>
      <c r="P546" s="7">
        <f t="shared" si="49"/>
        <v>92.166666666666671</v>
      </c>
      <c r="Q546" t="str">
        <f t="shared" si="50"/>
        <v>music</v>
      </c>
      <c r="R546" t="str">
        <f t="shared" si="51"/>
        <v>rock</v>
      </c>
      <c r="S546" s="9">
        <f t="shared" si="52"/>
        <v>42377.25</v>
      </c>
      <c r="T546" s="9">
        <f t="shared" si="53"/>
        <v>42390.25</v>
      </c>
      <c r="U546" t="str" cm="1">
        <f t="array" ref="U546">_xlfn.IFS( D546 &lt; 1000, "Less than 1000", D546&lt;=4999, "1000 to 4999", D546&lt;=9999, "5000 to 9999", D546&lt;= 14999, "10000 to 14999",
D546&lt;=19999, "15000 to 19999", D546&lt;=24999, "20000 to 24999", D546&lt;=29999, "25000 to 29999",
D546&lt;=34999, "30000 to 34999", D546&lt;=39999, "35000 to 39999", D546&lt;=44999, "40000 to 44999",
D546&lt;=49999, "45000 to 49999", D546&gt;49999, "Greater than or equal to 50000" )</f>
        <v>1000 to 4999</v>
      </c>
    </row>
    <row r="547" spans="1:21" x14ac:dyDescent="0.25">
      <c r="A547">
        <v>545</v>
      </c>
      <c r="B547" t="s">
        <v>1135</v>
      </c>
      <c r="C547" s="3" t="s">
        <v>1136</v>
      </c>
      <c r="D547" s="6">
        <v>184800</v>
      </c>
      <c r="E547" s="6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48"/>
        <v>0.88803571428571426</v>
      </c>
      <c r="P547" s="7">
        <f t="shared" si="49"/>
        <v>61.007063197026021</v>
      </c>
      <c r="Q547" t="str">
        <f t="shared" si="50"/>
        <v>theater</v>
      </c>
      <c r="R547" t="str">
        <f t="shared" si="51"/>
        <v>plays</v>
      </c>
      <c r="S547" s="9">
        <f t="shared" si="52"/>
        <v>43824.25</v>
      </c>
      <c r="T547" s="9">
        <f t="shared" si="53"/>
        <v>43844.25</v>
      </c>
      <c r="U547" t="str" cm="1">
        <f t="array" ref="U547">_xlfn.IFS( D547 &lt; 1000, "Less than 1000", D547&lt;=4999, "1000 to 4999", D547&lt;=9999, "5000 to 9999", D547&lt;= 14999, "10000 to 14999",
D547&lt;=19999, "15000 to 19999", D547&lt;=24999, "20000 to 24999", D547&lt;=29999, "25000 to 29999",
D547&lt;=34999, "30000 to 34999", D547&lt;=39999, "35000 to 39999", D547&lt;=44999, "40000 to 44999",
D547&lt;=49999, "45000 to 49999", D547&gt;49999, "Greater than or equal to 50000" )</f>
        <v>Greater than or equal to 50000</v>
      </c>
    </row>
    <row r="548" spans="1:21" x14ac:dyDescent="0.25">
      <c r="A548">
        <v>546</v>
      </c>
      <c r="B548" t="s">
        <v>1137</v>
      </c>
      <c r="C548" s="3" t="s">
        <v>1138</v>
      </c>
      <c r="D548" s="6">
        <v>4200</v>
      </c>
      <c r="E548" s="6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48"/>
        <v>1.6357142857142857</v>
      </c>
      <c r="P548" s="7">
        <f t="shared" si="49"/>
        <v>78.068181818181813</v>
      </c>
      <c r="Q548" t="str">
        <f t="shared" si="50"/>
        <v>theater</v>
      </c>
      <c r="R548" t="str">
        <f t="shared" si="51"/>
        <v>plays</v>
      </c>
      <c r="S548" s="9">
        <f t="shared" si="52"/>
        <v>43360.208333333328</v>
      </c>
      <c r="T548" s="9">
        <f t="shared" si="53"/>
        <v>43363.208333333328</v>
      </c>
      <c r="U548" t="str" cm="1">
        <f t="array" ref="U548">_xlfn.IFS( D548 &lt; 1000, "Less than 1000", D548&lt;=4999, "1000 to 4999", D548&lt;=9999, "5000 to 9999", D548&lt;= 14999, "10000 to 14999",
D548&lt;=19999, "15000 to 19999", D548&lt;=24999, "20000 to 24999", D548&lt;=29999, "25000 to 29999",
D548&lt;=34999, "30000 to 34999", D548&lt;=39999, "35000 to 39999", D548&lt;=44999, "40000 to 44999",
D548&lt;=49999, "45000 to 49999", D548&gt;49999, "Greater than or equal to 50000" )</f>
        <v>1000 to 4999</v>
      </c>
    </row>
    <row r="549" spans="1:21" x14ac:dyDescent="0.25">
      <c r="A549">
        <v>547</v>
      </c>
      <c r="B549" t="s">
        <v>1139</v>
      </c>
      <c r="C549" s="3" t="s">
        <v>1140</v>
      </c>
      <c r="D549" s="6">
        <v>1300</v>
      </c>
      <c r="E549" s="6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48"/>
        <v>9.69</v>
      </c>
      <c r="P549" s="7">
        <f t="shared" si="49"/>
        <v>80.75</v>
      </c>
      <c r="Q549" t="str">
        <f t="shared" si="50"/>
        <v>film &amp; video</v>
      </c>
      <c r="R549" t="str">
        <f t="shared" si="51"/>
        <v>drama</v>
      </c>
      <c r="S549" s="9">
        <f t="shared" si="52"/>
        <v>42029.25</v>
      </c>
      <c r="T549" s="9">
        <f t="shared" si="53"/>
        <v>42041.25</v>
      </c>
      <c r="U549" t="str" cm="1">
        <f t="array" ref="U549">_xlfn.IFS( D549 &lt; 1000, "Less than 1000", D549&lt;=4999, "1000 to 4999", D549&lt;=9999, "5000 to 9999", D549&lt;= 14999, "10000 to 14999",
D549&lt;=19999, "15000 to 19999", D549&lt;=24999, "20000 to 24999", D549&lt;=29999, "25000 to 29999",
D549&lt;=34999, "30000 to 34999", D549&lt;=39999, "35000 to 39999", D549&lt;=44999, "40000 to 44999",
D549&lt;=49999, "45000 to 49999", D549&gt;49999, "Greater than or equal to 50000" )</f>
        <v>1000 to 4999</v>
      </c>
    </row>
    <row r="550" spans="1:21" x14ac:dyDescent="0.25">
      <c r="A550">
        <v>548</v>
      </c>
      <c r="B550" t="s">
        <v>1141</v>
      </c>
      <c r="C550" s="3" t="s">
        <v>1142</v>
      </c>
      <c r="D550" s="6">
        <v>66100</v>
      </c>
      <c r="E550" s="6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48"/>
        <v>2.7091376701966716</v>
      </c>
      <c r="P550" s="7">
        <f t="shared" si="49"/>
        <v>59.991289782244557</v>
      </c>
      <c r="Q550" t="str">
        <f t="shared" si="50"/>
        <v>theater</v>
      </c>
      <c r="R550" t="str">
        <f t="shared" si="51"/>
        <v>plays</v>
      </c>
      <c r="S550" s="9">
        <f t="shared" si="52"/>
        <v>42461.208333333328</v>
      </c>
      <c r="T550" s="9">
        <f t="shared" si="53"/>
        <v>42474.208333333328</v>
      </c>
      <c r="U550" t="str" cm="1">
        <f t="array" ref="U550">_xlfn.IFS( D550 &lt; 1000, "Less than 1000", D550&lt;=4999, "1000 to 4999", D550&lt;=9999, "5000 to 9999", D550&lt;= 14999, "10000 to 14999",
D550&lt;=19999, "15000 to 19999", D550&lt;=24999, "20000 to 24999", D550&lt;=29999, "25000 to 29999",
D550&lt;=34999, "30000 to 34999", D550&lt;=39999, "35000 to 39999", D550&lt;=44999, "40000 to 44999",
D550&lt;=49999, "45000 to 49999", D550&gt;49999, "Greater than or equal to 50000" )</f>
        <v>Greater than or equal to 50000</v>
      </c>
    </row>
    <row r="551" spans="1:21" x14ac:dyDescent="0.25">
      <c r="A551">
        <v>549</v>
      </c>
      <c r="B551" t="s">
        <v>1143</v>
      </c>
      <c r="C551" s="3" t="s">
        <v>1144</v>
      </c>
      <c r="D551" s="6">
        <v>29500</v>
      </c>
      <c r="E551" s="6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48"/>
        <v>2.8421355932203389</v>
      </c>
      <c r="P551" s="7">
        <f t="shared" si="49"/>
        <v>110.03018372703411</v>
      </c>
      <c r="Q551" t="str">
        <f t="shared" si="50"/>
        <v>technology</v>
      </c>
      <c r="R551" t="str">
        <f t="shared" si="51"/>
        <v>wearables</v>
      </c>
      <c r="S551" s="9">
        <f t="shared" si="52"/>
        <v>41422.208333333336</v>
      </c>
      <c r="T551" s="9">
        <f t="shared" si="53"/>
        <v>41431.208333333336</v>
      </c>
      <c r="U551" t="str" cm="1">
        <f t="array" ref="U551">_xlfn.IFS( D551 &lt; 1000, "Less than 1000", D551&lt;=4999, "1000 to 4999", D551&lt;=9999, "5000 to 9999", D551&lt;= 14999, "10000 to 14999",
D551&lt;=19999, "15000 to 19999", D551&lt;=24999, "20000 to 24999", D551&lt;=29999, "25000 to 29999",
D551&lt;=34999, "30000 to 34999", D551&lt;=39999, "35000 to 39999", D551&lt;=44999, "40000 to 44999",
D551&lt;=49999, "45000 to 49999", D551&gt;49999, "Greater than or equal to 50000" )</f>
        <v>25000 to 29999</v>
      </c>
    </row>
    <row r="552" spans="1:21" x14ac:dyDescent="0.25">
      <c r="A552">
        <v>550</v>
      </c>
      <c r="B552" t="s">
        <v>1145</v>
      </c>
      <c r="C552" s="3" t="s">
        <v>1146</v>
      </c>
      <c r="D552" s="6">
        <v>100</v>
      </c>
      <c r="E552" s="6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48"/>
        <v>0.04</v>
      </c>
      <c r="P552" s="7">
        <f t="shared" si="49"/>
        <v>4</v>
      </c>
      <c r="Q552" t="str">
        <f t="shared" si="50"/>
        <v>music</v>
      </c>
      <c r="R552" t="str">
        <f t="shared" si="51"/>
        <v>indie rock</v>
      </c>
      <c r="S552" s="9">
        <f t="shared" si="52"/>
        <v>40968.25</v>
      </c>
      <c r="T552" s="9">
        <f t="shared" si="53"/>
        <v>40989.208333333336</v>
      </c>
      <c r="U552" t="str" cm="1">
        <f t="array" ref="U552">_xlfn.IFS( D552 &lt; 1000, "Less than 1000", D552&lt;=4999, "1000 to 4999", D552&lt;=9999, "5000 to 9999", D552&lt;= 14999, "10000 to 14999",
D552&lt;=19999, "15000 to 19999", D552&lt;=24999, "20000 to 24999", D552&lt;=29999, "25000 to 29999",
D552&lt;=34999, "30000 to 34999", D552&lt;=39999, "35000 to 39999", D552&lt;=44999, "40000 to 44999",
D552&lt;=49999, "45000 to 49999", D552&gt;49999, "Greater than or equal to 50000" )</f>
        <v>Less than 1000</v>
      </c>
    </row>
    <row r="553" spans="1:21" x14ac:dyDescent="0.25">
      <c r="A553">
        <v>551</v>
      </c>
      <c r="B553" t="s">
        <v>1147</v>
      </c>
      <c r="C553" s="3" t="s">
        <v>1148</v>
      </c>
      <c r="D553" s="6">
        <v>180100</v>
      </c>
      <c r="E553" s="6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48"/>
        <v>0.58632981676846196</v>
      </c>
      <c r="P553" s="7">
        <f t="shared" si="49"/>
        <v>37.99856063332134</v>
      </c>
      <c r="Q553" t="str">
        <f t="shared" si="50"/>
        <v>technology</v>
      </c>
      <c r="R553" t="str">
        <f t="shared" si="51"/>
        <v>web</v>
      </c>
      <c r="S553" s="9">
        <f t="shared" si="52"/>
        <v>41993.25</v>
      </c>
      <c r="T553" s="9">
        <f t="shared" si="53"/>
        <v>42033.25</v>
      </c>
      <c r="U553" t="str" cm="1">
        <f t="array" ref="U553">_xlfn.IFS( D553 &lt; 1000, "Less than 1000", D553&lt;=4999, "1000 to 4999", D553&lt;=9999, "5000 to 9999", D553&lt;= 14999, "10000 to 14999",
D553&lt;=19999, "15000 to 19999", D553&lt;=24999, "20000 to 24999", D553&lt;=29999, "25000 to 29999",
D553&lt;=34999, "30000 to 34999", D553&lt;=39999, "35000 to 39999", D553&lt;=44999, "40000 to 44999",
D553&lt;=49999, "45000 to 49999", D553&gt;49999, "Greater than or equal to 50000" )</f>
        <v>Greater than or equal to 50000</v>
      </c>
    </row>
    <row r="554" spans="1:21" x14ac:dyDescent="0.25">
      <c r="A554">
        <v>552</v>
      </c>
      <c r="B554" t="s">
        <v>1149</v>
      </c>
      <c r="C554" s="3" t="s">
        <v>1150</v>
      </c>
      <c r="D554" s="6">
        <v>9000</v>
      </c>
      <c r="E554" s="6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48"/>
        <v>0.98511111111111116</v>
      </c>
      <c r="P554" s="7">
        <f t="shared" si="49"/>
        <v>96.369565217391298</v>
      </c>
      <c r="Q554" t="str">
        <f t="shared" si="50"/>
        <v>theater</v>
      </c>
      <c r="R554" t="str">
        <f t="shared" si="51"/>
        <v>plays</v>
      </c>
      <c r="S554" s="9">
        <f t="shared" si="52"/>
        <v>42700.25</v>
      </c>
      <c r="T554" s="9">
        <f t="shared" si="53"/>
        <v>42702.25</v>
      </c>
      <c r="U554" t="str" cm="1">
        <f t="array" ref="U554">_xlfn.IFS( D554 &lt; 1000, "Less than 1000", D554&lt;=4999, "1000 to 4999", D554&lt;=9999, "5000 to 9999", D554&lt;= 14999, "10000 to 14999",
D554&lt;=19999, "15000 to 19999", D554&lt;=24999, "20000 to 24999", D554&lt;=29999, "25000 to 29999",
D554&lt;=34999, "30000 to 34999", D554&lt;=39999, "35000 to 39999", D554&lt;=44999, "40000 to 44999",
D554&lt;=49999, "45000 to 49999", D554&gt;49999, "Greater than or equal to 50000" )</f>
        <v>5000 to 9999</v>
      </c>
    </row>
    <row r="555" spans="1:21" x14ac:dyDescent="0.25">
      <c r="A555">
        <v>553</v>
      </c>
      <c r="B555" t="s">
        <v>1151</v>
      </c>
      <c r="C555" s="3" t="s">
        <v>1152</v>
      </c>
      <c r="D555" s="6">
        <v>170600</v>
      </c>
      <c r="E555" s="6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48"/>
        <v>0.43975381008206332</v>
      </c>
      <c r="P555" s="7">
        <f t="shared" si="49"/>
        <v>72.978599221789878</v>
      </c>
      <c r="Q555" t="str">
        <f t="shared" si="50"/>
        <v>music</v>
      </c>
      <c r="R555" t="str">
        <f t="shared" si="51"/>
        <v>rock</v>
      </c>
      <c r="S555" s="9">
        <f t="shared" si="52"/>
        <v>40545.25</v>
      </c>
      <c r="T555" s="9">
        <f t="shared" si="53"/>
        <v>40546.25</v>
      </c>
      <c r="U555" t="str" cm="1">
        <f t="array" ref="U555">_xlfn.IFS( D555 &lt; 1000, "Less than 1000", D555&lt;=4999, "1000 to 4999", D555&lt;=9999, "5000 to 9999", D555&lt;= 14999, "10000 to 14999",
D555&lt;=19999, "15000 to 19999", D555&lt;=24999, "20000 to 24999", D555&lt;=29999, "25000 to 29999",
D555&lt;=34999, "30000 to 34999", D555&lt;=39999, "35000 to 39999", D555&lt;=44999, "40000 to 44999",
D555&lt;=49999, "45000 to 49999", D555&gt;49999, "Greater than or equal to 50000" )</f>
        <v>Greater than or equal to 50000</v>
      </c>
    </row>
    <row r="556" spans="1:21" x14ac:dyDescent="0.25">
      <c r="A556">
        <v>554</v>
      </c>
      <c r="B556" t="s">
        <v>1153</v>
      </c>
      <c r="C556" s="3" t="s">
        <v>1154</v>
      </c>
      <c r="D556" s="6">
        <v>9500</v>
      </c>
      <c r="E556" s="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48"/>
        <v>1.5166315789473683</v>
      </c>
      <c r="P556" s="7">
        <f t="shared" si="49"/>
        <v>26.007220216606498</v>
      </c>
      <c r="Q556" t="str">
        <f t="shared" si="50"/>
        <v>music</v>
      </c>
      <c r="R556" t="str">
        <f t="shared" si="51"/>
        <v>indie rock</v>
      </c>
      <c r="S556" s="9">
        <f t="shared" si="52"/>
        <v>42723.25</v>
      </c>
      <c r="T556" s="9">
        <f t="shared" si="53"/>
        <v>42729.25</v>
      </c>
      <c r="U556" t="str" cm="1">
        <f t="array" ref="U556">_xlfn.IFS( D556 &lt; 1000, "Less than 1000", D556&lt;=4999, "1000 to 4999", D556&lt;=9999, "5000 to 9999", D556&lt;= 14999, "10000 to 14999",
D556&lt;=19999, "15000 to 19999", D556&lt;=24999, "20000 to 24999", D556&lt;=29999, "25000 to 29999",
D556&lt;=34999, "30000 to 34999", D556&lt;=39999, "35000 to 39999", D556&lt;=44999, "40000 to 44999",
D556&lt;=49999, "45000 to 49999", D556&gt;49999, "Greater than or equal to 50000" )</f>
        <v>5000 to 9999</v>
      </c>
    </row>
    <row r="557" spans="1:21" x14ac:dyDescent="0.25">
      <c r="A557">
        <v>555</v>
      </c>
      <c r="B557" t="s">
        <v>1155</v>
      </c>
      <c r="C557" s="3" t="s">
        <v>1156</v>
      </c>
      <c r="D557" s="6">
        <v>6300</v>
      </c>
      <c r="E557" s="6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48"/>
        <v>2.2363492063492063</v>
      </c>
      <c r="P557" s="7">
        <f t="shared" si="49"/>
        <v>104.36296296296297</v>
      </c>
      <c r="Q557" t="str">
        <f t="shared" si="50"/>
        <v>music</v>
      </c>
      <c r="R557" t="str">
        <f t="shared" si="51"/>
        <v>rock</v>
      </c>
      <c r="S557" s="9">
        <f t="shared" si="52"/>
        <v>41731.208333333336</v>
      </c>
      <c r="T557" s="9">
        <f t="shared" si="53"/>
        <v>41762.208333333336</v>
      </c>
      <c r="U557" t="str" cm="1">
        <f t="array" ref="U557">_xlfn.IFS( D557 &lt; 1000, "Less than 1000", D557&lt;=4999, "1000 to 4999", D557&lt;=9999, "5000 to 9999", D557&lt;= 14999, "10000 to 14999",
D557&lt;=19999, "15000 to 19999", D557&lt;=24999, "20000 to 24999", D557&lt;=29999, "25000 to 29999",
D557&lt;=34999, "30000 to 34999", D557&lt;=39999, "35000 to 39999", D557&lt;=44999, "40000 to 44999",
D557&lt;=49999, "45000 to 49999", D557&gt;49999, "Greater than or equal to 50000" )</f>
        <v>5000 to 9999</v>
      </c>
    </row>
    <row r="558" spans="1:21" x14ac:dyDescent="0.25">
      <c r="A558">
        <v>556</v>
      </c>
      <c r="B558" t="s">
        <v>442</v>
      </c>
      <c r="C558" s="3" t="s">
        <v>1157</v>
      </c>
      <c r="D558" s="6">
        <v>5200</v>
      </c>
      <c r="E558" s="6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48"/>
        <v>2.3975</v>
      </c>
      <c r="P558" s="7">
        <f t="shared" si="49"/>
        <v>102.18852459016394</v>
      </c>
      <c r="Q558" t="str">
        <f t="shared" si="50"/>
        <v>publishing</v>
      </c>
      <c r="R558" t="str">
        <f t="shared" si="51"/>
        <v>translations</v>
      </c>
      <c r="S558" s="9">
        <f t="shared" si="52"/>
        <v>40792.208333333336</v>
      </c>
      <c r="T558" s="9">
        <f t="shared" si="53"/>
        <v>40799.208333333336</v>
      </c>
      <c r="U558" t="str" cm="1">
        <f t="array" ref="U558">_xlfn.IFS( D558 &lt; 1000, "Less than 1000", D558&lt;=4999, "1000 to 4999", D558&lt;=9999, "5000 to 9999", D558&lt;= 14999, "10000 to 14999",
D558&lt;=19999, "15000 to 19999", D558&lt;=24999, "20000 to 24999", D558&lt;=29999, "25000 to 29999",
D558&lt;=34999, "30000 to 34999", D558&lt;=39999, "35000 to 39999", D558&lt;=44999, "40000 to 44999",
D558&lt;=49999, "45000 to 49999", D558&gt;49999, "Greater than or equal to 50000" )</f>
        <v>5000 to 9999</v>
      </c>
    </row>
    <row r="559" spans="1:21" x14ac:dyDescent="0.25">
      <c r="A559">
        <v>557</v>
      </c>
      <c r="B559" t="s">
        <v>1158</v>
      </c>
      <c r="C559" s="3" t="s">
        <v>1159</v>
      </c>
      <c r="D559" s="6">
        <v>6000</v>
      </c>
      <c r="E559" s="6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48"/>
        <v>1.9933333333333334</v>
      </c>
      <c r="P559" s="7">
        <f t="shared" si="49"/>
        <v>54.117647058823529</v>
      </c>
      <c r="Q559" t="str">
        <f t="shared" si="50"/>
        <v>film &amp; video</v>
      </c>
      <c r="R559" t="str">
        <f t="shared" si="51"/>
        <v>science fiction</v>
      </c>
      <c r="S559" s="9">
        <f t="shared" si="52"/>
        <v>42279.208333333328</v>
      </c>
      <c r="T559" s="9">
        <f t="shared" si="53"/>
        <v>42282.208333333328</v>
      </c>
      <c r="U559" t="str" cm="1">
        <f t="array" ref="U559">_xlfn.IFS( D559 &lt; 1000, "Less than 1000", D559&lt;=4999, "1000 to 4999", D559&lt;=9999, "5000 to 9999", D559&lt;= 14999, "10000 to 14999",
D559&lt;=19999, "15000 to 19999", D559&lt;=24999, "20000 to 24999", D559&lt;=29999, "25000 to 29999",
D559&lt;=34999, "30000 to 34999", D559&lt;=39999, "35000 to 39999", D559&lt;=44999, "40000 to 44999",
D559&lt;=49999, "45000 to 49999", D559&gt;49999, "Greater than or equal to 50000" )</f>
        <v>5000 to 9999</v>
      </c>
    </row>
    <row r="560" spans="1:21" x14ac:dyDescent="0.25">
      <c r="A560">
        <v>558</v>
      </c>
      <c r="B560" t="s">
        <v>1160</v>
      </c>
      <c r="C560" s="3" t="s">
        <v>1161</v>
      </c>
      <c r="D560" s="6">
        <v>5800</v>
      </c>
      <c r="E560" s="6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48"/>
        <v>1.373448275862069</v>
      </c>
      <c r="P560" s="7">
        <f t="shared" si="49"/>
        <v>63.222222222222221</v>
      </c>
      <c r="Q560" t="str">
        <f t="shared" si="50"/>
        <v>theater</v>
      </c>
      <c r="R560" t="str">
        <f t="shared" si="51"/>
        <v>plays</v>
      </c>
      <c r="S560" s="9">
        <f t="shared" si="52"/>
        <v>42424.25</v>
      </c>
      <c r="T560" s="9">
        <f t="shared" si="53"/>
        <v>42467.208333333328</v>
      </c>
      <c r="U560" t="str" cm="1">
        <f t="array" ref="U560">_xlfn.IFS( D560 &lt; 1000, "Less than 1000", D560&lt;=4999, "1000 to 4999", D560&lt;=9999, "5000 to 9999", D560&lt;= 14999, "10000 to 14999",
D560&lt;=19999, "15000 to 19999", D560&lt;=24999, "20000 to 24999", D560&lt;=29999, "25000 to 29999",
D560&lt;=34999, "30000 to 34999", D560&lt;=39999, "35000 to 39999", D560&lt;=44999, "40000 to 44999",
D560&lt;=49999, "45000 to 49999", D560&gt;49999, "Greater than or equal to 50000" )</f>
        <v>5000 to 9999</v>
      </c>
    </row>
    <row r="561" spans="1:21" x14ac:dyDescent="0.25">
      <c r="A561">
        <v>559</v>
      </c>
      <c r="B561" t="s">
        <v>1162</v>
      </c>
      <c r="C561" s="3" t="s">
        <v>1163</v>
      </c>
      <c r="D561" s="6">
        <v>105300</v>
      </c>
      <c r="E561" s="6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48"/>
        <v>1.009696106362773</v>
      </c>
      <c r="P561" s="7">
        <f t="shared" si="49"/>
        <v>104.03228962818004</v>
      </c>
      <c r="Q561" t="str">
        <f t="shared" si="50"/>
        <v>theater</v>
      </c>
      <c r="R561" t="str">
        <f t="shared" si="51"/>
        <v>plays</v>
      </c>
      <c r="S561" s="9">
        <f t="shared" si="52"/>
        <v>42584.208333333328</v>
      </c>
      <c r="T561" s="9">
        <f t="shared" si="53"/>
        <v>42591.208333333328</v>
      </c>
      <c r="U561" t="str" cm="1">
        <f t="array" ref="U561">_xlfn.IFS( D561 &lt; 1000, "Less than 1000", D561&lt;=4999, "1000 to 4999", D561&lt;=9999, "5000 to 9999", D561&lt;= 14999, "10000 to 14999",
D561&lt;=19999, "15000 to 19999", D561&lt;=24999, "20000 to 24999", D561&lt;=29999, "25000 to 29999",
D561&lt;=34999, "30000 to 34999", D561&lt;=39999, "35000 to 39999", D561&lt;=44999, "40000 to 44999",
D561&lt;=49999, "45000 to 49999", D561&gt;49999, "Greater than or equal to 50000" )</f>
        <v>Greater than or equal to 50000</v>
      </c>
    </row>
    <row r="562" spans="1:21" x14ac:dyDescent="0.25">
      <c r="A562">
        <v>560</v>
      </c>
      <c r="B562" t="s">
        <v>1164</v>
      </c>
      <c r="C562" s="3" t="s">
        <v>1165</v>
      </c>
      <c r="D562" s="6">
        <v>20000</v>
      </c>
      <c r="E562" s="6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48"/>
        <v>7.9416000000000002</v>
      </c>
      <c r="P562" s="7">
        <f t="shared" si="49"/>
        <v>49.994334277620396</v>
      </c>
      <c r="Q562" t="str">
        <f t="shared" si="50"/>
        <v>film &amp; video</v>
      </c>
      <c r="R562" t="str">
        <f t="shared" si="51"/>
        <v>animation</v>
      </c>
      <c r="S562" s="9">
        <f t="shared" si="52"/>
        <v>40865.25</v>
      </c>
      <c r="T562" s="9">
        <f t="shared" si="53"/>
        <v>40905.25</v>
      </c>
      <c r="U562" t="str" cm="1">
        <f t="array" ref="U562">_xlfn.IFS( D562 &lt; 1000, "Less than 1000", D562&lt;=4999, "1000 to 4999", D562&lt;=9999, "5000 to 9999", D562&lt;= 14999, "10000 to 14999",
D562&lt;=19999, "15000 to 19999", D562&lt;=24999, "20000 to 24999", D562&lt;=29999, "25000 to 29999",
D562&lt;=34999, "30000 to 34999", D562&lt;=39999, "35000 to 39999", D562&lt;=44999, "40000 to 44999",
D562&lt;=49999, "45000 to 49999", D562&gt;49999, "Greater than or equal to 50000" )</f>
        <v>20000 to 24999</v>
      </c>
    </row>
    <row r="563" spans="1:21" x14ac:dyDescent="0.25">
      <c r="A563">
        <v>561</v>
      </c>
      <c r="B563" t="s">
        <v>1166</v>
      </c>
      <c r="C563" s="3" t="s">
        <v>1167</v>
      </c>
      <c r="D563" s="6">
        <v>3000</v>
      </c>
      <c r="E563" s="6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48"/>
        <v>3.6970000000000001</v>
      </c>
      <c r="P563" s="7">
        <f t="shared" si="49"/>
        <v>56.015151515151516</v>
      </c>
      <c r="Q563" t="str">
        <f t="shared" si="50"/>
        <v>theater</v>
      </c>
      <c r="R563" t="str">
        <f t="shared" si="51"/>
        <v>plays</v>
      </c>
      <c r="S563" s="9">
        <f t="shared" si="52"/>
        <v>40833.208333333336</v>
      </c>
      <c r="T563" s="9">
        <f t="shared" si="53"/>
        <v>40835.208333333336</v>
      </c>
      <c r="U563" t="str" cm="1">
        <f t="array" ref="U563">_xlfn.IFS( D563 &lt; 1000, "Less than 1000", D563&lt;=4999, "1000 to 4999", D563&lt;=9999, "5000 to 9999", D563&lt;= 14999, "10000 to 14999",
D563&lt;=19999, "15000 to 19999", D563&lt;=24999, "20000 to 24999", D563&lt;=29999, "25000 to 29999",
D563&lt;=34999, "30000 to 34999", D563&lt;=39999, "35000 to 39999", D563&lt;=44999, "40000 to 44999",
D563&lt;=49999, "45000 to 49999", D563&gt;49999, "Greater than or equal to 50000" )</f>
        <v>1000 to 4999</v>
      </c>
    </row>
    <row r="564" spans="1:21" x14ac:dyDescent="0.25">
      <c r="A564">
        <v>562</v>
      </c>
      <c r="B564" t="s">
        <v>1168</v>
      </c>
      <c r="C564" s="3" t="s">
        <v>1169</v>
      </c>
      <c r="D564" s="6">
        <v>9900</v>
      </c>
      <c r="E564" s="6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48"/>
        <v>0.12818181818181817</v>
      </c>
      <c r="P564" s="7">
        <f t="shared" si="49"/>
        <v>48.807692307692307</v>
      </c>
      <c r="Q564" t="str">
        <f t="shared" si="50"/>
        <v>music</v>
      </c>
      <c r="R564" t="str">
        <f t="shared" si="51"/>
        <v>rock</v>
      </c>
      <c r="S564" s="9">
        <f t="shared" si="52"/>
        <v>43536.208333333328</v>
      </c>
      <c r="T564" s="9">
        <f t="shared" si="53"/>
        <v>43538.208333333328</v>
      </c>
      <c r="U564" t="str" cm="1">
        <f t="array" ref="U564">_xlfn.IFS( D564 &lt; 1000, "Less than 1000", D564&lt;=4999, "1000 to 4999", D564&lt;=9999, "5000 to 9999", D564&lt;= 14999, "10000 to 14999",
D564&lt;=19999, "15000 to 19999", D564&lt;=24999, "20000 to 24999", D564&lt;=29999, "25000 to 29999",
D564&lt;=34999, "30000 to 34999", D564&lt;=39999, "35000 to 39999", D564&lt;=44999, "40000 to 44999",
D564&lt;=49999, "45000 to 49999", D564&gt;49999, "Greater than or equal to 50000" )</f>
        <v>5000 to 9999</v>
      </c>
    </row>
    <row r="565" spans="1:21" x14ac:dyDescent="0.25">
      <c r="A565">
        <v>563</v>
      </c>
      <c r="B565" t="s">
        <v>1170</v>
      </c>
      <c r="C565" s="3" t="s">
        <v>1171</v>
      </c>
      <c r="D565" s="6">
        <v>3700</v>
      </c>
      <c r="E565" s="6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48"/>
        <v>1.3802702702702703</v>
      </c>
      <c r="P565" s="7">
        <f t="shared" si="49"/>
        <v>60.082352941176474</v>
      </c>
      <c r="Q565" t="str">
        <f t="shared" si="50"/>
        <v>film &amp; video</v>
      </c>
      <c r="R565" t="str">
        <f t="shared" si="51"/>
        <v>documentary</v>
      </c>
      <c r="S565" s="9">
        <f t="shared" si="52"/>
        <v>43417.25</v>
      </c>
      <c r="T565" s="9">
        <f t="shared" si="53"/>
        <v>43437.25</v>
      </c>
      <c r="U565" t="str" cm="1">
        <f t="array" ref="U565">_xlfn.IFS( D565 &lt; 1000, "Less than 1000", D565&lt;=4999, "1000 to 4999", D565&lt;=9999, "5000 to 9999", D565&lt;= 14999, "10000 to 14999",
D565&lt;=19999, "15000 to 19999", D565&lt;=24999, "20000 to 24999", D565&lt;=29999, "25000 to 29999",
D565&lt;=34999, "30000 to 34999", D565&lt;=39999, "35000 to 39999", D565&lt;=44999, "40000 to 44999",
D565&lt;=49999, "45000 to 49999", D565&gt;49999, "Greater than or equal to 50000" )</f>
        <v>1000 to 4999</v>
      </c>
    </row>
    <row r="566" spans="1:21" x14ac:dyDescent="0.25">
      <c r="A566">
        <v>564</v>
      </c>
      <c r="B566" t="s">
        <v>1172</v>
      </c>
      <c r="C566" s="3" t="s">
        <v>1173</v>
      </c>
      <c r="D566" s="6">
        <v>168700</v>
      </c>
      <c r="E566" s="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48"/>
        <v>0.83813278008298753</v>
      </c>
      <c r="P566" s="7">
        <f t="shared" si="49"/>
        <v>78.990502793296088</v>
      </c>
      <c r="Q566" t="str">
        <f t="shared" si="50"/>
        <v>theater</v>
      </c>
      <c r="R566" t="str">
        <f t="shared" si="51"/>
        <v>plays</v>
      </c>
      <c r="S566" s="9">
        <f t="shared" si="52"/>
        <v>42078.208333333328</v>
      </c>
      <c r="T566" s="9">
        <f t="shared" si="53"/>
        <v>42086.208333333328</v>
      </c>
      <c r="U566" t="str" cm="1">
        <f t="array" ref="U566">_xlfn.IFS( D566 &lt; 1000, "Less than 1000", D566&lt;=4999, "1000 to 4999", D566&lt;=9999, "5000 to 9999", D566&lt;= 14999, "10000 to 14999",
D566&lt;=19999, "15000 to 19999", D566&lt;=24999, "20000 to 24999", D566&lt;=29999, "25000 to 29999",
D566&lt;=34999, "30000 to 34999", D566&lt;=39999, "35000 to 39999", D566&lt;=44999, "40000 to 44999",
D566&lt;=49999, "45000 to 49999", D566&gt;49999, "Greater than or equal to 50000" )</f>
        <v>Greater than or equal to 50000</v>
      </c>
    </row>
    <row r="567" spans="1:21" x14ac:dyDescent="0.25">
      <c r="A567">
        <v>565</v>
      </c>
      <c r="B567" t="s">
        <v>1174</v>
      </c>
      <c r="C567" s="3" t="s">
        <v>1175</v>
      </c>
      <c r="D567" s="6">
        <v>94900</v>
      </c>
      <c r="E567" s="6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48"/>
        <v>2.0460063224446787</v>
      </c>
      <c r="P567" s="7">
        <f t="shared" si="49"/>
        <v>53.99499443826474</v>
      </c>
      <c r="Q567" t="str">
        <f t="shared" si="50"/>
        <v>theater</v>
      </c>
      <c r="R567" t="str">
        <f t="shared" si="51"/>
        <v>plays</v>
      </c>
      <c r="S567" s="9">
        <f t="shared" si="52"/>
        <v>40862.25</v>
      </c>
      <c r="T567" s="9">
        <f t="shared" si="53"/>
        <v>40882.25</v>
      </c>
      <c r="U567" t="str" cm="1">
        <f t="array" ref="U567">_xlfn.IFS( D567 &lt; 1000, "Less than 1000", D567&lt;=4999, "1000 to 4999", D567&lt;=9999, "5000 to 9999", D567&lt;= 14999, "10000 to 14999",
D567&lt;=19999, "15000 to 19999", D567&lt;=24999, "20000 to 24999", D567&lt;=29999, "25000 to 29999",
D567&lt;=34999, "30000 to 34999", D567&lt;=39999, "35000 to 39999", D567&lt;=44999, "40000 to 44999",
D567&lt;=49999, "45000 to 49999", D567&gt;49999, "Greater than or equal to 50000" )</f>
        <v>Greater than or equal to 50000</v>
      </c>
    </row>
    <row r="568" spans="1:21" x14ac:dyDescent="0.25">
      <c r="A568">
        <v>566</v>
      </c>
      <c r="B568" t="s">
        <v>1176</v>
      </c>
      <c r="C568" s="3" t="s">
        <v>1177</v>
      </c>
      <c r="D568" s="6">
        <v>9300</v>
      </c>
      <c r="E568" s="6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48"/>
        <v>0.44344086021505374</v>
      </c>
      <c r="P568" s="7">
        <f t="shared" si="49"/>
        <v>111.45945945945945</v>
      </c>
      <c r="Q568" t="str">
        <f t="shared" si="50"/>
        <v>music</v>
      </c>
      <c r="R568" t="str">
        <f t="shared" si="51"/>
        <v>electric music</v>
      </c>
      <c r="S568" s="9">
        <f t="shared" si="52"/>
        <v>42424.25</v>
      </c>
      <c r="T568" s="9">
        <f t="shared" si="53"/>
        <v>42447.208333333328</v>
      </c>
      <c r="U568" t="str" cm="1">
        <f t="array" ref="U568">_xlfn.IFS( D568 &lt; 1000, "Less than 1000", D568&lt;=4999, "1000 to 4999", D568&lt;=9999, "5000 to 9999", D568&lt;= 14999, "10000 to 14999",
D568&lt;=19999, "15000 to 19999", D568&lt;=24999, "20000 to 24999", D568&lt;=29999, "25000 to 29999",
D568&lt;=34999, "30000 to 34999", D568&lt;=39999, "35000 to 39999", D568&lt;=44999, "40000 to 44999",
D568&lt;=49999, "45000 to 49999", D568&gt;49999, "Greater than or equal to 50000" )</f>
        <v>5000 to 9999</v>
      </c>
    </row>
    <row r="569" spans="1:21" x14ac:dyDescent="0.25">
      <c r="A569">
        <v>567</v>
      </c>
      <c r="B569" t="s">
        <v>1178</v>
      </c>
      <c r="C569" s="3" t="s">
        <v>1179</v>
      </c>
      <c r="D569" s="6">
        <v>6800</v>
      </c>
      <c r="E569" s="6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48"/>
        <v>2.1860294117647059</v>
      </c>
      <c r="P569" s="7">
        <f t="shared" si="49"/>
        <v>60.922131147540981</v>
      </c>
      <c r="Q569" t="str">
        <f t="shared" si="50"/>
        <v>music</v>
      </c>
      <c r="R569" t="str">
        <f t="shared" si="51"/>
        <v>rock</v>
      </c>
      <c r="S569" s="9">
        <f t="shared" si="52"/>
        <v>41830.208333333336</v>
      </c>
      <c r="T569" s="9">
        <f t="shared" si="53"/>
        <v>41832.208333333336</v>
      </c>
      <c r="U569" t="str" cm="1">
        <f t="array" ref="U569">_xlfn.IFS( D569 &lt; 1000, "Less than 1000", D569&lt;=4999, "1000 to 4999", D569&lt;=9999, "5000 to 9999", D569&lt;= 14999, "10000 to 14999",
D569&lt;=19999, "15000 to 19999", D569&lt;=24999, "20000 to 24999", D569&lt;=29999, "25000 to 29999",
D569&lt;=34999, "30000 to 34999", D569&lt;=39999, "35000 to 39999", D569&lt;=44999, "40000 to 44999",
D569&lt;=49999, "45000 to 49999", D569&gt;49999, "Greater than or equal to 50000" )</f>
        <v>5000 to 9999</v>
      </c>
    </row>
    <row r="570" spans="1:21" x14ac:dyDescent="0.25">
      <c r="A570">
        <v>568</v>
      </c>
      <c r="B570" t="s">
        <v>1180</v>
      </c>
      <c r="C570" s="3" t="s">
        <v>1181</v>
      </c>
      <c r="D570" s="6">
        <v>72400</v>
      </c>
      <c r="E570" s="6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48"/>
        <v>1.8603314917127072</v>
      </c>
      <c r="P570" s="7">
        <f t="shared" si="49"/>
        <v>26.0015444015444</v>
      </c>
      <c r="Q570" t="str">
        <f t="shared" si="50"/>
        <v>theater</v>
      </c>
      <c r="R570" t="str">
        <f t="shared" si="51"/>
        <v>plays</v>
      </c>
      <c r="S570" s="9">
        <f t="shared" si="52"/>
        <v>40374.208333333336</v>
      </c>
      <c r="T570" s="9">
        <f t="shared" si="53"/>
        <v>40419.208333333336</v>
      </c>
      <c r="U570" t="str" cm="1">
        <f t="array" ref="U570">_xlfn.IFS( D570 &lt; 1000, "Less than 1000", D570&lt;=4999, "1000 to 4999", D570&lt;=9999, "5000 to 9999", D570&lt;= 14999, "10000 to 14999",
D570&lt;=19999, "15000 to 19999", D570&lt;=24999, "20000 to 24999", D570&lt;=29999, "25000 to 29999",
D570&lt;=34999, "30000 to 34999", D570&lt;=39999, "35000 to 39999", D570&lt;=44999, "40000 to 44999",
D570&lt;=49999, "45000 to 49999", D570&gt;49999, "Greater than or equal to 50000" )</f>
        <v>Greater than or equal to 50000</v>
      </c>
    </row>
    <row r="571" spans="1:21" x14ac:dyDescent="0.25">
      <c r="A571">
        <v>569</v>
      </c>
      <c r="B571" t="s">
        <v>1182</v>
      </c>
      <c r="C571" s="3" t="s">
        <v>1183</v>
      </c>
      <c r="D571" s="6">
        <v>20100</v>
      </c>
      <c r="E571" s="6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48"/>
        <v>2.3733830845771142</v>
      </c>
      <c r="P571" s="7">
        <f t="shared" si="49"/>
        <v>80.993208828522924</v>
      </c>
      <c r="Q571" t="str">
        <f t="shared" si="50"/>
        <v>film &amp; video</v>
      </c>
      <c r="R571" t="str">
        <f t="shared" si="51"/>
        <v>animation</v>
      </c>
      <c r="S571" s="9">
        <f t="shared" si="52"/>
        <v>40554.25</v>
      </c>
      <c r="T571" s="9">
        <f t="shared" si="53"/>
        <v>40566.25</v>
      </c>
      <c r="U571" t="str" cm="1">
        <f t="array" ref="U571">_xlfn.IFS( D571 &lt; 1000, "Less than 1000", D571&lt;=4999, "1000 to 4999", D571&lt;=9999, "5000 to 9999", D571&lt;= 14999, "10000 to 14999",
D571&lt;=19999, "15000 to 19999", D571&lt;=24999, "20000 to 24999", D571&lt;=29999, "25000 to 29999",
D571&lt;=34999, "30000 to 34999", D571&lt;=39999, "35000 to 39999", D571&lt;=44999, "40000 to 44999",
D571&lt;=49999, "45000 to 49999", D571&gt;49999, "Greater than or equal to 50000" )</f>
        <v>20000 to 24999</v>
      </c>
    </row>
    <row r="572" spans="1:21" x14ac:dyDescent="0.25">
      <c r="A572">
        <v>570</v>
      </c>
      <c r="B572" t="s">
        <v>1184</v>
      </c>
      <c r="C572" s="3" t="s">
        <v>1185</v>
      </c>
      <c r="D572" s="6">
        <v>31200</v>
      </c>
      <c r="E572" s="6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48"/>
        <v>3.0565384615384614</v>
      </c>
      <c r="P572" s="7">
        <f t="shared" si="49"/>
        <v>34.995963302752294</v>
      </c>
      <c r="Q572" t="str">
        <f t="shared" si="50"/>
        <v>music</v>
      </c>
      <c r="R572" t="str">
        <f t="shared" si="51"/>
        <v>rock</v>
      </c>
      <c r="S572" s="9">
        <f t="shared" si="52"/>
        <v>41993.25</v>
      </c>
      <c r="T572" s="9">
        <f t="shared" si="53"/>
        <v>41999.25</v>
      </c>
      <c r="U572" t="str" cm="1">
        <f t="array" ref="U572">_xlfn.IFS( D572 &lt; 1000, "Less than 1000", D572&lt;=4999, "1000 to 4999", D572&lt;=9999, "5000 to 9999", D572&lt;= 14999, "10000 to 14999",
D572&lt;=19999, "15000 to 19999", D572&lt;=24999, "20000 to 24999", D572&lt;=29999, "25000 to 29999",
D572&lt;=34999, "30000 to 34999", D572&lt;=39999, "35000 to 39999", D572&lt;=44999, "40000 to 44999",
D572&lt;=49999, "45000 to 49999", D572&gt;49999, "Greater than or equal to 50000" )</f>
        <v>30000 to 34999</v>
      </c>
    </row>
    <row r="573" spans="1:21" x14ac:dyDescent="0.25">
      <c r="A573">
        <v>571</v>
      </c>
      <c r="B573" t="s">
        <v>1186</v>
      </c>
      <c r="C573" s="3" t="s">
        <v>1187</v>
      </c>
      <c r="D573" s="6">
        <v>3500</v>
      </c>
      <c r="E573" s="6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48"/>
        <v>0.94142857142857139</v>
      </c>
      <c r="P573" s="7">
        <f t="shared" si="49"/>
        <v>94.142857142857139</v>
      </c>
      <c r="Q573" t="str">
        <f t="shared" si="50"/>
        <v>film &amp; video</v>
      </c>
      <c r="R573" t="str">
        <f t="shared" si="51"/>
        <v>shorts</v>
      </c>
      <c r="S573" s="9">
        <f t="shared" si="52"/>
        <v>42174.208333333328</v>
      </c>
      <c r="T573" s="9">
        <f t="shared" si="53"/>
        <v>42221.208333333328</v>
      </c>
      <c r="U573" t="str" cm="1">
        <f t="array" ref="U573">_xlfn.IFS( D573 &lt; 1000, "Less than 1000", D573&lt;=4999, "1000 to 4999", D573&lt;=9999, "5000 to 9999", D573&lt;= 14999, "10000 to 14999",
D573&lt;=19999, "15000 to 19999", D573&lt;=24999, "20000 to 24999", D573&lt;=29999, "25000 to 29999",
D573&lt;=34999, "30000 to 34999", D573&lt;=39999, "35000 to 39999", D573&lt;=44999, "40000 to 44999",
D573&lt;=49999, "45000 to 49999", D573&gt;49999, "Greater than or equal to 50000" )</f>
        <v>1000 to 4999</v>
      </c>
    </row>
    <row r="574" spans="1:21" x14ac:dyDescent="0.25">
      <c r="A574">
        <v>572</v>
      </c>
      <c r="B574" t="s">
        <v>1188</v>
      </c>
      <c r="C574" s="3" t="s">
        <v>1189</v>
      </c>
      <c r="D574" s="6">
        <v>9000</v>
      </c>
      <c r="E574" s="6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48"/>
        <v>0.54400000000000004</v>
      </c>
      <c r="P574" s="7">
        <f t="shared" si="49"/>
        <v>52.085106382978722</v>
      </c>
      <c r="Q574" t="str">
        <f t="shared" si="50"/>
        <v>music</v>
      </c>
      <c r="R574" t="str">
        <f t="shared" si="51"/>
        <v>rock</v>
      </c>
      <c r="S574" s="9">
        <f t="shared" si="52"/>
        <v>42275.208333333328</v>
      </c>
      <c r="T574" s="9">
        <f t="shared" si="53"/>
        <v>42291.208333333328</v>
      </c>
      <c r="U574" t="str" cm="1">
        <f t="array" ref="U574">_xlfn.IFS( D574 &lt; 1000, "Less than 1000", D574&lt;=4999, "1000 to 4999", D574&lt;=9999, "5000 to 9999", D574&lt;= 14999, "10000 to 14999",
D574&lt;=19999, "15000 to 19999", D574&lt;=24999, "20000 to 24999", D574&lt;=29999, "25000 to 29999",
D574&lt;=34999, "30000 to 34999", D574&lt;=39999, "35000 to 39999", D574&lt;=44999, "40000 to 44999",
D574&lt;=49999, "45000 to 49999", D574&gt;49999, "Greater than or equal to 50000" )</f>
        <v>5000 to 9999</v>
      </c>
    </row>
    <row r="575" spans="1:21" x14ac:dyDescent="0.25">
      <c r="A575">
        <v>573</v>
      </c>
      <c r="B575" t="s">
        <v>1190</v>
      </c>
      <c r="C575" s="3" t="s">
        <v>1191</v>
      </c>
      <c r="D575" s="6">
        <v>6700</v>
      </c>
      <c r="E575" s="6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48"/>
        <v>1.1188059701492536</v>
      </c>
      <c r="P575" s="7">
        <f t="shared" si="49"/>
        <v>24.986666666666668</v>
      </c>
      <c r="Q575" t="str">
        <f t="shared" si="50"/>
        <v>journalism</v>
      </c>
      <c r="R575" t="str">
        <f t="shared" si="51"/>
        <v>audio</v>
      </c>
      <c r="S575" s="9">
        <f t="shared" si="52"/>
        <v>41761.208333333336</v>
      </c>
      <c r="T575" s="9">
        <f t="shared" si="53"/>
        <v>41763.208333333336</v>
      </c>
      <c r="U575" t="str" cm="1">
        <f t="array" ref="U575">_xlfn.IFS( D575 &lt; 1000, "Less than 1000", D575&lt;=4999, "1000 to 4999", D575&lt;=9999, "5000 to 9999", D575&lt;= 14999, "10000 to 14999",
D575&lt;=19999, "15000 to 19999", D575&lt;=24999, "20000 to 24999", D575&lt;=29999, "25000 to 29999",
D575&lt;=34999, "30000 to 34999", D575&lt;=39999, "35000 to 39999", D575&lt;=44999, "40000 to 44999",
D575&lt;=49999, "45000 to 49999", D575&gt;49999, "Greater than or equal to 50000" )</f>
        <v>5000 to 9999</v>
      </c>
    </row>
    <row r="576" spans="1:21" x14ac:dyDescent="0.25">
      <c r="A576">
        <v>574</v>
      </c>
      <c r="B576" t="s">
        <v>1192</v>
      </c>
      <c r="C576" s="3" t="s">
        <v>1193</v>
      </c>
      <c r="D576" s="6">
        <v>2700</v>
      </c>
      <c r="E576" s="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48"/>
        <v>3.6914814814814814</v>
      </c>
      <c r="P576" s="7">
        <f t="shared" si="49"/>
        <v>69.215277777777771</v>
      </c>
      <c r="Q576" t="str">
        <f t="shared" si="50"/>
        <v>food</v>
      </c>
      <c r="R576" t="str">
        <f t="shared" si="51"/>
        <v>food trucks</v>
      </c>
      <c r="S576" s="9">
        <f t="shared" si="52"/>
        <v>43806.25</v>
      </c>
      <c r="T576" s="9">
        <f t="shared" si="53"/>
        <v>43816.25</v>
      </c>
      <c r="U576" t="str" cm="1">
        <f t="array" ref="U576">_xlfn.IFS( D576 &lt; 1000, "Less than 1000", D576&lt;=4999, "1000 to 4999", D576&lt;=9999, "5000 to 9999", D576&lt;= 14999, "10000 to 14999",
D576&lt;=19999, "15000 to 19999", D576&lt;=24999, "20000 to 24999", D576&lt;=29999, "25000 to 29999",
D576&lt;=34999, "30000 to 34999", D576&lt;=39999, "35000 to 39999", D576&lt;=44999, "40000 to 44999",
D576&lt;=49999, "45000 to 49999", D576&gt;49999, "Greater than or equal to 50000" )</f>
        <v>1000 to 4999</v>
      </c>
    </row>
    <row r="577" spans="1:21" x14ac:dyDescent="0.25">
      <c r="A577">
        <v>575</v>
      </c>
      <c r="B577" t="s">
        <v>1194</v>
      </c>
      <c r="C577" s="3" t="s">
        <v>1195</v>
      </c>
      <c r="D577" s="6">
        <v>83300</v>
      </c>
      <c r="E577" s="6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48"/>
        <v>0.62930372148859548</v>
      </c>
      <c r="P577" s="7">
        <f t="shared" si="49"/>
        <v>93.944444444444443</v>
      </c>
      <c r="Q577" t="str">
        <f t="shared" si="50"/>
        <v>theater</v>
      </c>
      <c r="R577" t="str">
        <f t="shared" si="51"/>
        <v>plays</v>
      </c>
      <c r="S577" s="9">
        <f t="shared" si="52"/>
        <v>41779.208333333336</v>
      </c>
      <c r="T577" s="9">
        <f t="shared" si="53"/>
        <v>41782.208333333336</v>
      </c>
      <c r="U577" t="str" cm="1">
        <f t="array" ref="U577">_xlfn.IFS( D577 &lt; 1000, "Less than 1000", D577&lt;=4999, "1000 to 4999", D577&lt;=9999, "5000 to 9999", D577&lt;= 14999, "10000 to 14999",
D577&lt;=19999, "15000 to 19999", D577&lt;=24999, "20000 to 24999", D577&lt;=29999, "25000 to 29999",
D577&lt;=34999, "30000 to 34999", D577&lt;=39999, "35000 to 39999", D577&lt;=44999, "40000 to 44999",
D577&lt;=49999, "45000 to 49999", D577&gt;49999, "Greater than or equal to 50000" )</f>
        <v>Greater than or equal to 50000</v>
      </c>
    </row>
    <row r="578" spans="1:21" x14ac:dyDescent="0.25">
      <c r="A578">
        <v>576</v>
      </c>
      <c r="B578" t="s">
        <v>1196</v>
      </c>
      <c r="C578" s="3" t="s">
        <v>1197</v>
      </c>
      <c r="D578" s="6">
        <v>9700</v>
      </c>
      <c r="E578" s="6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48"/>
        <v>0.6492783505154639</v>
      </c>
      <c r="P578" s="7">
        <f t="shared" si="49"/>
        <v>98.40625</v>
      </c>
      <c r="Q578" t="str">
        <f t="shared" si="50"/>
        <v>theater</v>
      </c>
      <c r="R578" t="str">
        <f t="shared" si="51"/>
        <v>plays</v>
      </c>
      <c r="S578" s="9">
        <f t="shared" si="52"/>
        <v>43040.208333333328</v>
      </c>
      <c r="T578" s="9">
        <f t="shared" si="53"/>
        <v>43057.25</v>
      </c>
      <c r="U578" t="str" cm="1">
        <f t="array" ref="U578">_xlfn.IFS( D578 &lt; 1000, "Less than 1000", D578&lt;=4999, "1000 to 4999", D578&lt;=9999, "5000 to 9999", D578&lt;= 14999, "10000 to 14999",
D578&lt;=19999, "15000 to 19999", D578&lt;=24999, "20000 to 24999", D578&lt;=29999, "25000 to 29999",
D578&lt;=34999, "30000 to 34999", D578&lt;=39999, "35000 to 39999", D578&lt;=44999, "40000 to 44999",
D578&lt;=49999, "45000 to 49999", D578&gt;49999, "Greater than or equal to 50000" )</f>
        <v>5000 to 9999</v>
      </c>
    </row>
    <row r="579" spans="1:21" x14ac:dyDescent="0.25">
      <c r="A579">
        <v>577</v>
      </c>
      <c r="B579" t="s">
        <v>1198</v>
      </c>
      <c r="C579" s="3" t="s">
        <v>1199</v>
      </c>
      <c r="D579" s="6">
        <v>8200</v>
      </c>
      <c r="E579" s="6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54">E579/D579</f>
        <v>0.18853658536585366</v>
      </c>
      <c r="P579" s="7">
        <f t="shared" ref="P579:P642" si="55">IF(G579&lt;=0, 0, E579/G579 )</f>
        <v>41.783783783783782</v>
      </c>
      <c r="Q579" t="str">
        <f t="shared" ref="Q579:Q642" si="56">LEFT(N579, SEARCH("/", N579)-1)</f>
        <v>music</v>
      </c>
      <c r="R579" t="str">
        <f t="shared" ref="R579:R642" si="57">MID( N579, SEARCH( "/",N579)+1,LEN(N579))</f>
        <v>jazz</v>
      </c>
      <c r="S579" s="9">
        <f t="shared" ref="S579:S642" si="58">J579/60/60/24+DATE(1970,1,1)</f>
        <v>40613.25</v>
      </c>
      <c r="T579" s="9">
        <f t="shared" ref="T579:T642" si="59">K579/60/60/24+DATE(1970,1,1)</f>
        <v>40639.208333333336</v>
      </c>
      <c r="U579" t="str" cm="1">
        <f t="array" ref="U579">_xlfn.IFS( D579 &lt; 1000, "Less than 1000", D579&lt;=4999, "1000 to 4999", D579&lt;=9999, "5000 to 9999", D579&lt;= 14999, "10000 to 14999",
D579&lt;=19999, "15000 to 19999", D579&lt;=24999, "20000 to 24999", D579&lt;=29999, "25000 to 29999",
D579&lt;=34999, "30000 to 34999", D579&lt;=39999, "35000 to 39999", D579&lt;=44999, "40000 to 44999",
D579&lt;=49999, "45000 to 49999", D579&gt;49999, "Greater than or equal to 50000" )</f>
        <v>5000 to 9999</v>
      </c>
    </row>
    <row r="580" spans="1:21" x14ac:dyDescent="0.25">
      <c r="A580">
        <v>578</v>
      </c>
      <c r="B580" t="s">
        <v>1200</v>
      </c>
      <c r="C580" s="3" t="s">
        <v>1201</v>
      </c>
      <c r="D580" s="6">
        <v>96500</v>
      </c>
      <c r="E580" s="6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54"/>
        <v>0.1675440414507772</v>
      </c>
      <c r="P580" s="7">
        <f t="shared" si="55"/>
        <v>65.991836734693877</v>
      </c>
      <c r="Q580" t="str">
        <f t="shared" si="56"/>
        <v>film &amp; video</v>
      </c>
      <c r="R580" t="str">
        <f t="shared" si="57"/>
        <v>science fiction</v>
      </c>
      <c r="S580" s="9">
        <f t="shared" si="58"/>
        <v>40878.25</v>
      </c>
      <c r="T580" s="9">
        <f t="shared" si="59"/>
        <v>40881.25</v>
      </c>
      <c r="U580" t="str" cm="1">
        <f t="array" ref="U580">_xlfn.IFS( D580 &lt; 1000, "Less than 1000", D580&lt;=4999, "1000 to 4999", D580&lt;=9999, "5000 to 9999", D580&lt;= 14999, "10000 to 14999",
D580&lt;=19999, "15000 to 19999", D580&lt;=24999, "20000 to 24999", D580&lt;=29999, "25000 to 29999",
D580&lt;=34999, "30000 to 34999", D580&lt;=39999, "35000 to 39999", D580&lt;=44999, "40000 to 44999",
D580&lt;=49999, "45000 to 49999", D580&gt;49999, "Greater than or equal to 50000" )</f>
        <v>Greater than or equal to 50000</v>
      </c>
    </row>
    <row r="581" spans="1:21" x14ac:dyDescent="0.25">
      <c r="A581">
        <v>579</v>
      </c>
      <c r="B581" t="s">
        <v>1202</v>
      </c>
      <c r="C581" s="3" t="s">
        <v>1203</v>
      </c>
      <c r="D581" s="6">
        <v>6200</v>
      </c>
      <c r="E581" s="6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54"/>
        <v>1.0111290322580646</v>
      </c>
      <c r="P581" s="7">
        <f t="shared" si="55"/>
        <v>72.05747126436782</v>
      </c>
      <c r="Q581" t="str">
        <f t="shared" si="56"/>
        <v>music</v>
      </c>
      <c r="R581" t="str">
        <f t="shared" si="57"/>
        <v>jazz</v>
      </c>
      <c r="S581" s="9">
        <f t="shared" si="58"/>
        <v>40762.208333333336</v>
      </c>
      <c r="T581" s="9">
        <f t="shared" si="59"/>
        <v>40774.208333333336</v>
      </c>
      <c r="U581" t="str" cm="1">
        <f t="array" ref="U581">_xlfn.IFS( D581 &lt; 1000, "Less than 1000", D581&lt;=4999, "1000 to 4999", D581&lt;=9999, "5000 to 9999", D581&lt;= 14999, "10000 to 14999",
D581&lt;=19999, "15000 to 19999", D581&lt;=24999, "20000 to 24999", D581&lt;=29999, "25000 to 29999",
D581&lt;=34999, "30000 to 34999", D581&lt;=39999, "35000 to 39999", D581&lt;=44999, "40000 to 44999",
D581&lt;=49999, "45000 to 49999", D581&gt;49999, "Greater than or equal to 50000" )</f>
        <v>5000 to 9999</v>
      </c>
    </row>
    <row r="582" spans="1:21" x14ac:dyDescent="0.25">
      <c r="A582">
        <v>580</v>
      </c>
      <c r="B582" t="s">
        <v>556</v>
      </c>
      <c r="C582" s="3" t="s">
        <v>1204</v>
      </c>
      <c r="D582" s="6">
        <v>43800</v>
      </c>
      <c r="E582" s="6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54"/>
        <v>3.4150228310502282</v>
      </c>
      <c r="P582" s="7">
        <f t="shared" si="55"/>
        <v>48.003209242618745</v>
      </c>
      <c r="Q582" t="str">
        <f t="shared" si="56"/>
        <v>theater</v>
      </c>
      <c r="R582" t="str">
        <f t="shared" si="57"/>
        <v>plays</v>
      </c>
      <c r="S582" s="9">
        <f t="shared" si="58"/>
        <v>41696.25</v>
      </c>
      <c r="T582" s="9">
        <f t="shared" si="59"/>
        <v>41704.25</v>
      </c>
      <c r="U582" t="str" cm="1">
        <f t="array" ref="U582">_xlfn.IFS( D582 &lt; 1000, "Less than 1000", D582&lt;=4999, "1000 to 4999", D582&lt;=9999, "5000 to 9999", D582&lt;= 14999, "10000 to 14999",
D582&lt;=19999, "15000 to 19999", D582&lt;=24999, "20000 to 24999", D582&lt;=29999, "25000 to 29999",
D582&lt;=34999, "30000 to 34999", D582&lt;=39999, "35000 to 39999", D582&lt;=44999, "40000 to 44999",
D582&lt;=49999, "45000 to 49999", D582&gt;49999, "Greater than or equal to 50000" )</f>
        <v>40000 to 44999</v>
      </c>
    </row>
    <row r="583" spans="1:21" x14ac:dyDescent="0.25">
      <c r="A583">
        <v>581</v>
      </c>
      <c r="B583" t="s">
        <v>1205</v>
      </c>
      <c r="C583" s="3" t="s">
        <v>1206</v>
      </c>
      <c r="D583" s="6">
        <v>6000</v>
      </c>
      <c r="E583" s="6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54"/>
        <v>0.64016666666666666</v>
      </c>
      <c r="P583" s="7">
        <f t="shared" si="55"/>
        <v>54.098591549295776</v>
      </c>
      <c r="Q583" t="str">
        <f t="shared" si="56"/>
        <v>technology</v>
      </c>
      <c r="R583" t="str">
        <f t="shared" si="57"/>
        <v>web</v>
      </c>
      <c r="S583" s="9">
        <f t="shared" si="58"/>
        <v>40662.208333333336</v>
      </c>
      <c r="T583" s="9">
        <f t="shared" si="59"/>
        <v>40677.208333333336</v>
      </c>
      <c r="U583" t="str" cm="1">
        <f t="array" ref="U583">_xlfn.IFS( D583 &lt; 1000, "Less than 1000", D583&lt;=4999, "1000 to 4999", D583&lt;=9999, "5000 to 9999", D583&lt;= 14999, "10000 to 14999",
D583&lt;=19999, "15000 to 19999", D583&lt;=24999, "20000 to 24999", D583&lt;=29999, "25000 to 29999",
D583&lt;=34999, "30000 to 34999", D583&lt;=39999, "35000 to 39999", D583&lt;=44999, "40000 to 44999",
D583&lt;=49999, "45000 to 49999", D583&gt;49999, "Greater than or equal to 50000" )</f>
        <v>5000 to 9999</v>
      </c>
    </row>
    <row r="584" spans="1:21" x14ac:dyDescent="0.25">
      <c r="A584">
        <v>582</v>
      </c>
      <c r="B584" t="s">
        <v>1207</v>
      </c>
      <c r="C584" s="3" t="s">
        <v>1208</v>
      </c>
      <c r="D584" s="6">
        <v>8700</v>
      </c>
      <c r="E584" s="6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54"/>
        <v>0.5208045977011494</v>
      </c>
      <c r="P584" s="7">
        <f t="shared" si="55"/>
        <v>107.88095238095238</v>
      </c>
      <c r="Q584" t="str">
        <f t="shared" si="56"/>
        <v>games</v>
      </c>
      <c r="R584" t="str">
        <f t="shared" si="57"/>
        <v>video games</v>
      </c>
      <c r="S584" s="9">
        <f t="shared" si="58"/>
        <v>42165.208333333328</v>
      </c>
      <c r="T584" s="9">
        <f t="shared" si="59"/>
        <v>42170.208333333328</v>
      </c>
      <c r="U584" t="str" cm="1">
        <f t="array" ref="U584">_xlfn.IFS( D584 &lt; 1000, "Less than 1000", D584&lt;=4999, "1000 to 4999", D584&lt;=9999, "5000 to 9999", D584&lt;= 14999, "10000 to 14999",
D584&lt;=19999, "15000 to 19999", D584&lt;=24999, "20000 to 24999", D584&lt;=29999, "25000 to 29999",
D584&lt;=34999, "30000 to 34999", D584&lt;=39999, "35000 to 39999", D584&lt;=44999, "40000 to 44999",
D584&lt;=49999, "45000 to 49999", D584&gt;49999, "Greater than or equal to 50000" )</f>
        <v>5000 to 9999</v>
      </c>
    </row>
    <row r="585" spans="1:21" x14ac:dyDescent="0.25">
      <c r="A585">
        <v>583</v>
      </c>
      <c r="B585" t="s">
        <v>1209</v>
      </c>
      <c r="C585" s="3" t="s">
        <v>1210</v>
      </c>
      <c r="D585" s="6">
        <v>18900</v>
      </c>
      <c r="E585" s="6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54"/>
        <v>3.2240211640211642</v>
      </c>
      <c r="P585" s="7">
        <f t="shared" si="55"/>
        <v>67.034103410341032</v>
      </c>
      <c r="Q585" t="str">
        <f t="shared" si="56"/>
        <v>film &amp; video</v>
      </c>
      <c r="R585" t="str">
        <f t="shared" si="57"/>
        <v>documentary</v>
      </c>
      <c r="S585" s="9">
        <f t="shared" si="58"/>
        <v>40959.25</v>
      </c>
      <c r="T585" s="9">
        <f t="shared" si="59"/>
        <v>40976.25</v>
      </c>
      <c r="U585" t="str" cm="1">
        <f t="array" ref="U585">_xlfn.IFS( D585 &lt; 1000, "Less than 1000", D585&lt;=4999, "1000 to 4999", D585&lt;=9999, "5000 to 9999", D585&lt;= 14999, "10000 to 14999",
D585&lt;=19999, "15000 to 19999", D585&lt;=24999, "20000 to 24999", D585&lt;=29999, "25000 to 29999",
D585&lt;=34999, "30000 to 34999", D585&lt;=39999, "35000 to 39999", D585&lt;=44999, "40000 to 44999",
D585&lt;=49999, "45000 to 49999", D585&gt;49999, "Greater than or equal to 50000" )</f>
        <v>15000 to 19999</v>
      </c>
    </row>
    <row r="586" spans="1:21" x14ac:dyDescent="0.25">
      <c r="A586">
        <v>584</v>
      </c>
      <c r="B586" t="s">
        <v>45</v>
      </c>
      <c r="C586" s="3" t="s">
        <v>1211</v>
      </c>
      <c r="D586" s="6">
        <v>86400</v>
      </c>
      <c r="E586" s="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54"/>
        <v>1.1950810185185186</v>
      </c>
      <c r="P586" s="7">
        <f t="shared" si="55"/>
        <v>64.01425914445133</v>
      </c>
      <c r="Q586" t="str">
        <f t="shared" si="56"/>
        <v>technology</v>
      </c>
      <c r="R586" t="str">
        <f t="shared" si="57"/>
        <v>web</v>
      </c>
      <c r="S586" s="9">
        <f t="shared" si="58"/>
        <v>41024.208333333336</v>
      </c>
      <c r="T586" s="9">
        <f t="shared" si="59"/>
        <v>41038.208333333336</v>
      </c>
      <c r="U586" t="str" cm="1">
        <f t="array" ref="U586">_xlfn.IFS( D586 &lt; 1000, "Less than 1000", D586&lt;=4999, "1000 to 4999", D586&lt;=9999, "5000 to 9999", D586&lt;= 14999, "10000 to 14999",
D586&lt;=19999, "15000 to 19999", D586&lt;=24999, "20000 to 24999", D586&lt;=29999, "25000 to 29999",
D586&lt;=34999, "30000 to 34999", D586&lt;=39999, "35000 to 39999", D586&lt;=44999, "40000 to 44999",
D586&lt;=49999, "45000 to 49999", D586&gt;49999, "Greater than or equal to 50000" )</f>
        <v>Greater than or equal to 50000</v>
      </c>
    </row>
    <row r="587" spans="1:21" x14ac:dyDescent="0.25">
      <c r="A587">
        <v>585</v>
      </c>
      <c r="B587" t="s">
        <v>1212</v>
      </c>
      <c r="C587" s="3" t="s">
        <v>1213</v>
      </c>
      <c r="D587" s="6">
        <v>8900</v>
      </c>
      <c r="E587" s="6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54"/>
        <v>1.4679775280898877</v>
      </c>
      <c r="P587" s="7">
        <f t="shared" si="55"/>
        <v>96.066176470588232</v>
      </c>
      <c r="Q587" t="str">
        <f t="shared" si="56"/>
        <v>publishing</v>
      </c>
      <c r="R587" t="str">
        <f t="shared" si="57"/>
        <v>translations</v>
      </c>
      <c r="S587" s="9">
        <f t="shared" si="58"/>
        <v>40255.208333333336</v>
      </c>
      <c r="T587" s="9">
        <f t="shared" si="59"/>
        <v>40265.208333333336</v>
      </c>
      <c r="U587" t="str" cm="1">
        <f t="array" ref="U587">_xlfn.IFS( D587 &lt; 1000, "Less than 1000", D587&lt;=4999, "1000 to 4999", D587&lt;=9999, "5000 to 9999", D587&lt;= 14999, "10000 to 14999",
D587&lt;=19999, "15000 to 19999", D587&lt;=24999, "20000 to 24999", D587&lt;=29999, "25000 to 29999",
D587&lt;=34999, "30000 to 34999", D587&lt;=39999, "35000 to 39999", D587&lt;=44999, "40000 to 44999",
D587&lt;=49999, "45000 to 49999", D587&gt;49999, "Greater than or equal to 50000" )</f>
        <v>5000 to 9999</v>
      </c>
    </row>
    <row r="588" spans="1:21" x14ac:dyDescent="0.25">
      <c r="A588">
        <v>586</v>
      </c>
      <c r="B588" t="s">
        <v>1214</v>
      </c>
      <c r="C588" s="3" t="s">
        <v>1215</v>
      </c>
      <c r="D588" s="6">
        <v>700</v>
      </c>
      <c r="E588" s="6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54"/>
        <v>9.5057142857142853</v>
      </c>
      <c r="P588" s="7">
        <f t="shared" si="55"/>
        <v>51.184615384615384</v>
      </c>
      <c r="Q588" t="str">
        <f t="shared" si="56"/>
        <v>music</v>
      </c>
      <c r="R588" t="str">
        <f t="shared" si="57"/>
        <v>rock</v>
      </c>
      <c r="S588" s="9">
        <f t="shared" si="58"/>
        <v>40499.25</v>
      </c>
      <c r="T588" s="9">
        <f t="shared" si="59"/>
        <v>40518.25</v>
      </c>
      <c r="U588" t="str" cm="1">
        <f t="array" ref="U588">_xlfn.IFS( D588 &lt; 1000, "Less than 1000", D588&lt;=4999, "1000 to 4999", D588&lt;=9999, "5000 to 9999", D588&lt;= 14999, "10000 to 14999",
D588&lt;=19999, "15000 to 19999", D588&lt;=24999, "20000 to 24999", D588&lt;=29999, "25000 to 29999",
D588&lt;=34999, "30000 to 34999", D588&lt;=39999, "35000 to 39999", D588&lt;=44999, "40000 to 44999",
D588&lt;=49999, "45000 to 49999", D588&gt;49999, "Greater than or equal to 50000" )</f>
        <v>Less than 1000</v>
      </c>
    </row>
    <row r="589" spans="1:21" x14ac:dyDescent="0.25">
      <c r="A589">
        <v>587</v>
      </c>
      <c r="B589" t="s">
        <v>1216</v>
      </c>
      <c r="C589" s="3" t="s">
        <v>1217</v>
      </c>
      <c r="D589" s="6">
        <v>9400</v>
      </c>
      <c r="E589" s="6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54"/>
        <v>0.72893617021276591</v>
      </c>
      <c r="P589" s="7">
        <f t="shared" si="55"/>
        <v>43.92307692307692</v>
      </c>
      <c r="Q589" t="str">
        <f t="shared" si="56"/>
        <v>food</v>
      </c>
      <c r="R589" t="str">
        <f t="shared" si="57"/>
        <v>food trucks</v>
      </c>
      <c r="S589" s="9">
        <f t="shared" si="58"/>
        <v>43484.25</v>
      </c>
      <c r="T589" s="9">
        <f t="shared" si="59"/>
        <v>43536.208333333328</v>
      </c>
      <c r="U589" t="str" cm="1">
        <f t="array" ref="U589">_xlfn.IFS( D589 &lt; 1000, "Less than 1000", D589&lt;=4999, "1000 to 4999", D589&lt;=9999, "5000 to 9999", D589&lt;= 14999, "10000 to 14999",
D589&lt;=19999, "15000 to 19999", D589&lt;=24999, "20000 to 24999", D589&lt;=29999, "25000 to 29999",
D589&lt;=34999, "30000 to 34999", D589&lt;=39999, "35000 to 39999", D589&lt;=44999, "40000 to 44999",
D589&lt;=49999, "45000 to 49999", D589&gt;49999, "Greater than or equal to 50000" )</f>
        <v>5000 to 9999</v>
      </c>
    </row>
    <row r="590" spans="1:21" x14ac:dyDescent="0.25">
      <c r="A590">
        <v>588</v>
      </c>
      <c r="B590" t="s">
        <v>1218</v>
      </c>
      <c r="C590" s="3" t="s">
        <v>1219</v>
      </c>
      <c r="D590" s="6">
        <v>157600</v>
      </c>
      <c r="E590" s="6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54"/>
        <v>0.7900824873096447</v>
      </c>
      <c r="P590" s="7">
        <f t="shared" si="55"/>
        <v>91.021198830409361</v>
      </c>
      <c r="Q590" t="str">
        <f t="shared" si="56"/>
        <v>theater</v>
      </c>
      <c r="R590" t="str">
        <f t="shared" si="57"/>
        <v>plays</v>
      </c>
      <c r="S590" s="9">
        <f t="shared" si="58"/>
        <v>40262.208333333336</v>
      </c>
      <c r="T590" s="9">
        <f t="shared" si="59"/>
        <v>40293.208333333336</v>
      </c>
      <c r="U590" t="str" cm="1">
        <f t="array" ref="U590">_xlfn.IFS( D590 &lt; 1000, "Less than 1000", D590&lt;=4999, "1000 to 4999", D590&lt;=9999, "5000 to 9999", D590&lt;= 14999, "10000 to 14999",
D590&lt;=19999, "15000 to 19999", D590&lt;=24999, "20000 to 24999", D590&lt;=29999, "25000 to 29999",
D590&lt;=34999, "30000 to 34999", D590&lt;=39999, "35000 to 39999", D590&lt;=44999, "40000 to 44999",
D590&lt;=49999, "45000 to 49999", D590&gt;49999, "Greater than or equal to 50000" )</f>
        <v>Greater than or equal to 50000</v>
      </c>
    </row>
    <row r="591" spans="1:21" x14ac:dyDescent="0.25">
      <c r="A591">
        <v>589</v>
      </c>
      <c r="B591" t="s">
        <v>1220</v>
      </c>
      <c r="C591" s="3" t="s">
        <v>1221</v>
      </c>
      <c r="D591" s="6">
        <v>7900</v>
      </c>
      <c r="E591" s="6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54"/>
        <v>0.64721518987341775</v>
      </c>
      <c r="P591" s="7">
        <f t="shared" si="55"/>
        <v>50.127450980392155</v>
      </c>
      <c r="Q591" t="str">
        <f t="shared" si="56"/>
        <v>film &amp; video</v>
      </c>
      <c r="R591" t="str">
        <f t="shared" si="57"/>
        <v>documentary</v>
      </c>
      <c r="S591" s="9">
        <f t="shared" si="58"/>
        <v>42190.208333333328</v>
      </c>
      <c r="T591" s="9">
        <f t="shared" si="59"/>
        <v>42197.208333333328</v>
      </c>
      <c r="U591" t="str" cm="1">
        <f t="array" ref="U591">_xlfn.IFS( D591 &lt; 1000, "Less than 1000", D591&lt;=4999, "1000 to 4999", D591&lt;=9999, "5000 to 9999", D591&lt;= 14999, "10000 to 14999",
D591&lt;=19999, "15000 to 19999", D591&lt;=24999, "20000 to 24999", D591&lt;=29999, "25000 to 29999",
D591&lt;=34999, "30000 to 34999", D591&lt;=39999, "35000 to 39999", D591&lt;=44999, "40000 to 44999",
D591&lt;=49999, "45000 to 49999", D591&gt;49999, "Greater than or equal to 50000" )</f>
        <v>5000 to 9999</v>
      </c>
    </row>
    <row r="592" spans="1:21" x14ac:dyDescent="0.25">
      <c r="A592">
        <v>590</v>
      </c>
      <c r="B592" t="s">
        <v>1222</v>
      </c>
      <c r="C592" s="3" t="s">
        <v>1223</v>
      </c>
      <c r="D592" s="6">
        <v>7100</v>
      </c>
      <c r="E592" s="6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54"/>
        <v>0.82028169014084507</v>
      </c>
      <c r="P592" s="7">
        <f t="shared" si="55"/>
        <v>67.720930232558146</v>
      </c>
      <c r="Q592" t="str">
        <f t="shared" si="56"/>
        <v>publishing</v>
      </c>
      <c r="R592" t="str">
        <f t="shared" si="57"/>
        <v>radio &amp; podcasts</v>
      </c>
      <c r="S592" s="9">
        <f t="shared" si="58"/>
        <v>41994.25</v>
      </c>
      <c r="T592" s="9">
        <f t="shared" si="59"/>
        <v>42005.25</v>
      </c>
      <c r="U592" t="str" cm="1">
        <f t="array" ref="U592">_xlfn.IFS( D592 &lt; 1000, "Less than 1000", D592&lt;=4999, "1000 to 4999", D592&lt;=9999, "5000 to 9999", D592&lt;= 14999, "10000 to 14999",
D592&lt;=19999, "15000 to 19999", D592&lt;=24999, "20000 to 24999", D592&lt;=29999, "25000 to 29999",
D592&lt;=34999, "30000 to 34999", D592&lt;=39999, "35000 to 39999", D592&lt;=44999, "40000 to 44999",
D592&lt;=49999, "45000 to 49999", D592&gt;49999, "Greater than or equal to 50000" )</f>
        <v>5000 to 9999</v>
      </c>
    </row>
    <row r="593" spans="1:21" x14ac:dyDescent="0.25">
      <c r="A593">
        <v>591</v>
      </c>
      <c r="B593" t="s">
        <v>1224</v>
      </c>
      <c r="C593" s="3" t="s">
        <v>1225</v>
      </c>
      <c r="D593" s="6">
        <v>600</v>
      </c>
      <c r="E593" s="6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54"/>
        <v>10.376666666666667</v>
      </c>
      <c r="P593" s="7">
        <f t="shared" si="55"/>
        <v>61.03921568627451</v>
      </c>
      <c r="Q593" t="str">
        <f t="shared" si="56"/>
        <v>games</v>
      </c>
      <c r="R593" t="str">
        <f t="shared" si="57"/>
        <v>video games</v>
      </c>
      <c r="S593" s="9">
        <f t="shared" si="58"/>
        <v>40373.208333333336</v>
      </c>
      <c r="T593" s="9">
        <f t="shared" si="59"/>
        <v>40383.208333333336</v>
      </c>
      <c r="U593" t="str" cm="1">
        <f t="array" ref="U593">_xlfn.IFS( D593 &lt; 1000, "Less than 1000", D593&lt;=4999, "1000 to 4999", D593&lt;=9999, "5000 to 9999", D593&lt;= 14999, "10000 to 14999",
D593&lt;=19999, "15000 to 19999", D593&lt;=24999, "20000 to 24999", D593&lt;=29999, "25000 to 29999",
D593&lt;=34999, "30000 to 34999", D593&lt;=39999, "35000 to 39999", D593&lt;=44999, "40000 to 44999",
D593&lt;=49999, "45000 to 49999", D593&gt;49999, "Greater than or equal to 50000" )</f>
        <v>Less than 1000</v>
      </c>
    </row>
    <row r="594" spans="1:21" x14ac:dyDescent="0.25">
      <c r="A594">
        <v>592</v>
      </c>
      <c r="B594" t="s">
        <v>1226</v>
      </c>
      <c r="C594" s="3" t="s">
        <v>1227</v>
      </c>
      <c r="D594" s="6">
        <v>156800</v>
      </c>
      <c r="E594" s="6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54"/>
        <v>0.12910076530612244</v>
      </c>
      <c r="P594" s="7">
        <f t="shared" si="55"/>
        <v>80.011857707509876</v>
      </c>
      <c r="Q594" t="str">
        <f t="shared" si="56"/>
        <v>theater</v>
      </c>
      <c r="R594" t="str">
        <f t="shared" si="57"/>
        <v>plays</v>
      </c>
      <c r="S594" s="9">
        <f t="shared" si="58"/>
        <v>41789.208333333336</v>
      </c>
      <c r="T594" s="9">
        <f t="shared" si="59"/>
        <v>41798.208333333336</v>
      </c>
      <c r="U594" t="str" cm="1">
        <f t="array" ref="U594">_xlfn.IFS( D594 &lt; 1000, "Less than 1000", D594&lt;=4999, "1000 to 4999", D594&lt;=9999, "5000 to 9999", D594&lt;= 14999, "10000 to 14999",
D594&lt;=19999, "15000 to 19999", D594&lt;=24999, "20000 to 24999", D594&lt;=29999, "25000 to 29999",
D594&lt;=34999, "30000 to 34999", D594&lt;=39999, "35000 to 39999", D594&lt;=44999, "40000 to 44999",
D594&lt;=49999, "45000 to 49999", D594&gt;49999, "Greater than or equal to 50000" )</f>
        <v>Greater than or equal to 50000</v>
      </c>
    </row>
    <row r="595" spans="1:21" x14ac:dyDescent="0.25">
      <c r="A595">
        <v>593</v>
      </c>
      <c r="B595" t="s">
        <v>1228</v>
      </c>
      <c r="C595" s="3" t="s">
        <v>1229</v>
      </c>
      <c r="D595" s="6">
        <v>121600</v>
      </c>
      <c r="E595" s="6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54"/>
        <v>1.5484210526315789</v>
      </c>
      <c r="P595" s="7">
        <f t="shared" si="55"/>
        <v>47.001497753369947</v>
      </c>
      <c r="Q595" t="str">
        <f t="shared" si="56"/>
        <v>film &amp; video</v>
      </c>
      <c r="R595" t="str">
        <f t="shared" si="57"/>
        <v>animation</v>
      </c>
      <c r="S595" s="9">
        <f t="shared" si="58"/>
        <v>41724.208333333336</v>
      </c>
      <c r="T595" s="9">
        <f t="shared" si="59"/>
        <v>41737.208333333336</v>
      </c>
      <c r="U595" t="str" cm="1">
        <f t="array" ref="U595">_xlfn.IFS( D595 &lt; 1000, "Less than 1000", D595&lt;=4999, "1000 to 4999", D595&lt;=9999, "5000 to 9999", D595&lt;= 14999, "10000 to 14999",
D595&lt;=19999, "15000 to 19999", D595&lt;=24999, "20000 to 24999", D595&lt;=29999, "25000 to 29999",
D595&lt;=34999, "30000 to 34999", D595&lt;=39999, "35000 to 39999", D595&lt;=44999, "40000 to 44999",
D595&lt;=49999, "45000 to 49999", D595&gt;49999, "Greater than or equal to 50000" )</f>
        <v>Greater than or equal to 50000</v>
      </c>
    </row>
    <row r="596" spans="1:21" x14ac:dyDescent="0.25">
      <c r="A596">
        <v>594</v>
      </c>
      <c r="B596" t="s">
        <v>1230</v>
      </c>
      <c r="C596" s="3" t="s">
        <v>1231</v>
      </c>
      <c r="D596" s="6">
        <v>157300</v>
      </c>
      <c r="E596" s="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54"/>
        <v>7.0991735537190084E-2</v>
      </c>
      <c r="P596" s="7">
        <f t="shared" si="55"/>
        <v>71.127388535031841</v>
      </c>
      <c r="Q596" t="str">
        <f t="shared" si="56"/>
        <v>theater</v>
      </c>
      <c r="R596" t="str">
        <f t="shared" si="57"/>
        <v>plays</v>
      </c>
      <c r="S596" s="9">
        <f t="shared" si="58"/>
        <v>42548.208333333328</v>
      </c>
      <c r="T596" s="9">
        <f t="shared" si="59"/>
        <v>42551.208333333328</v>
      </c>
      <c r="U596" t="str" cm="1">
        <f t="array" ref="U596">_xlfn.IFS( D596 &lt; 1000, "Less than 1000", D596&lt;=4999, "1000 to 4999", D596&lt;=9999, "5000 to 9999", D596&lt;= 14999, "10000 to 14999",
D596&lt;=19999, "15000 to 19999", D596&lt;=24999, "20000 to 24999", D596&lt;=29999, "25000 to 29999",
D596&lt;=34999, "30000 to 34999", D596&lt;=39999, "35000 to 39999", D596&lt;=44999, "40000 to 44999",
D596&lt;=49999, "45000 to 49999", D596&gt;49999, "Greater than or equal to 50000" )</f>
        <v>Greater than or equal to 50000</v>
      </c>
    </row>
    <row r="597" spans="1:21" x14ac:dyDescent="0.25">
      <c r="A597">
        <v>595</v>
      </c>
      <c r="B597" t="s">
        <v>1232</v>
      </c>
      <c r="C597" s="3" t="s">
        <v>1233</v>
      </c>
      <c r="D597" s="6">
        <v>70300</v>
      </c>
      <c r="E597" s="6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54"/>
        <v>2.0852773826458035</v>
      </c>
      <c r="P597" s="7">
        <f t="shared" si="55"/>
        <v>89.99079189686924</v>
      </c>
      <c r="Q597" t="str">
        <f t="shared" si="56"/>
        <v>theater</v>
      </c>
      <c r="R597" t="str">
        <f t="shared" si="57"/>
        <v>plays</v>
      </c>
      <c r="S597" s="9">
        <f t="shared" si="58"/>
        <v>40253.208333333336</v>
      </c>
      <c r="T597" s="9">
        <f t="shared" si="59"/>
        <v>40274.208333333336</v>
      </c>
      <c r="U597" t="str" cm="1">
        <f t="array" ref="U597">_xlfn.IFS( D597 &lt; 1000, "Less than 1000", D597&lt;=4999, "1000 to 4999", D597&lt;=9999, "5000 to 9999", D597&lt;= 14999, "10000 to 14999",
D597&lt;=19999, "15000 to 19999", D597&lt;=24999, "20000 to 24999", D597&lt;=29999, "25000 to 29999",
D597&lt;=34999, "30000 to 34999", D597&lt;=39999, "35000 to 39999", D597&lt;=44999, "40000 to 44999",
D597&lt;=49999, "45000 to 49999", D597&gt;49999, "Greater than or equal to 50000" )</f>
        <v>Greater than or equal to 50000</v>
      </c>
    </row>
    <row r="598" spans="1:21" x14ac:dyDescent="0.25">
      <c r="A598">
        <v>596</v>
      </c>
      <c r="B598" t="s">
        <v>1234</v>
      </c>
      <c r="C598" s="3" t="s">
        <v>1235</v>
      </c>
      <c r="D598" s="6">
        <v>7900</v>
      </c>
      <c r="E598" s="6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54"/>
        <v>0.99683544303797467</v>
      </c>
      <c r="P598" s="7">
        <f t="shared" si="55"/>
        <v>43.032786885245905</v>
      </c>
      <c r="Q598" t="str">
        <f t="shared" si="56"/>
        <v>film &amp; video</v>
      </c>
      <c r="R598" t="str">
        <f t="shared" si="57"/>
        <v>drama</v>
      </c>
      <c r="S598" s="9">
        <f t="shared" si="58"/>
        <v>42434.25</v>
      </c>
      <c r="T598" s="9">
        <f t="shared" si="59"/>
        <v>42441.25</v>
      </c>
      <c r="U598" t="str" cm="1">
        <f t="array" ref="U598">_xlfn.IFS( D598 &lt; 1000, "Less than 1000", D598&lt;=4999, "1000 to 4999", D598&lt;=9999, "5000 to 9999", D598&lt;= 14999, "10000 to 14999",
D598&lt;=19999, "15000 to 19999", D598&lt;=24999, "20000 to 24999", D598&lt;=29999, "25000 to 29999",
D598&lt;=34999, "30000 to 34999", D598&lt;=39999, "35000 to 39999", D598&lt;=44999, "40000 to 44999",
D598&lt;=49999, "45000 to 49999", D598&gt;49999, "Greater than or equal to 50000" )</f>
        <v>5000 to 9999</v>
      </c>
    </row>
    <row r="599" spans="1:21" x14ac:dyDescent="0.25">
      <c r="A599">
        <v>597</v>
      </c>
      <c r="B599" t="s">
        <v>1236</v>
      </c>
      <c r="C599" s="3" t="s">
        <v>1237</v>
      </c>
      <c r="D599" s="6">
        <v>73800</v>
      </c>
      <c r="E599" s="6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54"/>
        <v>2.0159756097560977</v>
      </c>
      <c r="P599" s="7">
        <f t="shared" si="55"/>
        <v>67.997714808043881</v>
      </c>
      <c r="Q599" t="str">
        <f t="shared" si="56"/>
        <v>theater</v>
      </c>
      <c r="R599" t="str">
        <f t="shared" si="57"/>
        <v>plays</v>
      </c>
      <c r="S599" s="9">
        <f t="shared" si="58"/>
        <v>43786.25</v>
      </c>
      <c r="T599" s="9">
        <f t="shared" si="59"/>
        <v>43804.25</v>
      </c>
      <c r="U599" t="str" cm="1">
        <f t="array" ref="U599">_xlfn.IFS( D599 &lt; 1000, "Less than 1000", D599&lt;=4999, "1000 to 4999", D599&lt;=9999, "5000 to 9999", D599&lt;= 14999, "10000 to 14999",
D599&lt;=19999, "15000 to 19999", D599&lt;=24999, "20000 to 24999", D599&lt;=29999, "25000 to 29999",
D599&lt;=34999, "30000 to 34999", D599&lt;=39999, "35000 to 39999", D599&lt;=44999, "40000 to 44999",
D599&lt;=49999, "45000 to 49999", D599&gt;49999, "Greater than or equal to 50000" )</f>
        <v>Greater than or equal to 50000</v>
      </c>
    </row>
    <row r="600" spans="1:21" x14ac:dyDescent="0.25">
      <c r="A600">
        <v>598</v>
      </c>
      <c r="B600" t="s">
        <v>1238</v>
      </c>
      <c r="C600" s="3" t="s">
        <v>1239</v>
      </c>
      <c r="D600" s="6">
        <v>108500</v>
      </c>
      <c r="E600" s="6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54"/>
        <v>1.6209032258064515</v>
      </c>
      <c r="P600" s="7">
        <f t="shared" si="55"/>
        <v>73.004566210045667</v>
      </c>
      <c r="Q600" t="str">
        <f t="shared" si="56"/>
        <v>music</v>
      </c>
      <c r="R600" t="str">
        <f t="shared" si="57"/>
        <v>rock</v>
      </c>
      <c r="S600" s="9">
        <f t="shared" si="58"/>
        <v>40344.208333333336</v>
      </c>
      <c r="T600" s="9">
        <f t="shared" si="59"/>
        <v>40373.208333333336</v>
      </c>
      <c r="U600" t="str" cm="1">
        <f t="array" ref="U600">_xlfn.IFS( D600 &lt; 1000, "Less than 1000", D600&lt;=4999, "1000 to 4999", D600&lt;=9999, "5000 to 9999", D600&lt;= 14999, "10000 to 14999",
D600&lt;=19999, "15000 to 19999", D600&lt;=24999, "20000 to 24999", D600&lt;=29999, "25000 to 29999",
D600&lt;=34999, "30000 to 34999", D600&lt;=39999, "35000 to 39999", D600&lt;=44999, "40000 to 44999",
D600&lt;=49999, "45000 to 49999", D600&gt;49999, "Greater than or equal to 50000" )</f>
        <v>Greater than or equal to 50000</v>
      </c>
    </row>
    <row r="601" spans="1:21" x14ac:dyDescent="0.25">
      <c r="A601">
        <v>599</v>
      </c>
      <c r="B601" t="s">
        <v>1240</v>
      </c>
      <c r="C601" s="3" t="s">
        <v>1241</v>
      </c>
      <c r="D601" s="6">
        <v>140300</v>
      </c>
      <c r="E601" s="6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54"/>
        <v>3.6436208125445471E-2</v>
      </c>
      <c r="P601" s="7">
        <f t="shared" si="55"/>
        <v>62.341463414634148</v>
      </c>
      <c r="Q601" t="str">
        <f t="shared" si="56"/>
        <v>film &amp; video</v>
      </c>
      <c r="R601" t="str">
        <f t="shared" si="57"/>
        <v>documentary</v>
      </c>
      <c r="S601" s="9">
        <f t="shared" si="58"/>
        <v>42047.25</v>
      </c>
      <c r="T601" s="9">
        <f t="shared" si="59"/>
        <v>42055.25</v>
      </c>
      <c r="U601" t="str" cm="1">
        <f t="array" ref="U601">_xlfn.IFS( D601 &lt; 1000, "Less than 1000", D601&lt;=4999, "1000 to 4999", D601&lt;=9999, "5000 to 9999", D601&lt;= 14999, "10000 to 14999",
D601&lt;=19999, "15000 to 19999", D601&lt;=24999, "20000 to 24999", D601&lt;=29999, "25000 to 29999",
D601&lt;=34999, "30000 to 34999", D601&lt;=39999, "35000 to 39999", D601&lt;=44999, "40000 to 44999",
D601&lt;=49999, "45000 to 49999", D601&gt;49999, "Greater than or equal to 50000" )</f>
        <v>Greater than or equal to 50000</v>
      </c>
    </row>
    <row r="602" spans="1:21" x14ac:dyDescent="0.25">
      <c r="A602">
        <v>600</v>
      </c>
      <c r="B602" t="s">
        <v>1242</v>
      </c>
      <c r="C602" s="3" t="s">
        <v>1243</v>
      </c>
      <c r="D602" s="6">
        <v>100</v>
      </c>
      <c r="E602" s="6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54"/>
        <v>0.05</v>
      </c>
      <c r="P602" s="7">
        <f t="shared" si="55"/>
        <v>5</v>
      </c>
      <c r="Q602" t="str">
        <f t="shared" si="56"/>
        <v>food</v>
      </c>
      <c r="R602" t="str">
        <f t="shared" si="57"/>
        <v>food trucks</v>
      </c>
      <c r="S602" s="9">
        <f t="shared" si="58"/>
        <v>41485.208333333336</v>
      </c>
      <c r="T602" s="9">
        <f t="shared" si="59"/>
        <v>41497.208333333336</v>
      </c>
      <c r="U602" t="str" cm="1">
        <f t="array" ref="U602">_xlfn.IFS( D602 &lt; 1000, "Less than 1000", D602&lt;=4999, "1000 to 4999", D602&lt;=9999, "5000 to 9999", D602&lt;= 14999, "10000 to 14999",
D602&lt;=19999, "15000 to 19999", D602&lt;=24999, "20000 to 24999", D602&lt;=29999, "25000 to 29999",
D602&lt;=34999, "30000 to 34999", D602&lt;=39999, "35000 to 39999", D602&lt;=44999, "40000 to 44999",
D602&lt;=49999, "45000 to 49999", D602&gt;49999, "Greater than or equal to 50000" )</f>
        <v>Less than 1000</v>
      </c>
    </row>
    <row r="603" spans="1:21" x14ac:dyDescent="0.25">
      <c r="A603">
        <v>601</v>
      </c>
      <c r="B603" t="s">
        <v>1244</v>
      </c>
      <c r="C603" s="3" t="s">
        <v>1245</v>
      </c>
      <c r="D603" s="6">
        <v>6300</v>
      </c>
      <c r="E603" s="6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54"/>
        <v>2.0663492063492064</v>
      </c>
      <c r="P603" s="7">
        <f t="shared" si="55"/>
        <v>67.103092783505161</v>
      </c>
      <c r="Q603" t="str">
        <f t="shared" si="56"/>
        <v>technology</v>
      </c>
      <c r="R603" t="str">
        <f t="shared" si="57"/>
        <v>wearables</v>
      </c>
      <c r="S603" s="9">
        <f t="shared" si="58"/>
        <v>41789.208333333336</v>
      </c>
      <c r="T603" s="9">
        <f t="shared" si="59"/>
        <v>41806.208333333336</v>
      </c>
      <c r="U603" t="str" cm="1">
        <f t="array" ref="U603">_xlfn.IFS( D603 &lt; 1000, "Less than 1000", D603&lt;=4999, "1000 to 4999", D603&lt;=9999, "5000 to 9999", D603&lt;= 14999, "10000 to 14999",
D603&lt;=19999, "15000 to 19999", D603&lt;=24999, "20000 to 24999", D603&lt;=29999, "25000 to 29999",
D603&lt;=34999, "30000 to 34999", D603&lt;=39999, "35000 to 39999", D603&lt;=44999, "40000 to 44999",
D603&lt;=49999, "45000 to 49999", D603&gt;49999, "Greater than or equal to 50000" )</f>
        <v>5000 to 9999</v>
      </c>
    </row>
    <row r="604" spans="1:21" x14ac:dyDescent="0.25">
      <c r="A604">
        <v>602</v>
      </c>
      <c r="B604" t="s">
        <v>1246</v>
      </c>
      <c r="C604" s="3" t="s">
        <v>1247</v>
      </c>
      <c r="D604" s="6">
        <v>71100</v>
      </c>
      <c r="E604" s="6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54"/>
        <v>1.2823628691983122</v>
      </c>
      <c r="P604" s="7">
        <f t="shared" si="55"/>
        <v>79.978947368421046</v>
      </c>
      <c r="Q604" t="str">
        <f t="shared" si="56"/>
        <v>theater</v>
      </c>
      <c r="R604" t="str">
        <f t="shared" si="57"/>
        <v>plays</v>
      </c>
      <c r="S604" s="9">
        <f t="shared" si="58"/>
        <v>42160.208333333328</v>
      </c>
      <c r="T604" s="9">
        <f t="shared" si="59"/>
        <v>42171.208333333328</v>
      </c>
      <c r="U604" t="str" cm="1">
        <f t="array" ref="U604">_xlfn.IFS( D604 &lt; 1000, "Less than 1000", D604&lt;=4999, "1000 to 4999", D604&lt;=9999, "5000 to 9999", D604&lt;= 14999, "10000 to 14999",
D604&lt;=19999, "15000 to 19999", D604&lt;=24999, "20000 to 24999", D604&lt;=29999, "25000 to 29999",
D604&lt;=34999, "30000 to 34999", D604&lt;=39999, "35000 to 39999", D604&lt;=44999, "40000 to 44999",
D604&lt;=49999, "45000 to 49999", D604&gt;49999, "Greater than or equal to 50000" )</f>
        <v>Greater than or equal to 50000</v>
      </c>
    </row>
    <row r="605" spans="1:21" x14ac:dyDescent="0.25">
      <c r="A605">
        <v>603</v>
      </c>
      <c r="B605" t="s">
        <v>1248</v>
      </c>
      <c r="C605" s="3" t="s">
        <v>1249</v>
      </c>
      <c r="D605" s="6">
        <v>5300</v>
      </c>
      <c r="E605" s="6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54"/>
        <v>1.1966037735849056</v>
      </c>
      <c r="P605" s="7">
        <f t="shared" si="55"/>
        <v>62.176470588235297</v>
      </c>
      <c r="Q605" t="str">
        <f t="shared" si="56"/>
        <v>theater</v>
      </c>
      <c r="R605" t="str">
        <f t="shared" si="57"/>
        <v>plays</v>
      </c>
      <c r="S605" s="9">
        <f t="shared" si="58"/>
        <v>43573.208333333328</v>
      </c>
      <c r="T605" s="9">
        <f t="shared" si="59"/>
        <v>43600.208333333328</v>
      </c>
      <c r="U605" t="str" cm="1">
        <f t="array" ref="U605">_xlfn.IFS( D605 &lt; 1000, "Less than 1000", D605&lt;=4999, "1000 to 4999", D605&lt;=9999, "5000 to 9999", D605&lt;= 14999, "10000 to 14999",
D605&lt;=19999, "15000 to 19999", D605&lt;=24999, "20000 to 24999", D605&lt;=29999, "25000 to 29999",
D605&lt;=34999, "30000 to 34999", D605&lt;=39999, "35000 to 39999", D605&lt;=44999, "40000 to 44999",
D605&lt;=49999, "45000 to 49999", D605&gt;49999, "Greater than or equal to 50000" )</f>
        <v>5000 to 9999</v>
      </c>
    </row>
    <row r="606" spans="1:21" x14ac:dyDescent="0.25">
      <c r="A606">
        <v>604</v>
      </c>
      <c r="B606" t="s">
        <v>1250</v>
      </c>
      <c r="C606" s="3" t="s">
        <v>1251</v>
      </c>
      <c r="D606" s="6">
        <v>88700</v>
      </c>
      <c r="E606" s="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54"/>
        <v>1.7073055242390078</v>
      </c>
      <c r="P606" s="7">
        <f t="shared" si="55"/>
        <v>53.005950297514879</v>
      </c>
      <c r="Q606" t="str">
        <f t="shared" si="56"/>
        <v>theater</v>
      </c>
      <c r="R606" t="str">
        <f t="shared" si="57"/>
        <v>plays</v>
      </c>
      <c r="S606" s="9">
        <f t="shared" si="58"/>
        <v>40565.25</v>
      </c>
      <c r="T606" s="9">
        <f t="shared" si="59"/>
        <v>40586.25</v>
      </c>
      <c r="U606" t="str" cm="1">
        <f t="array" ref="U606">_xlfn.IFS( D606 &lt; 1000, "Less than 1000", D606&lt;=4999, "1000 to 4999", D606&lt;=9999, "5000 to 9999", D606&lt;= 14999, "10000 to 14999",
D606&lt;=19999, "15000 to 19999", D606&lt;=24999, "20000 to 24999", D606&lt;=29999, "25000 to 29999",
D606&lt;=34999, "30000 to 34999", D606&lt;=39999, "35000 to 39999", D606&lt;=44999, "40000 to 44999",
D606&lt;=49999, "45000 to 49999", D606&gt;49999, "Greater than or equal to 50000" )</f>
        <v>Greater than or equal to 50000</v>
      </c>
    </row>
    <row r="607" spans="1:21" x14ac:dyDescent="0.25">
      <c r="A607">
        <v>605</v>
      </c>
      <c r="B607" t="s">
        <v>1252</v>
      </c>
      <c r="C607" s="3" t="s">
        <v>1253</v>
      </c>
      <c r="D607" s="6">
        <v>3300</v>
      </c>
      <c r="E607" s="6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54"/>
        <v>1.8721212121212121</v>
      </c>
      <c r="P607" s="7">
        <f t="shared" si="55"/>
        <v>57.738317757009348</v>
      </c>
      <c r="Q607" t="str">
        <f t="shared" si="56"/>
        <v>publishing</v>
      </c>
      <c r="R607" t="str">
        <f t="shared" si="57"/>
        <v>nonfiction</v>
      </c>
      <c r="S607" s="9">
        <f t="shared" si="58"/>
        <v>42280.208333333328</v>
      </c>
      <c r="T607" s="9">
        <f t="shared" si="59"/>
        <v>42321.25</v>
      </c>
      <c r="U607" t="str" cm="1">
        <f t="array" ref="U607">_xlfn.IFS( D607 &lt; 1000, "Less than 1000", D607&lt;=4999, "1000 to 4999", D607&lt;=9999, "5000 to 9999", D607&lt;= 14999, "10000 to 14999",
D607&lt;=19999, "15000 to 19999", D607&lt;=24999, "20000 to 24999", D607&lt;=29999, "25000 to 29999",
D607&lt;=34999, "30000 to 34999", D607&lt;=39999, "35000 to 39999", D607&lt;=44999, "40000 to 44999",
D607&lt;=49999, "45000 to 49999", D607&gt;49999, "Greater than or equal to 50000" )</f>
        <v>1000 to 4999</v>
      </c>
    </row>
    <row r="608" spans="1:21" x14ac:dyDescent="0.25">
      <c r="A608">
        <v>606</v>
      </c>
      <c r="B608" t="s">
        <v>1254</v>
      </c>
      <c r="C608" s="3" t="s">
        <v>1255</v>
      </c>
      <c r="D608" s="6">
        <v>3400</v>
      </c>
      <c r="E608" s="6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54"/>
        <v>1.8838235294117647</v>
      </c>
      <c r="P608" s="7">
        <f t="shared" si="55"/>
        <v>40.03125</v>
      </c>
      <c r="Q608" t="str">
        <f t="shared" si="56"/>
        <v>music</v>
      </c>
      <c r="R608" t="str">
        <f t="shared" si="57"/>
        <v>rock</v>
      </c>
      <c r="S608" s="9">
        <f t="shared" si="58"/>
        <v>42436.25</v>
      </c>
      <c r="T608" s="9">
        <f t="shared" si="59"/>
        <v>42447.208333333328</v>
      </c>
      <c r="U608" t="str" cm="1">
        <f t="array" ref="U608">_xlfn.IFS( D608 &lt; 1000, "Less than 1000", D608&lt;=4999, "1000 to 4999", D608&lt;=9999, "5000 to 9999", D608&lt;= 14999, "10000 to 14999",
D608&lt;=19999, "15000 to 19999", D608&lt;=24999, "20000 to 24999", D608&lt;=29999, "25000 to 29999",
D608&lt;=34999, "30000 to 34999", D608&lt;=39999, "35000 to 39999", D608&lt;=44999, "40000 to 44999",
D608&lt;=49999, "45000 to 49999", D608&gt;49999, "Greater than or equal to 50000" )</f>
        <v>1000 to 4999</v>
      </c>
    </row>
    <row r="609" spans="1:21" x14ac:dyDescent="0.25">
      <c r="A609">
        <v>607</v>
      </c>
      <c r="B609" t="s">
        <v>1256</v>
      </c>
      <c r="C609" s="3" t="s">
        <v>1257</v>
      </c>
      <c r="D609" s="6">
        <v>137600</v>
      </c>
      <c r="E609" s="6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54"/>
        <v>1.3129869186046512</v>
      </c>
      <c r="P609" s="7">
        <f t="shared" si="55"/>
        <v>81.016591928251117</v>
      </c>
      <c r="Q609" t="str">
        <f t="shared" si="56"/>
        <v>food</v>
      </c>
      <c r="R609" t="str">
        <f t="shared" si="57"/>
        <v>food trucks</v>
      </c>
      <c r="S609" s="9">
        <f t="shared" si="58"/>
        <v>41721.208333333336</v>
      </c>
      <c r="T609" s="9">
        <f t="shared" si="59"/>
        <v>41723.208333333336</v>
      </c>
      <c r="U609" t="str" cm="1">
        <f t="array" ref="U609">_xlfn.IFS( D609 &lt; 1000, "Less than 1000", D609&lt;=4999, "1000 to 4999", D609&lt;=9999, "5000 to 9999", D609&lt;= 14999, "10000 to 14999",
D609&lt;=19999, "15000 to 19999", D609&lt;=24999, "20000 to 24999", D609&lt;=29999, "25000 to 29999",
D609&lt;=34999, "30000 to 34999", D609&lt;=39999, "35000 to 39999", D609&lt;=44999, "40000 to 44999",
D609&lt;=49999, "45000 to 49999", D609&gt;49999, "Greater than or equal to 50000" )</f>
        <v>Greater than or equal to 50000</v>
      </c>
    </row>
    <row r="610" spans="1:21" x14ac:dyDescent="0.25">
      <c r="A610">
        <v>608</v>
      </c>
      <c r="B610" t="s">
        <v>1258</v>
      </c>
      <c r="C610" s="3" t="s">
        <v>1259</v>
      </c>
      <c r="D610" s="6">
        <v>3900</v>
      </c>
      <c r="E610" s="6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54"/>
        <v>2.8397435897435899</v>
      </c>
      <c r="P610" s="7">
        <f t="shared" si="55"/>
        <v>35.047468354430379</v>
      </c>
      <c r="Q610" t="str">
        <f t="shared" si="56"/>
        <v>music</v>
      </c>
      <c r="R610" t="str">
        <f t="shared" si="57"/>
        <v>jazz</v>
      </c>
      <c r="S610" s="9">
        <f t="shared" si="58"/>
        <v>43530.25</v>
      </c>
      <c r="T610" s="9">
        <f t="shared" si="59"/>
        <v>43534.25</v>
      </c>
      <c r="U610" t="str" cm="1">
        <f t="array" ref="U610">_xlfn.IFS( D610 &lt; 1000, "Less than 1000", D610&lt;=4999, "1000 to 4999", D610&lt;=9999, "5000 to 9999", D610&lt;= 14999, "10000 to 14999",
D610&lt;=19999, "15000 to 19999", D610&lt;=24999, "20000 to 24999", D610&lt;=29999, "25000 to 29999",
D610&lt;=34999, "30000 to 34999", D610&lt;=39999, "35000 to 39999", D610&lt;=44999, "40000 to 44999",
D610&lt;=49999, "45000 to 49999", D610&gt;49999, "Greater than or equal to 50000" )</f>
        <v>1000 to 4999</v>
      </c>
    </row>
    <row r="611" spans="1:21" x14ac:dyDescent="0.25">
      <c r="A611">
        <v>609</v>
      </c>
      <c r="B611" t="s">
        <v>1260</v>
      </c>
      <c r="C611" s="3" t="s">
        <v>1261</v>
      </c>
      <c r="D611" s="6">
        <v>10000</v>
      </c>
      <c r="E611" s="6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54"/>
        <v>1.2041999999999999</v>
      </c>
      <c r="P611" s="7">
        <f t="shared" si="55"/>
        <v>102.92307692307692</v>
      </c>
      <c r="Q611" t="str">
        <f t="shared" si="56"/>
        <v>film &amp; video</v>
      </c>
      <c r="R611" t="str">
        <f t="shared" si="57"/>
        <v>science fiction</v>
      </c>
      <c r="S611" s="9">
        <f t="shared" si="58"/>
        <v>43481.25</v>
      </c>
      <c r="T611" s="9">
        <f t="shared" si="59"/>
        <v>43498.25</v>
      </c>
      <c r="U611" t="str" cm="1">
        <f t="array" ref="U611">_xlfn.IFS( D611 &lt; 1000, "Less than 1000", D611&lt;=4999, "1000 to 4999", D611&lt;=9999, "5000 to 9999", D611&lt;= 14999, "10000 to 14999",
D611&lt;=19999, "15000 to 19999", D611&lt;=24999, "20000 to 24999", D611&lt;=29999, "25000 to 29999",
D611&lt;=34999, "30000 to 34999", D611&lt;=39999, "35000 to 39999", D611&lt;=44999, "40000 to 44999",
D611&lt;=49999, "45000 to 49999", D611&gt;49999, "Greater than or equal to 50000" )</f>
        <v>10000 to 14999</v>
      </c>
    </row>
    <row r="612" spans="1:21" x14ac:dyDescent="0.25">
      <c r="A612">
        <v>610</v>
      </c>
      <c r="B612" t="s">
        <v>1262</v>
      </c>
      <c r="C612" s="3" t="s">
        <v>1263</v>
      </c>
      <c r="D612" s="6">
        <v>42800</v>
      </c>
      <c r="E612" s="6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54"/>
        <v>4.1905607476635511</v>
      </c>
      <c r="P612" s="7">
        <f t="shared" si="55"/>
        <v>27.998126756166094</v>
      </c>
      <c r="Q612" t="str">
        <f t="shared" si="56"/>
        <v>theater</v>
      </c>
      <c r="R612" t="str">
        <f t="shared" si="57"/>
        <v>plays</v>
      </c>
      <c r="S612" s="9">
        <f t="shared" si="58"/>
        <v>41259.25</v>
      </c>
      <c r="T612" s="9">
        <f t="shared" si="59"/>
        <v>41273.25</v>
      </c>
      <c r="U612" t="str" cm="1">
        <f t="array" ref="U612">_xlfn.IFS( D612 &lt; 1000, "Less than 1000", D612&lt;=4999, "1000 to 4999", D612&lt;=9999, "5000 to 9999", D612&lt;= 14999, "10000 to 14999",
D612&lt;=19999, "15000 to 19999", D612&lt;=24999, "20000 to 24999", D612&lt;=29999, "25000 to 29999",
D612&lt;=34999, "30000 to 34999", D612&lt;=39999, "35000 to 39999", D612&lt;=44999, "40000 to 44999",
D612&lt;=49999, "45000 to 49999", D612&gt;49999, "Greater than or equal to 50000" )</f>
        <v>40000 to 44999</v>
      </c>
    </row>
    <row r="613" spans="1:21" x14ac:dyDescent="0.25">
      <c r="A613">
        <v>611</v>
      </c>
      <c r="B613" t="s">
        <v>1264</v>
      </c>
      <c r="C613" s="3" t="s">
        <v>1265</v>
      </c>
      <c r="D613" s="6">
        <v>8200</v>
      </c>
      <c r="E613" s="6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54"/>
        <v>0.13853658536585367</v>
      </c>
      <c r="P613" s="7">
        <f t="shared" si="55"/>
        <v>75.733333333333334</v>
      </c>
      <c r="Q613" t="str">
        <f t="shared" si="56"/>
        <v>theater</v>
      </c>
      <c r="R613" t="str">
        <f t="shared" si="57"/>
        <v>plays</v>
      </c>
      <c r="S613" s="9">
        <f t="shared" si="58"/>
        <v>41480.208333333336</v>
      </c>
      <c r="T613" s="9">
        <f t="shared" si="59"/>
        <v>41492.208333333336</v>
      </c>
      <c r="U613" t="str" cm="1">
        <f t="array" ref="U613">_xlfn.IFS( D613 &lt; 1000, "Less than 1000", D613&lt;=4999, "1000 to 4999", D613&lt;=9999, "5000 to 9999", D613&lt;= 14999, "10000 to 14999",
D613&lt;=19999, "15000 to 19999", D613&lt;=24999, "20000 to 24999", D613&lt;=29999, "25000 to 29999",
D613&lt;=34999, "30000 to 34999", D613&lt;=39999, "35000 to 39999", D613&lt;=44999, "40000 to 44999",
D613&lt;=49999, "45000 to 49999", D613&gt;49999, "Greater than or equal to 50000" )</f>
        <v>5000 to 9999</v>
      </c>
    </row>
    <row r="614" spans="1:21" x14ac:dyDescent="0.25">
      <c r="A614">
        <v>612</v>
      </c>
      <c r="B614" t="s">
        <v>1266</v>
      </c>
      <c r="C614" s="3" t="s">
        <v>1267</v>
      </c>
      <c r="D614" s="6">
        <v>6200</v>
      </c>
      <c r="E614" s="6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54"/>
        <v>1.3943548387096774</v>
      </c>
      <c r="P614" s="7">
        <f t="shared" si="55"/>
        <v>45.026041666666664</v>
      </c>
      <c r="Q614" t="str">
        <f t="shared" si="56"/>
        <v>music</v>
      </c>
      <c r="R614" t="str">
        <f t="shared" si="57"/>
        <v>electric music</v>
      </c>
      <c r="S614" s="9">
        <f t="shared" si="58"/>
        <v>40474.208333333336</v>
      </c>
      <c r="T614" s="9">
        <f t="shared" si="59"/>
        <v>40497.25</v>
      </c>
      <c r="U614" t="str" cm="1">
        <f t="array" ref="U614">_xlfn.IFS( D614 &lt; 1000, "Less than 1000", D614&lt;=4999, "1000 to 4999", D614&lt;=9999, "5000 to 9999", D614&lt;= 14999, "10000 to 14999",
D614&lt;=19999, "15000 to 19999", D614&lt;=24999, "20000 to 24999", D614&lt;=29999, "25000 to 29999",
D614&lt;=34999, "30000 to 34999", D614&lt;=39999, "35000 to 39999", D614&lt;=44999, "40000 to 44999",
D614&lt;=49999, "45000 to 49999", D614&gt;49999, "Greater than or equal to 50000" )</f>
        <v>5000 to 9999</v>
      </c>
    </row>
    <row r="615" spans="1:21" x14ac:dyDescent="0.25">
      <c r="A615">
        <v>613</v>
      </c>
      <c r="B615" t="s">
        <v>1268</v>
      </c>
      <c r="C615" s="3" t="s">
        <v>1269</v>
      </c>
      <c r="D615" s="6">
        <v>1100</v>
      </c>
      <c r="E615" s="6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54"/>
        <v>1.74</v>
      </c>
      <c r="P615" s="7">
        <f t="shared" si="55"/>
        <v>73.615384615384613</v>
      </c>
      <c r="Q615" t="str">
        <f t="shared" si="56"/>
        <v>theater</v>
      </c>
      <c r="R615" t="str">
        <f t="shared" si="57"/>
        <v>plays</v>
      </c>
      <c r="S615" s="9">
        <f t="shared" si="58"/>
        <v>42973.208333333328</v>
      </c>
      <c r="T615" s="9">
        <f t="shared" si="59"/>
        <v>42982.208333333328</v>
      </c>
      <c r="U615" t="str" cm="1">
        <f t="array" ref="U615">_xlfn.IFS( D615 &lt; 1000, "Less than 1000", D615&lt;=4999, "1000 to 4999", D615&lt;=9999, "5000 to 9999", D615&lt;= 14999, "10000 to 14999",
D615&lt;=19999, "15000 to 19999", D615&lt;=24999, "20000 to 24999", D615&lt;=29999, "25000 to 29999",
D615&lt;=34999, "30000 to 34999", D615&lt;=39999, "35000 to 39999", D615&lt;=44999, "40000 to 44999",
D615&lt;=49999, "45000 to 49999", D615&gt;49999, "Greater than or equal to 50000" )</f>
        <v>1000 to 4999</v>
      </c>
    </row>
    <row r="616" spans="1:21" x14ac:dyDescent="0.25">
      <c r="A616">
        <v>614</v>
      </c>
      <c r="B616" t="s">
        <v>1270</v>
      </c>
      <c r="C616" s="3" t="s">
        <v>1271</v>
      </c>
      <c r="D616" s="6">
        <v>26500</v>
      </c>
      <c r="E616" s="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54"/>
        <v>1.5549056603773586</v>
      </c>
      <c r="P616" s="7">
        <f t="shared" si="55"/>
        <v>56.991701244813278</v>
      </c>
      <c r="Q616" t="str">
        <f t="shared" si="56"/>
        <v>theater</v>
      </c>
      <c r="R616" t="str">
        <f t="shared" si="57"/>
        <v>plays</v>
      </c>
      <c r="S616" s="9">
        <f t="shared" si="58"/>
        <v>42746.25</v>
      </c>
      <c r="T616" s="9">
        <f t="shared" si="59"/>
        <v>42764.25</v>
      </c>
      <c r="U616" t="str" cm="1">
        <f t="array" ref="U616">_xlfn.IFS( D616 &lt; 1000, "Less than 1000", D616&lt;=4999, "1000 to 4999", D616&lt;=9999, "5000 to 9999", D616&lt;= 14999, "10000 to 14999",
D616&lt;=19999, "15000 to 19999", D616&lt;=24999, "20000 to 24999", D616&lt;=29999, "25000 to 29999",
D616&lt;=34999, "30000 to 34999", D616&lt;=39999, "35000 to 39999", D616&lt;=44999, "40000 to 44999",
D616&lt;=49999, "45000 to 49999", D616&gt;49999, "Greater than or equal to 50000" )</f>
        <v>25000 to 29999</v>
      </c>
    </row>
    <row r="617" spans="1:21" x14ac:dyDescent="0.25">
      <c r="A617">
        <v>615</v>
      </c>
      <c r="B617" t="s">
        <v>1272</v>
      </c>
      <c r="C617" s="3" t="s">
        <v>1273</v>
      </c>
      <c r="D617" s="6">
        <v>8500</v>
      </c>
      <c r="E617" s="6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54"/>
        <v>1.7044705882352942</v>
      </c>
      <c r="P617" s="7">
        <f t="shared" si="55"/>
        <v>85.223529411764702</v>
      </c>
      <c r="Q617" t="str">
        <f t="shared" si="56"/>
        <v>theater</v>
      </c>
      <c r="R617" t="str">
        <f t="shared" si="57"/>
        <v>plays</v>
      </c>
      <c r="S617" s="9">
        <f t="shared" si="58"/>
        <v>42489.208333333328</v>
      </c>
      <c r="T617" s="9">
        <f t="shared" si="59"/>
        <v>42499.208333333328</v>
      </c>
      <c r="U617" t="str" cm="1">
        <f t="array" ref="U617">_xlfn.IFS( D617 &lt; 1000, "Less than 1000", D617&lt;=4999, "1000 to 4999", D617&lt;=9999, "5000 to 9999", D617&lt;= 14999, "10000 to 14999",
D617&lt;=19999, "15000 to 19999", D617&lt;=24999, "20000 to 24999", D617&lt;=29999, "25000 to 29999",
D617&lt;=34999, "30000 to 34999", D617&lt;=39999, "35000 to 39999", D617&lt;=44999, "40000 to 44999",
D617&lt;=49999, "45000 to 49999", D617&gt;49999, "Greater than or equal to 50000" )</f>
        <v>5000 to 9999</v>
      </c>
    </row>
    <row r="618" spans="1:21" x14ac:dyDescent="0.25">
      <c r="A618">
        <v>616</v>
      </c>
      <c r="B618" t="s">
        <v>1274</v>
      </c>
      <c r="C618" s="3" t="s">
        <v>1275</v>
      </c>
      <c r="D618" s="6">
        <v>6400</v>
      </c>
      <c r="E618" s="6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54"/>
        <v>1.8951562500000001</v>
      </c>
      <c r="P618" s="7">
        <f t="shared" si="55"/>
        <v>50.962184873949582</v>
      </c>
      <c r="Q618" t="str">
        <f t="shared" si="56"/>
        <v>music</v>
      </c>
      <c r="R618" t="str">
        <f t="shared" si="57"/>
        <v>indie rock</v>
      </c>
      <c r="S618" s="9">
        <f t="shared" si="58"/>
        <v>41537.208333333336</v>
      </c>
      <c r="T618" s="9">
        <f t="shared" si="59"/>
        <v>41538.208333333336</v>
      </c>
      <c r="U618" t="str" cm="1">
        <f t="array" ref="U618">_xlfn.IFS( D618 &lt; 1000, "Less than 1000", D618&lt;=4999, "1000 to 4999", D618&lt;=9999, "5000 to 9999", D618&lt;= 14999, "10000 to 14999",
D618&lt;=19999, "15000 to 19999", D618&lt;=24999, "20000 to 24999", D618&lt;=29999, "25000 to 29999",
D618&lt;=34999, "30000 to 34999", D618&lt;=39999, "35000 to 39999", D618&lt;=44999, "40000 to 44999",
D618&lt;=49999, "45000 to 49999", D618&gt;49999, "Greater than or equal to 50000" )</f>
        <v>5000 to 9999</v>
      </c>
    </row>
    <row r="619" spans="1:21" x14ac:dyDescent="0.25">
      <c r="A619">
        <v>617</v>
      </c>
      <c r="B619" t="s">
        <v>1276</v>
      </c>
      <c r="C619" s="3" t="s">
        <v>1277</v>
      </c>
      <c r="D619" s="6">
        <v>1400</v>
      </c>
      <c r="E619" s="6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54"/>
        <v>2.4971428571428573</v>
      </c>
      <c r="P619" s="7">
        <f t="shared" si="55"/>
        <v>63.563636363636363</v>
      </c>
      <c r="Q619" t="str">
        <f t="shared" si="56"/>
        <v>theater</v>
      </c>
      <c r="R619" t="str">
        <f t="shared" si="57"/>
        <v>plays</v>
      </c>
      <c r="S619" s="9">
        <f t="shared" si="58"/>
        <v>41794.208333333336</v>
      </c>
      <c r="T619" s="9">
        <f t="shared" si="59"/>
        <v>41804.208333333336</v>
      </c>
      <c r="U619" t="str" cm="1">
        <f t="array" ref="U619">_xlfn.IFS( D619 &lt; 1000, "Less than 1000", D619&lt;=4999, "1000 to 4999", D619&lt;=9999, "5000 to 9999", D619&lt;= 14999, "10000 to 14999",
D619&lt;=19999, "15000 to 19999", D619&lt;=24999, "20000 to 24999", D619&lt;=29999, "25000 to 29999",
D619&lt;=34999, "30000 to 34999", D619&lt;=39999, "35000 to 39999", D619&lt;=44999, "40000 to 44999",
D619&lt;=49999, "45000 to 49999", D619&gt;49999, "Greater than or equal to 50000" )</f>
        <v>1000 to 4999</v>
      </c>
    </row>
    <row r="620" spans="1:21" x14ac:dyDescent="0.25">
      <c r="A620">
        <v>618</v>
      </c>
      <c r="B620" t="s">
        <v>1278</v>
      </c>
      <c r="C620" s="3" t="s">
        <v>1279</v>
      </c>
      <c r="D620" s="6">
        <v>198600</v>
      </c>
      <c r="E620" s="6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54"/>
        <v>0.48860523665659616</v>
      </c>
      <c r="P620" s="7">
        <f t="shared" si="55"/>
        <v>80.999165275459092</v>
      </c>
      <c r="Q620" t="str">
        <f t="shared" si="56"/>
        <v>publishing</v>
      </c>
      <c r="R620" t="str">
        <f t="shared" si="57"/>
        <v>nonfiction</v>
      </c>
      <c r="S620" s="9">
        <f t="shared" si="58"/>
        <v>41396.208333333336</v>
      </c>
      <c r="T620" s="9">
        <f t="shared" si="59"/>
        <v>41417.208333333336</v>
      </c>
      <c r="U620" t="str" cm="1">
        <f t="array" ref="U620">_xlfn.IFS( D620 &lt; 1000, "Less than 1000", D620&lt;=4999, "1000 to 4999", D620&lt;=9999, "5000 to 9999", D620&lt;= 14999, "10000 to 14999",
D620&lt;=19999, "15000 to 19999", D620&lt;=24999, "20000 to 24999", D620&lt;=29999, "25000 to 29999",
D620&lt;=34999, "30000 to 34999", D620&lt;=39999, "35000 to 39999", D620&lt;=44999, "40000 to 44999",
D620&lt;=49999, "45000 to 49999", D620&gt;49999, "Greater than or equal to 50000" )</f>
        <v>Greater than or equal to 50000</v>
      </c>
    </row>
    <row r="621" spans="1:21" x14ac:dyDescent="0.25">
      <c r="A621">
        <v>619</v>
      </c>
      <c r="B621" t="s">
        <v>1280</v>
      </c>
      <c r="C621" s="3" t="s">
        <v>1281</v>
      </c>
      <c r="D621" s="6">
        <v>195900</v>
      </c>
      <c r="E621" s="6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54"/>
        <v>0.28461970393057684</v>
      </c>
      <c r="P621" s="7">
        <f t="shared" si="55"/>
        <v>86.044753086419746</v>
      </c>
      <c r="Q621" t="str">
        <f t="shared" si="56"/>
        <v>theater</v>
      </c>
      <c r="R621" t="str">
        <f t="shared" si="57"/>
        <v>plays</v>
      </c>
      <c r="S621" s="9">
        <f t="shared" si="58"/>
        <v>40669.208333333336</v>
      </c>
      <c r="T621" s="9">
        <f t="shared" si="59"/>
        <v>40670.208333333336</v>
      </c>
      <c r="U621" t="str" cm="1">
        <f t="array" ref="U621">_xlfn.IFS( D621 &lt; 1000, "Less than 1000", D621&lt;=4999, "1000 to 4999", D621&lt;=9999, "5000 to 9999", D621&lt;= 14999, "10000 to 14999",
D621&lt;=19999, "15000 to 19999", D621&lt;=24999, "20000 to 24999", D621&lt;=29999, "25000 to 29999",
D621&lt;=34999, "30000 to 34999", D621&lt;=39999, "35000 to 39999", D621&lt;=44999, "40000 to 44999",
D621&lt;=49999, "45000 to 49999", D621&gt;49999, "Greater than or equal to 50000" )</f>
        <v>Greater than or equal to 50000</v>
      </c>
    </row>
    <row r="622" spans="1:21" x14ac:dyDescent="0.25">
      <c r="A622">
        <v>620</v>
      </c>
      <c r="B622" t="s">
        <v>1282</v>
      </c>
      <c r="C622" s="3" t="s">
        <v>1283</v>
      </c>
      <c r="D622" s="6">
        <v>4300</v>
      </c>
      <c r="E622" s="6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54"/>
        <v>2.6802325581395348</v>
      </c>
      <c r="P622" s="7">
        <f t="shared" si="55"/>
        <v>90.0390625</v>
      </c>
      <c r="Q622" t="str">
        <f t="shared" si="56"/>
        <v>photography</v>
      </c>
      <c r="R622" t="str">
        <f t="shared" si="57"/>
        <v>photography books</v>
      </c>
      <c r="S622" s="9">
        <f t="shared" si="58"/>
        <v>42559.208333333328</v>
      </c>
      <c r="T622" s="9">
        <f t="shared" si="59"/>
        <v>42563.208333333328</v>
      </c>
      <c r="U622" t="str" cm="1">
        <f t="array" ref="U622">_xlfn.IFS( D622 &lt; 1000, "Less than 1000", D622&lt;=4999, "1000 to 4999", D622&lt;=9999, "5000 to 9999", D622&lt;= 14999, "10000 to 14999",
D622&lt;=19999, "15000 to 19999", D622&lt;=24999, "20000 to 24999", D622&lt;=29999, "25000 to 29999",
D622&lt;=34999, "30000 to 34999", D622&lt;=39999, "35000 to 39999", D622&lt;=44999, "40000 to 44999",
D622&lt;=49999, "45000 to 49999", D622&gt;49999, "Greater than or equal to 50000" )</f>
        <v>1000 to 4999</v>
      </c>
    </row>
    <row r="623" spans="1:21" x14ac:dyDescent="0.25">
      <c r="A623">
        <v>621</v>
      </c>
      <c r="B623" t="s">
        <v>1284</v>
      </c>
      <c r="C623" s="3" t="s">
        <v>1285</v>
      </c>
      <c r="D623" s="6">
        <v>25600</v>
      </c>
      <c r="E623" s="6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54"/>
        <v>6.1980078125000002</v>
      </c>
      <c r="P623" s="7">
        <f t="shared" si="55"/>
        <v>74.006063432835816</v>
      </c>
      <c r="Q623" t="str">
        <f t="shared" si="56"/>
        <v>theater</v>
      </c>
      <c r="R623" t="str">
        <f t="shared" si="57"/>
        <v>plays</v>
      </c>
      <c r="S623" s="9">
        <f t="shared" si="58"/>
        <v>42626.208333333328</v>
      </c>
      <c r="T623" s="9">
        <f t="shared" si="59"/>
        <v>42631.208333333328</v>
      </c>
      <c r="U623" t="str" cm="1">
        <f t="array" ref="U623">_xlfn.IFS( D623 &lt; 1000, "Less than 1000", D623&lt;=4999, "1000 to 4999", D623&lt;=9999, "5000 to 9999", D623&lt;= 14999, "10000 to 14999",
D623&lt;=19999, "15000 to 19999", D623&lt;=24999, "20000 to 24999", D623&lt;=29999, "25000 to 29999",
D623&lt;=34999, "30000 to 34999", D623&lt;=39999, "35000 to 39999", D623&lt;=44999, "40000 to 44999",
D623&lt;=49999, "45000 to 49999", D623&gt;49999, "Greater than or equal to 50000" )</f>
        <v>25000 to 29999</v>
      </c>
    </row>
    <row r="624" spans="1:21" x14ac:dyDescent="0.25">
      <c r="A624">
        <v>622</v>
      </c>
      <c r="B624" t="s">
        <v>1286</v>
      </c>
      <c r="C624" s="3" t="s">
        <v>1287</v>
      </c>
      <c r="D624" s="6">
        <v>189000</v>
      </c>
      <c r="E624" s="6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54"/>
        <v>3.1301587301587303E-2</v>
      </c>
      <c r="P624" s="7">
        <f t="shared" si="55"/>
        <v>92.4375</v>
      </c>
      <c r="Q624" t="str">
        <f t="shared" si="56"/>
        <v>music</v>
      </c>
      <c r="R624" t="str">
        <f t="shared" si="57"/>
        <v>indie rock</v>
      </c>
      <c r="S624" s="9">
        <f t="shared" si="58"/>
        <v>43205.208333333328</v>
      </c>
      <c r="T624" s="9">
        <f t="shared" si="59"/>
        <v>43231.208333333328</v>
      </c>
      <c r="U624" t="str" cm="1">
        <f t="array" ref="U624">_xlfn.IFS( D624 &lt; 1000, "Less than 1000", D624&lt;=4999, "1000 to 4999", D624&lt;=9999, "5000 to 9999", D624&lt;= 14999, "10000 to 14999",
D624&lt;=19999, "15000 to 19999", D624&lt;=24999, "20000 to 24999", D624&lt;=29999, "25000 to 29999",
D624&lt;=34999, "30000 to 34999", D624&lt;=39999, "35000 to 39999", D624&lt;=44999, "40000 to 44999",
D624&lt;=49999, "45000 to 49999", D624&gt;49999, "Greater than or equal to 50000" )</f>
        <v>Greater than or equal to 50000</v>
      </c>
    </row>
    <row r="625" spans="1:21" x14ac:dyDescent="0.25">
      <c r="A625">
        <v>623</v>
      </c>
      <c r="B625" t="s">
        <v>1288</v>
      </c>
      <c r="C625" s="3" t="s">
        <v>1289</v>
      </c>
      <c r="D625" s="6">
        <v>94300</v>
      </c>
      <c r="E625" s="6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54"/>
        <v>1.5992152704135738</v>
      </c>
      <c r="P625" s="7">
        <f t="shared" si="55"/>
        <v>55.999257333828446</v>
      </c>
      <c r="Q625" t="str">
        <f t="shared" si="56"/>
        <v>theater</v>
      </c>
      <c r="R625" t="str">
        <f t="shared" si="57"/>
        <v>plays</v>
      </c>
      <c r="S625" s="9">
        <f t="shared" si="58"/>
        <v>42201.208333333328</v>
      </c>
      <c r="T625" s="9">
        <f t="shared" si="59"/>
        <v>42206.208333333328</v>
      </c>
      <c r="U625" t="str" cm="1">
        <f t="array" ref="U625">_xlfn.IFS( D625 &lt; 1000, "Less than 1000", D625&lt;=4999, "1000 to 4999", D625&lt;=9999, "5000 to 9999", D625&lt;= 14999, "10000 to 14999",
D625&lt;=19999, "15000 to 19999", D625&lt;=24999, "20000 to 24999", D625&lt;=29999, "25000 to 29999",
D625&lt;=34999, "30000 to 34999", D625&lt;=39999, "35000 to 39999", D625&lt;=44999, "40000 to 44999",
D625&lt;=49999, "45000 to 49999", D625&gt;49999, "Greater than or equal to 50000" )</f>
        <v>Greater than or equal to 50000</v>
      </c>
    </row>
    <row r="626" spans="1:21" x14ac:dyDescent="0.25">
      <c r="A626">
        <v>624</v>
      </c>
      <c r="B626" t="s">
        <v>1290</v>
      </c>
      <c r="C626" s="3" t="s">
        <v>1291</v>
      </c>
      <c r="D626" s="6">
        <v>5100</v>
      </c>
      <c r="E626" s="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54"/>
        <v>2.793921568627451</v>
      </c>
      <c r="P626" s="7">
        <f t="shared" si="55"/>
        <v>32.983796296296298</v>
      </c>
      <c r="Q626" t="str">
        <f t="shared" si="56"/>
        <v>photography</v>
      </c>
      <c r="R626" t="str">
        <f t="shared" si="57"/>
        <v>photography books</v>
      </c>
      <c r="S626" s="9">
        <f t="shared" si="58"/>
        <v>42029.25</v>
      </c>
      <c r="T626" s="9">
        <f t="shared" si="59"/>
        <v>42035.25</v>
      </c>
      <c r="U626" t="str" cm="1">
        <f t="array" ref="U626">_xlfn.IFS( D626 &lt; 1000, "Less than 1000", D626&lt;=4999, "1000 to 4999", D626&lt;=9999, "5000 to 9999", D626&lt;= 14999, "10000 to 14999",
D626&lt;=19999, "15000 to 19999", D626&lt;=24999, "20000 to 24999", D626&lt;=29999, "25000 to 29999",
D626&lt;=34999, "30000 to 34999", D626&lt;=39999, "35000 to 39999", D626&lt;=44999, "40000 to 44999",
D626&lt;=49999, "45000 to 49999", D626&gt;49999, "Greater than or equal to 50000" )</f>
        <v>5000 to 9999</v>
      </c>
    </row>
    <row r="627" spans="1:21" x14ac:dyDescent="0.25">
      <c r="A627">
        <v>625</v>
      </c>
      <c r="B627" t="s">
        <v>1292</v>
      </c>
      <c r="C627" s="3" t="s">
        <v>1293</v>
      </c>
      <c r="D627" s="6">
        <v>7500</v>
      </c>
      <c r="E627" s="6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54"/>
        <v>0.77373333333333338</v>
      </c>
      <c r="P627" s="7">
        <f t="shared" si="55"/>
        <v>93.596774193548384</v>
      </c>
      <c r="Q627" t="str">
        <f t="shared" si="56"/>
        <v>theater</v>
      </c>
      <c r="R627" t="str">
        <f t="shared" si="57"/>
        <v>plays</v>
      </c>
      <c r="S627" s="9">
        <f t="shared" si="58"/>
        <v>43857.25</v>
      </c>
      <c r="T627" s="9">
        <f t="shared" si="59"/>
        <v>43871.25</v>
      </c>
      <c r="U627" t="str" cm="1">
        <f t="array" ref="U627">_xlfn.IFS( D627 &lt; 1000, "Less than 1000", D627&lt;=4999, "1000 to 4999", D627&lt;=9999, "5000 to 9999", D627&lt;= 14999, "10000 to 14999",
D627&lt;=19999, "15000 to 19999", D627&lt;=24999, "20000 to 24999", D627&lt;=29999, "25000 to 29999",
D627&lt;=34999, "30000 to 34999", D627&lt;=39999, "35000 to 39999", D627&lt;=44999, "40000 to 44999",
D627&lt;=49999, "45000 to 49999", D627&gt;49999, "Greater than or equal to 50000" )</f>
        <v>5000 to 9999</v>
      </c>
    </row>
    <row r="628" spans="1:21" x14ac:dyDescent="0.25">
      <c r="A628">
        <v>626</v>
      </c>
      <c r="B628" t="s">
        <v>1294</v>
      </c>
      <c r="C628" s="3" t="s">
        <v>1295</v>
      </c>
      <c r="D628" s="6">
        <v>6400</v>
      </c>
      <c r="E628" s="6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54"/>
        <v>2.0632812500000002</v>
      </c>
      <c r="P628" s="7">
        <f t="shared" si="55"/>
        <v>69.867724867724874</v>
      </c>
      <c r="Q628" t="str">
        <f t="shared" si="56"/>
        <v>theater</v>
      </c>
      <c r="R628" t="str">
        <f t="shared" si="57"/>
        <v>plays</v>
      </c>
      <c r="S628" s="9">
        <f t="shared" si="58"/>
        <v>40449.208333333336</v>
      </c>
      <c r="T628" s="9">
        <f t="shared" si="59"/>
        <v>40458.208333333336</v>
      </c>
      <c r="U628" t="str" cm="1">
        <f t="array" ref="U628">_xlfn.IFS( D628 &lt; 1000, "Less than 1000", D628&lt;=4999, "1000 to 4999", D628&lt;=9999, "5000 to 9999", D628&lt;= 14999, "10000 to 14999",
D628&lt;=19999, "15000 to 19999", D628&lt;=24999, "20000 to 24999", D628&lt;=29999, "25000 to 29999",
D628&lt;=34999, "30000 to 34999", D628&lt;=39999, "35000 to 39999", D628&lt;=44999, "40000 to 44999",
D628&lt;=49999, "45000 to 49999", D628&gt;49999, "Greater than or equal to 50000" )</f>
        <v>5000 to 9999</v>
      </c>
    </row>
    <row r="629" spans="1:21" x14ac:dyDescent="0.25">
      <c r="A629">
        <v>627</v>
      </c>
      <c r="B629" t="s">
        <v>1296</v>
      </c>
      <c r="C629" s="3" t="s">
        <v>1297</v>
      </c>
      <c r="D629" s="6">
        <v>1600</v>
      </c>
      <c r="E629" s="6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54"/>
        <v>6.9424999999999999</v>
      </c>
      <c r="P629" s="7">
        <f t="shared" si="55"/>
        <v>72.129870129870127</v>
      </c>
      <c r="Q629" t="str">
        <f t="shared" si="56"/>
        <v>food</v>
      </c>
      <c r="R629" t="str">
        <f t="shared" si="57"/>
        <v>food trucks</v>
      </c>
      <c r="S629" s="9">
        <f t="shared" si="58"/>
        <v>40345.208333333336</v>
      </c>
      <c r="T629" s="9">
        <f t="shared" si="59"/>
        <v>40369.208333333336</v>
      </c>
      <c r="U629" t="str" cm="1">
        <f t="array" ref="U629">_xlfn.IFS( D629 &lt; 1000, "Less than 1000", D629&lt;=4999, "1000 to 4999", D629&lt;=9999, "5000 to 9999", D629&lt;= 14999, "10000 to 14999",
D629&lt;=19999, "15000 to 19999", D629&lt;=24999, "20000 to 24999", D629&lt;=29999, "25000 to 29999",
D629&lt;=34999, "30000 to 34999", D629&lt;=39999, "35000 to 39999", D629&lt;=44999, "40000 to 44999",
D629&lt;=49999, "45000 to 49999", D629&gt;49999, "Greater than or equal to 50000" )</f>
        <v>1000 to 4999</v>
      </c>
    </row>
    <row r="630" spans="1:21" x14ac:dyDescent="0.25">
      <c r="A630">
        <v>628</v>
      </c>
      <c r="B630" t="s">
        <v>1298</v>
      </c>
      <c r="C630" s="3" t="s">
        <v>1299</v>
      </c>
      <c r="D630" s="6">
        <v>1900</v>
      </c>
      <c r="E630" s="6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54"/>
        <v>1.5178947368421052</v>
      </c>
      <c r="P630" s="7">
        <f t="shared" si="55"/>
        <v>30.041666666666668</v>
      </c>
      <c r="Q630" t="str">
        <f t="shared" si="56"/>
        <v>music</v>
      </c>
      <c r="R630" t="str">
        <f t="shared" si="57"/>
        <v>indie rock</v>
      </c>
      <c r="S630" s="9">
        <f t="shared" si="58"/>
        <v>40455.208333333336</v>
      </c>
      <c r="T630" s="9">
        <f t="shared" si="59"/>
        <v>40458.208333333336</v>
      </c>
      <c r="U630" t="str" cm="1">
        <f t="array" ref="U630">_xlfn.IFS( D630 &lt; 1000, "Less than 1000", D630&lt;=4999, "1000 to 4999", D630&lt;=9999, "5000 to 9999", D630&lt;= 14999, "10000 to 14999",
D630&lt;=19999, "15000 to 19999", D630&lt;=24999, "20000 to 24999", D630&lt;=29999, "25000 to 29999",
D630&lt;=34999, "30000 to 34999", D630&lt;=39999, "35000 to 39999", D630&lt;=44999, "40000 to 44999",
D630&lt;=49999, "45000 to 49999", D630&gt;49999, "Greater than or equal to 50000" )</f>
        <v>1000 to 4999</v>
      </c>
    </row>
    <row r="631" spans="1:21" x14ac:dyDescent="0.25">
      <c r="A631">
        <v>629</v>
      </c>
      <c r="B631" t="s">
        <v>1300</v>
      </c>
      <c r="C631" s="3" t="s">
        <v>1301</v>
      </c>
      <c r="D631" s="6">
        <v>85900</v>
      </c>
      <c r="E631" s="6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54"/>
        <v>0.64582072176949945</v>
      </c>
      <c r="P631" s="7">
        <f t="shared" si="55"/>
        <v>73.968000000000004</v>
      </c>
      <c r="Q631" t="str">
        <f t="shared" si="56"/>
        <v>theater</v>
      </c>
      <c r="R631" t="str">
        <f t="shared" si="57"/>
        <v>plays</v>
      </c>
      <c r="S631" s="9">
        <f t="shared" si="58"/>
        <v>42557.208333333328</v>
      </c>
      <c r="T631" s="9">
        <f t="shared" si="59"/>
        <v>42559.208333333328</v>
      </c>
      <c r="U631" t="str" cm="1">
        <f t="array" ref="U631">_xlfn.IFS( D631 &lt; 1000, "Less than 1000", D631&lt;=4999, "1000 to 4999", D631&lt;=9999, "5000 to 9999", D631&lt;= 14999, "10000 to 14999",
D631&lt;=19999, "15000 to 19999", D631&lt;=24999, "20000 to 24999", D631&lt;=29999, "25000 to 29999",
D631&lt;=34999, "30000 to 34999", D631&lt;=39999, "35000 to 39999", D631&lt;=44999, "40000 to 44999",
D631&lt;=49999, "45000 to 49999", D631&gt;49999, "Greater than or equal to 50000" )</f>
        <v>Greater than or equal to 50000</v>
      </c>
    </row>
    <row r="632" spans="1:21" x14ac:dyDescent="0.25">
      <c r="A632">
        <v>630</v>
      </c>
      <c r="B632" t="s">
        <v>1302</v>
      </c>
      <c r="C632" s="3" t="s">
        <v>1303</v>
      </c>
      <c r="D632" s="6">
        <v>9500</v>
      </c>
      <c r="E632" s="6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54"/>
        <v>0.62873684210526315</v>
      </c>
      <c r="P632" s="7">
        <f t="shared" si="55"/>
        <v>68.65517241379311</v>
      </c>
      <c r="Q632" t="str">
        <f t="shared" si="56"/>
        <v>theater</v>
      </c>
      <c r="R632" t="str">
        <f t="shared" si="57"/>
        <v>plays</v>
      </c>
      <c r="S632" s="9">
        <f t="shared" si="58"/>
        <v>43586.208333333328</v>
      </c>
      <c r="T632" s="9">
        <f t="shared" si="59"/>
        <v>43597.208333333328</v>
      </c>
      <c r="U632" t="str" cm="1">
        <f t="array" ref="U632">_xlfn.IFS( D632 &lt; 1000, "Less than 1000", D632&lt;=4999, "1000 to 4999", D632&lt;=9999, "5000 to 9999", D632&lt;= 14999, "10000 to 14999",
D632&lt;=19999, "15000 to 19999", D632&lt;=24999, "20000 to 24999", D632&lt;=29999, "25000 to 29999",
D632&lt;=34999, "30000 to 34999", D632&lt;=39999, "35000 to 39999", D632&lt;=44999, "40000 to 44999",
D632&lt;=49999, "45000 to 49999", D632&gt;49999, "Greater than or equal to 50000" )</f>
        <v>5000 to 9999</v>
      </c>
    </row>
    <row r="633" spans="1:21" x14ac:dyDescent="0.25">
      <c r="A633">
        <v>631</v>
      </c>
      <c r="B633" t="s">
        <v>1304</v>
      </c>
      <c r="C633" s="3" t="s">
        <v>1305</v>
      </c>
      <c r="D633" s="6">
        <v>59200</v>
      </c>
      <c r="E633" s="6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54"/>
        <v>3.1039864864864866</v>
      </c>
      <c r="P633" s="7">
        <f t="shared" si="55"/>
        <v>59.992164544564154</v>
      </c>
      <c r="Q633" t="str">
        <f t="shared" si="56"/>
        <v>theater</v>
      </c>
      <c r="R633" t="str">
        <f t="shared" si="57"/>
        <v>plays</v>
      </c>
      <c r="S633" s="9">
        <f t="shared" si="58"/>
        <v>43550.208333333328</v>
      </c>
      <c r="T633" s="9">
        <f t="shared" si="59"/>
        <v>43554.208333333328</v>
      </c>
      <c r="U633" t="str" cm="1">
        <f t="array" ref="U633">_xlfn.IFS( D633 &lt; 1000, "Less than 1000", D633&lt;=4999, "1000 to 4999", D633&lt;=9999, "5000 to 9999", D633&lt;= 14999, "10000 to 14999",
D633&lt;=19999, "15000 to 19999", D633&lt;=24999, "20000 to 24999", D633&lt;=29999, "25000 to 29999",
D633&lt;=34999, "30000 to 34999", D633&lt;=39999, "35000 to 39999", D633&lt;=44999, "40000 to 44999",
D633&lt;=49999, "45000 to 49999", D633&gt;49999, "Greater than or equal to 50000" )</f>
        <v>Greater than or equal to 50000</v>
      </c>
    </row>
    <row r="634" spans="1:21" x14ac:dyDescent="0.25">
      <c r="A634">
        <v>632</v>
      </c>
      <c r="B634" t="s">
        <v>1306</v>
      </c>
      <c r="C634" s="3" t="s">
        <v>1307</v>
      </c>
      <c r="D634" s="6">
        <v>72100</v>
      </c>
      <c r="E634" s="6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54"/>
        <v>0.42859916782246882</v>
      </c>
      <c r="P634" s="7">
        <f t="shared" si="55"/>
        <v>111.15827338129496</v>
      </c>
      <c r="Q634" t="str">
        <f t="shared" si="56"/>
        <v>theater</v>
      </c>
      <c r="R634" t="str">
        <f t="shared" si="57"/>
        <v>plays</v>
      </c>
      <c r="S634" s="9">
        <f t="shared" si="58"/>
        <v>41945.208333333336</v>
      </c>
      <c r="T634" s="9">
        <f t="shared" si="59"/>
        <v>41963.25</v>
      </c>
      <c r="U634" t="str" cm="1">
        <f t="array" ref="U634">_xlfn.IFS( D634 &lt; 1000, "Less than 1000", D634&lt;=4999, "1000 to 4999", D634&lt;=9999, "5000 to 9999", D634&lt;= 14999, "10000 to 14999",
D634&lt;=19999, "15000 to 19999", D634&lt;=24999, "20000 to 24999", D634&lt;=29999, "25000 to 29999",
D634&lt;=34999, "30000 to 34999", D634&lt;=39999, "35000 to 39999", D634&lt;=44999, "40000 to 44999",
D634&lt;=49999, "45000 to 49999", D634&gt;49999, "Greater than or equal to 50000" )</f>
        <v>Greater than or equal to 50000</v>
      </c>
    </row>
    <row r="635" spans="1:21" x14ac:dyDescent="0.25">
      <c r="A635">
        <v>633</v>
      </c>
      <c r="B635" t="s">
        <v>1308</v>
      </c>
      <c r="C635" s="3" t="s">
        <v>1309</v>
      </c>
      <c r="D635" s="6">
        <v>6700</v>
      </c>
      <c r="E635" s="6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54"/>
        <v>0.83119402985074631</v>
      </c>
      <c r="P635" s="7">
        <f t="shared" si="55"/>
        <v>53.038095238095238</v>
      </c>
      <c r="Q635" t="str">
        <f t="shared" si="56"/>
        <v>film &amp; video</v>
      </c>
      <c r="R635" t="str">
        <f t="shared" si="57"/>
        <v>animation</v>
      </c>
      <c r="S635" s="9">
        <f t="shared" si="58"/>
        <v>42315.25</v>
      </c>
      <c r="T635" s="9">
        <f t="shared" si="59"/>
        <v>42319.25</v>
      </c>
      <c r="U635" t="str" cm="1">
        <f t="array" ref="U635">_xlfn.IFS( D635 &lt; 1000, "Less than 1000", D635&lt;=4999, "1000 to 4999", D635&lt;=9999, "5000 to 9999", D635&lt;= 14999, "10000 to 14999",
D635&lt;=19999, "15000 to 19999", D635&lt;=24999, "20000 to 24999", D635&lt;=29999, "25000 to 29999",
D635&lt;=34999, "30000 to 34999", D635&lt;=39999, "35000 to 39999", D635&lt;=44999, "40000 to 44999",
D635&lt;=49999, "45000 to 49999", D635&gt;49999, "Greater than or equal to 50000" )</f>
        <v>5000 to 9999</v>
      </c>
    </row>
    <row r="636" spans="1:21" x14ac:dyDescent="0.25">
      <c r="A636">
        <v>634</v>
      </c>
      <c r="B636" t="s">
        <v>1310</v>
      </c>
      <c r="C636" s="3" t="s">
        <v>1311</v>
      </c>
      <c r="D636" s="6">
        <v>118200</v>
      </c>
      <c r="E636" s="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54"/>
        <v>0.78531302876480547</v>
      </c>
      <c r="P636" s="7">
        <f t="shared" si="55"/>
        <v>55.985524728588658</v>
      </c>
      <c r="Q636" t="str">
        <f t="shared" si="56"/>
        <v>film &amp; video</v>
      </c>
      <c r="R636" t="str">
        <f t="shared" si="57"/>
        <v>television</v>
      </c>
      <c r="S636" s="9">
        <f t="shared" si="58"/>
        <v>42819.208333333328</v>
      </c>
      <c r="T636" s="9">
        <f t="shared" si="59"/>
        <v>42833.208333333328</v>
      </c>
      <c r="U636" t="str" cm="1">
        <f t="array" ref="U636">_xlfn.IFS( D636 &lt; 1000, "Less than 1000", D636&lt;=4999, "1000 to 4999", D636&lt;=9999, "5000 to 9999", D636&lt;= 14999, "10000 to 14999",
D636&lt;=19999, "15000 to 19999", D636&lt;=24999, "20000 to 24999", D636&lt;=29999, "25000 to 29999",
D636&lt;=34999, "30000 to 34999", D636&lt;=39999, "35000 to 39999", D636&lt;=44999, "40000 to 44999",
D636&lt;=49999, "45000 to 49999", D636&gt;49999, "Greater than or equal to 50000" )</f>
        <v>Greater than or equal to 50000</v>
      </c>
    </row>
    <row r="637" spans="1:21" x14ac:dyDescent="0.25">
      <c r="A637">
        <v>635</v>
      </c>
      <c r="B637" t="s">
        <v>1312</v>
      </c>
      <c r="C637" s="3" t="s">
        <v>1313</v>
      </c>
      <c r="D637" s="6">
        <v>139000</v>
      </c>
      <c r="E637" s="6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54"/>
        <v>1.1409352517985611</v>
      </c>
      <c r="P637" s="7">
        <f t="shared" si="55"/>
        <v>69.986760812003524</v>
      </c>
      <c r="Q637" t="str">
        <f t="shared" si="56"/>
        <v>film &amp; video</v>
      </c>
      <c r="R637" t="str">
        <f t="shared" si="57"/>
        <v>television</v>
      </c>
      <c r="S637" s="9">
        <f t="shared" si="58"/>
        <v>41314.25</v>
      </c>
      <c r="T637" s="9">
        <f t="shared" si="59"/>
        <v>41346.208333333336</v>
      </c>
      <c r="U637" t="str" cm="1">
        <f t="array" ref="U637">_xlfn.IFS( D637 &lt; 1000, "Less than 1000", D637&lt;=4999, "1000 to 4999", D637&lt;=9999, "5000 to 9999", D637&lt;= 14999, "10000 to 14999",
D637&lt;=19999, "15000 to 19999", D637&lt;=24999, "20000 to 24999", D637&lt;=29999, "25000 to 29999",
D637&lt;=34999, "30000 to 34999", D637&lt;=39999, "35000 to 39999", D637&lt;=44999, "40000 to 44999",
D637&lt;=49999, "45000 to 49999", D637&gt;49999, "Greater than or equal to 50000" )</f>
        <v>Greater than or equal to 50000</v>
      </c>
    </row>
    <row r="638" spans="1:21" x14ac:dyDescent="0.25">
      <c r="A638">
        <v>636</v>
      </c>
      <c r="B638" t="s">
        <v>1314</v>
      </c>
      <c r="C638" s="3" t="s">
        <v>1315</v>
      </c>
      <c r="D638" s="6">
        <v>197700</v>
      </c>
      <c r="E638" s="6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54"/>
        <v>0.64537683358624176</v>
      </c>
      <c r="P638" s="7">
        <f t="shared" si="55"/>
        <v>48.998079877112133</v>
      </c>
      <c r="Q638" t="str">
        <f t="shared" si="56"/>
        <v>film &amp; video</v>
      </c>
      <c r="R638" t="str">
        <f t="shared" si="57"/>
        <v>animation</v>
      </c>
      <c r="S638" s="9">
        <f t="shared" si="58"/>
        <v>40926.25</v>
      </c>
      <c r="T638" s="9">
        <f t="shared" si="59"/>
        <v>40971.25</v>
      </c>
      <c r="U638" t="str" cm="1">
        <f t="array" ref="U638">_xlfn.IFS( D638 &lt; 1000, "Less than 1000", D638&lt;=4999, "1000 to 4999", D638&lt;=9999, "5000 to 9999", D638&lt;= 14999, "10000 to 14999",
D638&lt;=19999, "15000 to 19999", D638&lt;=24999, "20000 to 24999", D638&lt;=29999, "25000 to 29999",
D638&lt;=34999, "30000 to 34999", D638&lt;=39999, "35000 to 39999", D638&lt;=44999, "40000 to 44999",
D638&lt;=49999, "45000 to 49999", D638&gt;49999, "Greater than or equal to 50000" )</f>
        <v>Greater than or equal to 50000</v>
      </c>
    </row>
    <row r="639" spans="1:21" x14ac:dyDescent="0.25">
      <c r="A639">
        <v>637</v>
      </c>
      <c r="B639" t="s">
        <v>1316</v>
      </c>
      <c r="C639" s="3" t="s">
        <v>1317</v>
      </c>
      <c r="D639" s="6">
        <v>8500</v>
      </c>
      <c r="E639" s="6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54"/>
        <v>0.79411764705882348</v>
      </c>
      <c r="P639" s="7">
        <f t="shared" si="55"/>
        <v>103.84615384615384</v>
      </c>
      <c r="Q639" t="str">
        <f t="shared" si="56"/>
        <v>theater</v>
      </c>
      <c r="R639" t="str">
        <f t="shared" si="57"/>
        <v>plays</v>
      </c>
      <c r="S639" s="9">
        <f t="shared" si="58"/>
        <v>42688.25</v>
      </c>
      <c r="T639" s="9">
        <f t="shared" si="59"/>
        <v>42696.25</v>
      </c>
      <c r="U639" t="str" cm="1">
        <f t="array" ref="U639">_xlfn.IFS( D639 &lt; 1000, "Less than 1000", D639&lt;=4999, "1000 to 4999", D639&lt;=9999, "5000 to 9999", D639&lt;= 14999, "10000 to 14999",
D639&lt;=19999, "15000 to 19999", D639&lt;=24999, "20000 to 24999", D639&lt;=29999, "25000 to 29999",
D639&lt;=34999, "30000 to 34999", D639&lt;=39999, "35000 to 39999", D639&lt;=44999, "40000 to 44999",
D639&lt;=49999, "45000 to 49999", D639&gt;49999, "Greater than or equal to 50000" )</f>
        <v>5000 to 9999</v>
      </c>
    </row>
    <row r="640" spans="1:21" x14ac:dyDescent="0.25">
      <c r="A640">
        <v>638</v>
      </c>
      <c r="B640" t="s">
        <v>1318</v>
      </c>
      <c r="C640" s="3" t="s">
        <v>1319</v>
      </c>
      <c r="D640" s="6">
        <v>81600</v>
      </c>
      <c r="E640" s="6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54"/>
        <v>0.11419117647058824</v>
      </c>
      <c r="P640" s="7">
        <f t="shared" si="55"/>
        <v>99.127659574468083</v>
      </c>
      <c r="Q640" t="str">
        <f t="shared" si="56"/>
        <v>theater</v>
      </c>
      <c r="R640" t="str">
        <f t="shared" si="57"/>
        <v>plays</v>
      </c>
      <c r="S640" s="9">
        <f t="shared" si="58"/>
        <v>40386.208333333336</v>
      </c>
      <c r="T640" s="9">
        <f t="shared" si="59"/>
        <v>40398.208333333336</v>
      </c>
      <c r="U640" t="str" cm="1">
        <f t="array" ref="U640">_xlfn.IFS( D640 &lt; 1000, "Less than 1000", D640&lt;=4999, "1000 to 4999", D640&lt;=9999, "5000 to 9999", D640&lt;= 14999, "10000 to 14999",
D640&lt;=19999, "15000 to 19999", D640&lt;=24999, "20000 to 24999", D640&lt;=29999, "25000 to 29999",
D640&lt;=34999, "30000 to 34999", D640&lt;=39999, "35000 to 39999", D640&lt;=44999, "40000 to 44999",
D640&lt;=49999, "45000 to 49999", D640&gt;49999, "Greater than or equal to 50000" )</f>
        <v>Greater than or equal to 50000</v>
      </c>
    </row>
    <row r="641" spans="1:21" x14ac:dyDescent="0.25">
      <c r="A641">
        <v>639</v>
      </c>
      <c r="B641" t="s">
        <v>1320</v>
      </c>
      <c r="C641" s="3" t="s">
        <v>1321</v>
      </c>
      <c r="D641" s="6">
        <v>8600</v>
      </c>
      <c r="E641" s="6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54"/>
        <v>0.56186046511627907</v>
      </c>
      <c r="P641" s="7">
        <f t="shared" si="55"/>
        <v>107.37777777777778</v>
      </c>
      <c r="Q641" t="str">
        <f t="shared" si="56"/>
        <v>film &amp; video</v>
      </c>
      <c r="R641" t="str">
        <f t="shared" si="57"/>
        <v>drama</v>
      </c>
      <c r="S641" s="9">
        <f t="shared" si="58"/>
        <v>43309.208333333328</v>
      </c>
      <c r="T641" s="9">
        <f t="shared" si="59"/>
        <v>43309.208333333328</v>
      </c>
      <c r="U641" t="str" cm="1">
        <f t="array" ref="U641">_xlfn.IFS( D641 &lt; 1000, "Less than 1000", D641&lt;=4999, "1000 to 4999", D641&lt;=9999, "5000 to 9999", D641&lt;= 14999, "10000 to 14999",
D641&lt;=19999, "15000 to 19999", D641&lt;=24999, "20000 to 24999", D641&lt;=29999, "25000 to 29999",
D641&lt;=34999, "30000 to 34999", D641&lt;=39999, "35000 to 39999", D641&lt;=44999, "40000 to 44999",
D641&lt;=49999, "45000 to 49999", D641&gt;49999, "Greater than or equal to 50000" )</f>
        <v>5000 to 9999</v>
      </c>
    </row>
    <row r="642" spans="1:21" x14ac:dyDescent="0.25">
      <c r="A642">
        <v>640</v>
      </c>
      <c r="B642" t="s">
        <v>1322</v>
      </c>
      <c r="C642" s="3" t="s">
        <v>1323</v>
      </c>
      <c r="D642" s="6">
        <v>119800</v>
      </c>
      <c r="E642" s="6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54"/>
        <v>0.16501669449081802</v>
      </c>
      <c r="P642" s="7">
        <f t="shared" si="55"/>
        <v>76.922178988326849</v>
      </c>
      <c r="Q642" t="str">
        <f t="shared" si="56"/>
        <v>theater</v>
      </c>
      <c r="R642" t="str">
        <f t="shared" si="57"/>
        <v>plays</v>
      </c>
      <c r="S642" s="9">
        <f t="shared" si="58"/>
        <v>42387.25</v>
      </c>
      <c r="T642" s="9">
        <f t="shared" si="59"/>
        <v>42390.25</v>
      </c>
      <c r="U642" t="str" cm="1">
        <f t="array" ref="U642">_xlfn.IFS( D642 &lt; 1000, "Less than 1000", D642&lt;=4999, "1000 to 4999", D642&lt;=9999, "5000 to 9999", D642&lt;= 14999, "10000 to 14999",
D642&lt;=19999, "15000 to 19999", D642&lt;=24999, "20000 to 24999", D642&lt;=29999, "25000 to 29999",
D642&lt;=34999, "30000 to 34999", D642&lt;=39999, "35000 to 39999", D642&lt;=44999, "40000 to 44999",
D642&lt;=49999, "45000 to 49999", D642&gt;49999, "Greater than or equal to 50000" )</f>
        <v>Greater than or equal to 50000</v>
      </c>
    </row>
    <row r="643" spans="1:21" x14ac:dyDescent="0.25">
      <c r="A643">
        <v>641</v>
      </c>
      <c r="B643" t="s">
        <v>1324</v>
      </c>
      <c r="C643" s="3" t="s">
        <v>1325</v>
      </c>
      <c r="D643" s="6">
        <v>9400</v>
      </c>
      <c r="E643" s="6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60">E643/D643</f>
        <v>1.1996808510638297</v>
      </c>
      <c r="P643" s="7">
        <f t="shared" ref="P643:P706" si="61">IF(G643&lt;=0, 0, E643/G643 )</f>
        <v>58.128865979381445</v>
      </c>
      <c r="Q643" t="str">
        <f t="shared" ref="Q643:Q706" si="62">LEFT(N643, SEARCH("/", N643)-1)</f>
        <v>theater</v>
      </c>
      <c r="R643" t="str">
        <f t="shared" ref="R643:R706" si="63">MID( N643, SEARCH( "/",N643)+1,LEN(N643))</f>
        <v>plays</v>
      </c>
      <c r="S643" s="9">
        <f t="shared" ref="S643:S706" si="64">J643/60/60/24+DATE(1970,1,1)</f>
        <v>42786.25</v>
      </c>
      <c r="T643" s="9">
        <f t="shared" ref="T643:T706" si="65">K643/60/60/24+DATE(1970,1,1)</f>
        <v>42814.208333333328</v>
      </c>
      <c r="U643" t="str" cm="1">
        <f t="array" ref="U643">_xlfn.IFS( D643 &lt; 1000, "Less than 1000", D643&lt;=4999, "1000 to 4999", D643&lt;=9999, "5000 to 9999", D643&lt;= 14999, "10000 to 14999",
D643&lt;=19999, "15000 to 19999", D643&lt;=24999, "20000 to 24999", D643&lt;=29999, "25000 to 29999",
D643&lt;=34999, "30000 to 34999", D643&lt;=39999, "35000 to 39999", D643&lt;=44999, "40000 to 44999",
D643&lt;=49999, "45000 to 49999", D643&gt;49999, "Greater than or equal to 50000" )</f>
        <v>5000 to 9999</v>
      </c>
    </row>
    <row r="644" spans="1:21" x14ac:dyDescent="0.25">
      <c r="A644">
        <v>642</v>
      </c>
      <c r="B644" t="s">
        <v>1326</v>
      </c>
      <c r="C644" s="3" t="s">
        <v>1327</v>
      </c>
      <c r="D644" s="6">
        <v>9200</v>
      </c>
      <c r="E644" s="6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60"/>
        <v>1.4545652173913044</v>
      </c>
      <c r="P644" s="7">
        <f t="shared" si="61"/>
        <v>103.73643410852713</v>
      </c>
      <c r="Q644" t="str">
        <f t="shared" si="62"/>
        <v>technology</v>
      </c>
      <c r="R644" t="str">
        <f t="shared" si="63"/>
        <v>wearables</v>
      </c>
      <c r="S644" s="9">
        <f t="shared" si="64"/>
        <v>43451.25</v>
      </c>
      <c r="T644" s="9">
        <f t="shared" si="65"/>
        <v>43460.25</v>
      </c>
      <c r="U644" t="str" cm="1">
        <f t="array" ref="U644">_xlfn.IFS( D644 &lt; 1000, "Less than 1000", D644&lt;=4999, "1000 to 4999", D644&lt;=9999, "5000 to 9999", D644&lt;= 14999, "10000 to 14999",
D644&lt;=19999, "15000 to 19999", D644&lt;=24999, "20000 to 24999", D644&lt;=29999, "25000 to 29999",
D644&lt;=34999, "30000 to 34999", D644&lt;=39999, "35000 to 39999", D644&lt;=44999, "40000 to 44999",
D644&lt;=49999, "45000 to 49999", D644&gt;49999, "Greater than or equal to 50000" )</f>
        <v>5000 to 9999</v>
      </c>
    </row>
    <row r="645" spans="1:21" x14ac:dyDescent="0.25">
      <c r="A645">
        <v>643</v>
      </c>
      <c r="B645" t="s">
        <v>1328</v>
      </c>
      <c r="C645" s="3" t="s">
        <v>1329</v>
      </c>
      <c r="D645" s="6">
        <v>14900</v>
      </c>
      <c r="E645" s="6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60"/>
        <v>2.2138255033557046</v>
      </c>
      <c r="P645" s="7">
        <f t="shared" si="61"/>
        <v>87.962666666666664</v>
      </c>
      <c r="Q645" t="str">
        <f t="shared" si="62"/>
        <v>theater</v>
      </c>
      <c r="R645" t="str">
        <f t="shared" si="63"/>
        <v>plays</v>
      </c>
      <c r="S645" s="9">
        <f t="shared" si="64"/>
        <v>42795.25</v>
      </c>
      <c r="T645" s="9">
        <f t="shared" si="65"/>
        <v>42813.208333333328</v>
      </c>
      <c r="U645" t="str" cm="1">
        <f t="array" ref="U645">_xlfn.IFS( D645 &lt; 1000, "Less than 1000", D645&lt;=4999, "1000 to 4999", D645&lt;=9999, "5000 to 9999", D645&lt;= 14999, "10000 to 14999",
D645&lt;=19999, "15000 to 19999", D645&lt;=24999, "20000 to 24999", D645&lt;=29999, "25000 to 29999",
D645&lt;=34999, "30000 to 34999", D645&lt;=39999, "35000 to 39999", D645&lt;=44999, "40000 to 44999",
D645&lt;=49999, "45000 to 49999", D645&gt;49999, "Greater than or equal to 50000" )</f>
        <v>10000 to 14999</v>
      </c>
    </row>
    <row r="646" spans="1:21" x14ac:dyDescent="0.25">
      <c r="A646">
        <v>644</v>
      </c>
      <c r="B646" t="s">
        <v>1330</v>
      </c>
      <c r="C646" s="3" t="s">
        <v>1331</v>
      </c>
      <c r="D646" s="6">
        <v>169400</v>
      </c>
      <c r="E646" s="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60"/>
        <v>0.48396694214876035</v>
      </c>
      <c r="P646" s="7">
        <f t="shared" si="61"/>
        <v>28</v>
      </c>
      <c r="Q646" t="str">
        <f t="shared" si="62"/>
        <v>theater</v>
      </c>
      <c r="R646" t="str">
        <f t="shared" si="63"/>
        <v>plays</v>
      </c>
      <c r="S646" s="9">
        <f t="shared" si="64"/>
        <v>43452.25</v>
      </c>
      <c r="T646" s="9">
        <f t="shared" si="65"/>
        <v>43468.25</v>
      </c>
      <c r="U646" t="str" cm="1">
        <f t="array" ref="U646">_xlfn.IFS( D646 &lt; 1000, "Less than 1000", D646&lt;=4999, "1000 to 4999", D646&lt;=9999, "5000 to 9999", D646&lt;= 14999, "10000 to 14999",
D646&lt;=19999, "15000 to 19999", D646&lt;=24999, "20000 to 24999", D646&lt;=29999, "25000 to 29999",
D646&lt;=34999, "30000 to 34999", D646&lt;=39999, "35000 to 39999", D646&lt;=44999, "40000 to 44999",
D646&lt;=49999, "45000 to 49999", D646&gt;49999, "Greater than or equal to 50000" )</f>
        <v>Greater than or equal to 50000</v>
      </c>
    </row>
    <row r="647" spans="1:21" x14ac:dyDescent="0.25">
      <c r="A647">
        <v>645</v>
      </c>
      <c r="B647" t="s">
        <v>1332</v>
      </c>
      <c r="C647" s="3" t="s">
        <v>1333</v>
      </c>
      <c r="D647" s="6">
        <v>192100</v>
      </c>
      <c r="E647" s="6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60"/>
        <v>0.92911504424778757</v>
      </c>
      <c r="P647" s="7">
        <f t="shared" si="61"/>
        <v>37.999361294443261</v>
      </c>
      <c r="Q647" t="str">
        <f t="shared" si="62"/>
        <v>music</v>
      </c>
      <c r="R647" t="str">
        <f t="shared" si="63"/>
        <v>rock</v>
      </c>
      <c r="S647" s="9">
        <f t="shared" si="64"/>
        <v>43369.208333333328</v>
      </c>
      <c r="T647" s="9">
        <f t="shared" si="65"/>
        <v>43390.208333333328</v>
      </c>
      <c r="U647" t="str" cm="1">
        <f t="array" ref="U647">_xlfn.IFS( D647 &lt; 1000, "Less than 1000", D647&lt;=4999, "1000 to 4999", D647&lt;=9999, "5000 to 9999", D647&lt;= 14999, "10000 to 14999",
D647&lt;=19999, "15000 to 19999", D647&lt;=24999, "20000 to 24999", D647&lt;=29999, "25000 to 29999",
D647&lt;=34999, "30000 to 34999", D647&lt;=39999, "35000 to 39999", D647&lt;=44999, "40000 to 44999",
D647&lt;=49999, "45000 to 49999", D647&gt;49999, "Greater than or equal to 50000" )</f>
        <v>Greater than or equal to 50000</v>
      </c>
    </row>
    <row r="648" spans="1:21" x14ac:dyDescent="0.25">
      <c r="A648">
        <v>646</v>
      </c>
      <c r="B648" t="s">
        <v>1334</v>
      </c>
      <c r="C648" s="3" t="s">
        <v>1335</v>
      </c>
      <c r="D648" s="6">
        <v>98700</v>
      </c>
      <c r="E648" s="6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60"/>
        <v>0.88599797365754818</v>
      </c>
      <c r="P648" s="7">
        <f t="shared" si="61"/>
        <v>29.999313893653515</v>
      </c>
      <c r="Q648" t="str">
        <f t="shared" si="62"/>
        <v>games</v>
      </c>
      <c r="R648" t="str">
        <f t="shared" si="63"/>
        <v>video games</v>
      </c>
      <c r="S648" s="9">
        <f t="shared" si="64"/>
        <v>41346.208333333336</v>
      </c>
      <c r="T648" s="9">
        <f t="shared" si="65"/>
        <v>41357.208333333336</v>
      </c>
      <c r="U648" t="str" cm="1">
        <f t="array" ref="U648">_xlfn.IFS( D648 &lt; 1000, "Less than 1000", D648&lt;=4999, "1000 to 4999", D648&lt;=9999, "5000 to 9999", D648&lt;= 14999, "10000 to 14999",
D648&lt;=19999, "15000 to 19999", D648&lt;=24999, "20000 to 24999", D648&lt;=29999, "25000 to 29999",
D648&lt;=34999, "30000 to 34999", D648&lt;=39999, "35000 to 39999", D648&lt;=44999, "40000 to 44999",
D648&lt;=49999, "45000 to 49999", D648&gt;49999, "Greater than or equal to 50000" )</f>
        <v>Greater than or equal to 50000</v>
      </c>
    </row>
    <row r="649" spans="1:21" x14ac:dyDescent="0.25">
      <c r="A649">
        <v>647</v>
      </c>
      <c r="B649" t="s">
        <v>1336</v>
      </c>
      <c r="C649" s="3" t="s">
        <v>1337</v>
      </c>
      <c r="D649" s="6">
        <v>4500</v>
      </c>
      <c r="E649" s="6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60"/>
        <v>0.41399999999999998</v>
      </c>
      <c r="P649" s="7">
        <f t="shared" si="61"/>
        <v>103.5</v>
      </c>
      <c r="Q649" t="str">
        <f t="shared" si="62"/>
        <v>publishing</v>
      </c>
      <c r="R649" t="str">
        <f t="shared" si="63"/>
        <v>translations</v>
      </c>
      <c r="S649" s="9">
        <f t="shared" si="64"/>
        <v>43199.208333333328</v>
      </c>
      <c r="T649" s="9">
        <f t="shared" si="65"/>
        <v>43223.208333333328</v>
      </c>
      <c r="U649" t="str" cm="1">
        <f t="array" ref="U649">_xlfn.IFS( D649 &lt; 1000, "Less than 1000", D649&lt;=4999, "1000 to 4999", D649&lt;=9999, "5000 to 9999", D649&lt;= 14999, "10000 to 14999",
D649&lt;=19999, "15000 to 19999", D649&lt;=24999, "20000 to 24999", D649&lt;=29999, "25000 to 29999",
D649&lt;=34999, "30000 to 34999", D649&lt;=39999, "35000 to 39999", D649&lt;=44999, "40000 to 44999",
D649&lt;=49999, "45000 to 49999", D649&gt;49999, "Greater than or equal to 50000" )</f>
        <v>1000 to 4999</v>
      </c>
    </row>
    <row r="650" spans="1:21" x14ac:dyDescent="0.25">
      <c r="A650">
        <v>648</v>
      </c>
      <c r="B650" t="s">
        <v>1338</v>
      </c>
      <c r="C650" s="3" t="s">
        <v>1339</v>
      </c>
      <c r="D650" s="6">
        <v>98600</v>
      </c>
      <c r="E650" s="6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60"/>
        <v>0.63056795131845844</v>
      </c>
      <c r="P650" s="7">
        <f t="shared" si="61"/>
        <v>85.994467496542185</v>
      </c>
      <c r="Q650" t="str">
        <f t="shared" si="62"/>
        <v>food</v>
      </c>
      <c r="R650" t="str">
        <f t="shared" si="63"/>
        <v>food trucks</v>
      </c>
      <c r="S650" s="9">
        <f t="shared" si="64"/>
        <v>42922.208333333328</v>
      </c>
      <c r="T650" s="9">
        <f t="shared" si="65"/>
        <v>42940.208333333328</v>
      </c>
      <c r="U650" t="str" cm="1">
        <f t="array" ref="U650">_xlfn.IFS( D650 &lt; 1000, "Less than 1000", D650&lt;=4999, "1000 to 4999", D650&lt;=9999, "5000 to 9999", D650&lt;= 14999, "10000 to 14999",
D650&lt;=19999, "15000 to 19999", D650&lt;=24999, "20000 to 24999", D650&lt;=29999, "25000 to 29999",
D650&lt;=34999, "30000 to 34999", D650&lt;=39999, "35000 to 39999", D650&lt;=44999, "40000 to 44999",
D650&lt;=49999, "45000 to 49999", D650&gt;49999, "Greater than or equal to 50000" )</f>
        <v>Greater than or equal to 50000</v>
      </c>
    </row>
    <row r="651" spans="1:21" x14ac:dyDescent="0.25">
      <c r="A651">
        <v>649</v>
      </c>
      <c r="B651" t="s">
        <v>1340</v>
      </c>
      <c r="C651" s="3" t="s">
        <v>1341</v>
      </c>
      <c r="D651" s="6">
        <v>121700</v>
      </c>
      <c r="E651" s="6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60"/>
        <v>0.48482333607230893</v>
      </c>
      <c r="P651" s="7">
        <f t="shared" si="61"/>
        <v>98.011627906976742</v>
      </c>
      <c r="Q651" t="str">
        <f t="shared" si="62"/>
        <v>theater</v>
      </c>
      <c r="R651" t="str">
        <f t="shared" si="63"/>
        <v>plays</v>
      </c>
      <c r="S651" s="9">
        <f t="shared" si="64"/>
        <v>40471.208333333336</v>
      </c>
      <c r="T651" s="9">
        <f t="shared" si="65"/>
        <v>40482.208333333336</v>
      </c>
      <c r="U651" t="str" cm="1">
        <f t="array" ref="U651">_xlfn.IFS( D651 &lt; 1000, "Less than 1000", D651&lt;=4999, "1000 to 4999", D651&lt;=9999, "5000 to 9999", D651&lt;= 14999, "10000 to 14999",
D651&lt;=19999, "15000 to 19999", D651&lt;=24999, "20000 to 24999", D651&lt;=29999, "25000 to 29999",
D651&lt;=34999, "30000 to 34999", D651&lt;=39999, "35000 to 39999", D651&lt;=44999, "40000 to 44999",
D651&lt;=49999, "45000 to 49999", D651&gt;49999, "Greater than or equal to 50000" )</f>
        <v>Greater than or equal to 50000</v>
      </c>
    </row>
    <row r="652" spans="1:21" x14ac:dyDescent="0.25">
      <c r="A652">
        <v>650</v>
      </c>
      <c r="B652" t="s">
        <v>1342</v>
      </c>
      <c r="C652" s="3" t="s">
        <v>1343</v>
      </c>
      <c r="D652" s="6">
        <v>100</v>
      </c>
      <c r="E652" s="6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60"/>
        <v>0.02</v>
      </c>
      <c r="P652" s="7">
        <f t="shared" si="61"/>
        <v>2</v>
      </c>
      <c r="Q652" t="str">
        <f t="shared" si="62"/>
        <v>music</v>
      </c>
      <c r="R652" t="str">
        <f t="shared" si="63"/>
        <v>jazz</v>
      </c>
      <c r="S652" s="9">
        <f t="shared" si="64"/>
        <v>41828.208333333336</v>
      </c>
      <c r="T652" s="9">
        <f t="shared" si="65"/>
        <v>41855.208333333336</v>
      </c>
      <c r="U652" t="str" cm="1">
        <f t="array" ref="U652">_xlfn.IFS( D652 &lt; 1000, "Less than 1000", D652&lt;=4999, "1000 to 4999", D652&lt;=9999, "5000 to 9999", D652&lt;= 14999, "10000 to 14999",
D652&lt;=19999, "15000 to 19999", D652&lt;=24999, "20000 to 24999", D652&lt;=29999, "25000 to 29999",
D652&lt;=34999, "30000 to 34999", D652&lt;=39999, "35000 to 39999", D652&lt;=44999, "40000 to 44999",
D652&lt;=49999, "45000 to 49999", D652&gt;49999, "Greater than or equal to 50000" )</f>
        <v>Less than 1000</v>
      </c>
    </row>
    <row r="653" spans="1:21" x14ac:dyDescent="0.25">
      <c r="A653">
        <v>651</v>
      </c>
      <c r="B653" t="s">
        <v>1344</v>
      </c>
      <c r="C653" s="3" t="s">
        <v>1345</v>
      </c>
      <c r="D653" s="6">
        <v>196700</v>
      </c>
      <c r="E653" s="6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60"/>
        <v>0.88479410269445857</v>
      </c>
      <c r="P653" s="7">
        <f t="shared" si="61"/>
        <v>44.994570837642193</v>
      </c>
      <c r="Q653" t="str">
        <f t="shared" si="62"/>
        <v>film &amp; video</v>
      </c>
      <c r="R653" t="str">
        <f t="shared" si="63"/>
        <v>shorts</v>
      </c>
      <c r="S653" s="9">
        <f t="shared" si="64"/>
        <v>41692.25</v>
      </c>
      <c r="T653" s="9">
        <f t="shared" si="65"/>
        <v>41707.25</v>
      </c>
      <c r="U653" t="str" cm="1">
        <f t="array" ref="U653">_xlfn.IFS( D653 &lt; 1000, "Less than 1000", D653&lt;=4999, "1000 to 4999", D653&lt;=9999, "5000 to 9999", D653&lt;= 14999, "10000 to 14999",
D653&lt;=19999, "15000 to 19999", D653&lt;=24999, "20000 to 24999", D653&lt;=29999, "25000 to 29999",
D653&lt;=34999, "30000 to 34999", D653&lt;=39999, "35000 to 39999", D653&lt;=44999, "40000 to 44999",
D653&lt;=49999, "45000 to 49999", D653&gt;49999, "Greater than or equal to 50000" )</f>
        <v>Greater than or equal to 50000</v>
      </c>
    </row>
    <row r="654" spans="1:21" x14ac:dyDescent="0.25">
      <c r="A654">
        <v>652</v>
      </c>
      <c r="B654" t="s">
        <v>1346</v>
      </c>
      <c r="C654" s="3" t="s">
        <v>1347</v>
      </c>
      <c r="D654" s="6">
        <v>10000</v>
      </c>
      <c r="E654" s="6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60"/>
        <v>1.2684</v>
      </c>
      <c r="P654" s="7">
        <f t="shared" si="61"/>
        <v>31.012224938875306</v>
      </c>
      <c r="Q654" t="str">
        <f t="shared" si="62"/>
        <v>technology</v>
      </c>
      <c r="R654" t="str">
        <f t="shared" si="63"/>
        <v>web</v>
      </c>
      <c r="S654" s="9">
        <f t="shared" si="64"/>
        <v>42587.208333333328</v>
      </c>
      <c r="T654" s="9">
        <f t="shared" si="65"/>
        <v>42630.208333333328</v>
      </c>
      <c r="U654" t="str" cm="1">
        <f t="array" ref="U654">_xlfn.IFS( D654 &lt; 1000, "Less than 1000", D654&lt;=4999, "1000 to 4999", D654&lt;=9999, "5000 to 9999", D654&lt;= 14999, "10000 to 14999",
D654&lt;=19999, "15000 to 19999", D654&lt;=24999, "20000 to 24999", D654&lt;=29999, "25000 to 29999",
D654&lt;=34999, "30000 to 34999", D654&lt;=39999, "35000 to 39999", D654&lt;=44999, "40000 to 44999",
D654&lt;=49999, "45000 to 49999", D654&gt;49999, "Greater than or equal to 50000" )</f>
        <v>10000 to 14999</v>
      </c>
    </row>
    <row r="655" spans="1:21" x14ac:dyDescent="0.25">
      <c r="A655">
        <v>653</v>
      </c>
      <c r="B655" t="s">
        <v>1348</v>
      </c>
      <c r="C655" s="3" t="s">
        <v>1349</v>
      </c>
      <c r="D655" s="6">
        <v>600</v>
      </c>
      <c r="E655" s="6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60"/>
        <v>23.388333333333332</v>
      </c>
      <c r="P655" s="7">
        <f t="shared" si="61"/>
        <v>59.970085470085472</v>
      </c>
      <c r="Q655" t="str">
        <f t="shared" si="62"/>
        <v>technology</v>
      </c>
      <c r="R655" t="str">
        <f t="shared" si="63"/>
        <v>web</v>
      </c>
      <c r="S655" s="9">
        <f t="shared" si="64"/>
        <v>42468.208333333328</v>
      </c>
      <c r="T655" s="9">
        <f t="shared" si="65"/>
        <v>42470.208333333328</v>
      </c>
      <c r="U655" t="str" cm="1">
        <f t="array" ref="U655">_xlfn.IFS( D655 &lt; 1000, "Less than 1000", D655&lt;=4999, "1000 to 4999", D655&lt;=9999, "5000 to 9999", D655&lt;= 14999, "10000 to 14999",
D655&lt;=19999, "15000 to 19999", D655&lt;=24999, "20000 to 24999", D655&lt;=29999, "25000 to 29999",
D655&lt;=34999, "30000 to 34999", D655&lt;=39999, "35000 to 39999", D655&lt;=44999, "40000 to 44999",
D655&lt;=49999, "45000 to 49999", D655&gt;49999, "Greater than or equal to 50000" )</f>
        <v>Less than 1000</v>
      </c>
    </row>
    <row r="656" spans="1:21" x14ac:dyDescent="0.25">
      <c r="A656">
        <v>654</v>
      </c>
      <c r="B656" t="s">
        <v>1350</v>
      </c>
      <c r="C656" s="3" t="s">
        <v>1351</v>
      </c>
      <c r="D656" s="6">
        <v>35000</v>
      </c>
      <c r="E656" s="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60"/>
        <v>5.0838857142857146</v>
      </c>
      <c r="P656" s="7">
        <f t="shared" si="61"/>
        <v>58.9973474801061</v>
      </c>
      <c r="Q656" t="str">
        <f t="shared" si="62"/>
        <v>music</v>
      </c>
      <c r="R656" t="str">
        <f t="shared" si="63"/>
        <v>metal</v>
      </c>
      <c r="S656" s="9">
        <f t="shared" si="64"/>
        <v>42240.208333333328</v>
      </c>
      <c r="T656" s="9">
        <f t="shared" si="65"/>
        <v>42245.208333333328</v>
      </c>
      <c r="U656" t="str" cm="1">
        <f t="array" ref="U656">_xlfn.IFS( D656 &lt; 1000, "Less than 1000", D656&lt;=4999, "1000 to 4999", D656&lt;=9999, "5000 to 9999", D656&lt;= 14999, "10000 to 14999",
D656&lt;=19999, "15000 to 19999", D656&lt;=24999, "20000 to 24999", D656&lt;=29999, "25000 to 29999",
D656&lt;=34999, "30000 to 34999", D656&lt;=39999, "35000 to 39999", D656&lt;=44999, "40000 to 44999",
D656&lt;=49999, "45000 to 49999", D656&gt;49999, "Greater than or equal to 50000" )</f>
        <v>35000 to 39999</v>
      </c>
    </row>
    <row r="657" spans="1:21" x14ac:dyDescent="0.25">
      <c r="A657">
        <v>655</v>
      </c>
      <c r="B657" t="s">
        <v>1352</v>
      </c>
      <c r="C657" s="3" t="s">
        <v>1353</v>
      </c>
      <c r="D657" s="6">
        <v>6900</v>
      </c>
      <c r="E657" s="6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60"/>
        <v>1.9147826086956521</v>
      </c>
      <c r="P657" s="7">
        <f t="shared" si="61"/>
        <v>50.045454545454547</v>
      </c>
      <c r="Q657" t="str">
        <f t="shared" si="62"/>
        <v>photography</v>
      </c>
      <c r="R657" t="str">
        <f t="shared" si="63"/>
        <v>photography books</v>
      </c>
      <c r="S657" s="9">
        <f t="shared" si="64"/>
        <v>42796.25</v>
      </c>
      <c r="T657" s="9">
        <f t="shared" si="65"/>
        <v>42809.208333333328</v>
      </c>
      <c r="U657" t="str" cm="1">
        <f t="array" ref="U657">_xlfn.IFS( D657 &lt; 1000, "Less than 1000", D657&lt;=4999, "1000 to 4999", D657&lt;=9999, "5000 to 9999", D657&lt;= 14999, "10000 to 14999",
D657&lt;=19999, "15000 to 19999", D657&lt;=24999, "20000 to 24999", D657&lt;=29999, "25000 to 29999",
D657&lt;=34999, "30000 to 34999", D657&lt;=39999, "35000 to 39999", D657&lt;=44999, "40000 to 44999",
D657&lt;=49999, "45000 to 49999", D657&gt;49999, "Greater than or equal to 50000" )</f>
        <v>5000 to 9999</v>
      </c>
    </row>
    <row r="658" spans="1:21" x14ac:dyDescent="0.25">
      <c r="A658">
        <v>656</v>
      </c>
      <c r="B658" t="s">
        <v>1354</v>
      </c>
      <c r="C658" s="3" t="s">
        <v>1355</v>
      </c>
      <c r="D658" s="6">
        <v>118400</v>
      </c>
      <c r="E658" s="6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60"/>
        <v>0.42127533783783783</v>
      </c>
      <c r="P658" s="7">
        <f t="shared" si="61"/>
        <v>98.966269841269835</v>
      </c>
      <c r="Q658" t="str">
        <f t="shared" si="62"/>
        <v>food</v>
      </c>
      <c r="R658" t="str">
        <f t="shared" si="63"/>
        <v>food trucks</v>
      </c>
      <c r="S658" s="9">
        <f t="shared" si="64"/>
        <v>43097.25</v>
      </c>
      <c r="T658" s="9">
        <f t="shared" si="65"/>
        <v>43102.25</v>
      </c>
      <c r="U658" t="str" cm="1">
        <f t="array" ref="U658">_xlfn.IFS( D658 &lt; 1000, "Less than 1000", D658&lt;=4999, "1000 to 4999", D658&lt;=9999, "5000 to 9999", D658&lt;= 14999, "10000 to 14999",
D658&lt;=19999, "15000 to 19999", D658&lt;=24999, "20000 to 24999", D658&lt;=29999, "25000 to 29999",
D658&lt;=34999, "30000 to 34999", D658&lt;=39999, "35000 to 39999", D658&lt;=44999, "40000 to 44999",
D658&lt;=49999, "45000 to 49999", D658&gt;49999, "Greater than or equal to 50000" )</f>
        <v>Greater than or equal to 50000</v>
      </c>
    </row>
    <row r="659" spans="1:21" x14ac:dyDescent="0.25">
      <c r="A659">
        <v>657</v>
      </c>
      <c r="B659" t="s">
        <v>1356</v>
      </c>
      <c r="C659" s="3" t="s">
        <v>1357</v>
      </c>
      <c r="D659" s="6">
        <v>10000</v>
      </c>
      <c r="E659" s="6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60"/>
        <v>8.2400000000000001E-2</v>
      </c>
      <c r="P659" s="7">
        <f t="shared" si="61"/>
        <v>58.857142857142854</v>
      </c>
      <c r="Q659" t="str">
        <f t="shared" si="62"/>
        <v>film &amp; video</v>
      </c>
      <c r="R659" t="str">
        <f t="shared" si="63"/>
        <v>science fiction</v>
      </c>
      <c r="S659" s="9">
        <f t="shared" si="64"/>
        <v>43096.25</v>
      </c>
      <c r="T659" s="9">
        <f t="shared" si="65"/>
        <v>43112.25</v>
      </c>
      <c r="U659" t="str" cm="1">
        <f t="array" ref="U659">_xlfn.IFS( D659 &lt; 1000, "Less than 1000", D659&lt;=4999, "1000 to 4999", D659&lt;=9999, "5000 to 9999", D659&lt;= 14999, "10000 to 14999",
D659&lt;=19999, "15000 to 19999", D659&lt;=24999, "20000 to 24999", D659&lt;=29999, "25000 to 29999",
D659&lt;=34999, "30000 to 34999", D659&lt;=39999, "35000 to 39999", D659&lt;=44999, "40000 to 44999",
D659&lt;=49999, "45000 to 49999", D659&gt;49999, "Greater than or equal to 50000" )</f>
        <v>10000 to 14999</v>
      </c>
    </row>
    <row r="660" spans="1:21" x14ac:dyDescent="0.25">
      <c r="A660">
        <v>658</v>
      </c>
      <c r="B660" t="s">
        <v>1358</v>
      </c>
      <c r="C660" s="3" t="s">
        <v>1359</v>
      </c>
      <c r="D660" s="6">
        <v>52600</v>
      </c>
      <c r="E660" s="6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60"/>
        <v>0.60064638783269964</v>
      </c>
      <c r="P660" s="7">
        <f t="shared" si="61"/>
        <v>81.010256410256417</v>
      </c>
      <c r="Q660" t="str">
        <f t="shared" si="62"/>
        <v>music</v>
      </c>
      <c r="R660" t="str">
        <f t="shared" si="63"/>
        <v>rock</v>
      </c>
      <c r="S660" s="9">
        <f t="shared" si="64"/>
        <v>42246.208333333328</v>
      </c>
      <c r="T660" s="9">
        <f t="shared" si="65"/>
        <v>42269.208333333328</v>
      </c>
      <c r="U660" t="str" cm="1">
        <f t="array" ref="U660">_xlfn.IFS( D660 &lt; 1000, "Less than 1000", D660&lt;=4999, "1000 to 4999", D660&lt;=9999, "5000 to 9999", D660&lt;= 14999, "10000 to 14999",
D660&lt;=19999, "15000 to 19999", D660&lt;=24999, "20000 to 24999", D660&lt;=29999, "25000 to 29999",
D660&lt;=34999, "30000 to 34999", D660&lt;=39999, "35000 to 39999", D660&lt;=44999, "40000 to 44999",
D660&lt;=49999, "45000 to 49999", D660&gt;49999, "Greater than or equal to 50000" )</f>
        <v>Greater than or equal to 50000</v>
      </c>
    </row>
    <row r="661" spans="1:21" x14ac:dyDescent="0.25">
      <c r="A661">
        <v>659</v>
      </c>
      <c r="B661" t="s">
        <v>1360</v>
      </c>
      <c r="C661" s="3" t="s">
        <v>1361</v>
      </c>
      <c r="D661" s="6">
        <v>120700</v>
      </c>
      <c r="E661" s="6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60"/>
        <v>0.47232808616404309</v>
      </c>
      <c r="P661" s="7">
        <f t="shared" si="61"/>
        <v>76.013333333333335</v>
      </c>
      <c r="Q661" t="str">
        <f t="shared" si="62"/>
        <v>film &amp; video</v>
      </c>
      <c r="R661" t="str">
        <f t="shared" si="63"/>
        <v>documentary</v>
      </c>
      <c r="S661" s="9">
        <f t="shared" si="64"/>
        <v>40570.25</v>
      </c>
      <c r="T661" s="9">
        <f t="shared" si="65"/>
        <v>40571.25</v>
      </c>
      <c r="U661" t="str" cm="1">
        <f t="array" ref="U661">_xlfn.IFS( D661 &lt; 1000, "Less than 1000", D661&lt;=4999, "1000 to 4999", D661&lt;=9999, "5000 to 9999", D661&lt;= 14999, "10000 to 14999",
D661&lt;=19999, "15000 to 19999", D661&lt;=24999, "20000 to 24999", D661&lt;=29999, "25000 to 29999",
D661&lt;=34999, "30000 to 34999", D661&lt;=39999, "35000 to 39999", D661&lt;=44999, "40000 to 44999",
D661&lt;=49999, "45000 to 49999", D661&gt;49999, "Greater than or equal to 50000" )</f>
        <v>Greater than or equal to 50000</v>
      </c>
    </row>
    <row r="662" spans="1:21" x14ac:dyDescent="0.25">
      <c r="A662">
        <v>660</v>
      </c>
      <c r="B662" t="s">
        <v>1362</v>
      </c>
      <c r="C662" s="3" t="s">
        <v>1363</v>
      </c>
      <c r="D662" s="6">
        <v>9100</v>
      </c>
      <c r="E662" s="6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60"/>
        <v>0.81736263736263737</v>
      </c>
      <c r="P662" s="7">
        <f t="shared" si="61"/>
        <v>96.597402597402592</v>
      </c>
      <c r="Q662" t="str">
        <f t="shared" si="62"/>
        <v>theater</v>
      </c>
      <c r="R662" t="str">
        <f t="shared" si="63"/>
        <v>plays</v>
      </c>
      <c r="S662" s="9">
        <f t="shared" si="64"/>
        <v>42237.208333333328</v>
      </c>
      <c r="T662" s="9">
        <f t="shared" si="65"/>
        <v>42246.208333333328</v>
      </c>
      <c r="U662" t="str" cm="1">
        <f t="array" ref="U662">_xlfn.IFS( D662 &lt; 1000, "Less than 1000", D662&lt;=4999, "1000 to 4999", D662&lt;=9999, "5000 to 9999", D662&lt;= 14999, "10000 to 14999",
D662&lt;=19999, "15000 to 19999", D662&lt;=24999, "20000 to 24999", D662&lt;=29999, "25000 to 29999",
D662&lt;=34999, "30000 to 34999", D662&lt;=39999, "35000 to 39999", D662&lt;=44999, "40000 to 44999",
D662&lt;=49999, "45000 to 49999", D662&gt;49999, "Greater than or equal to 50000" )</f>
        <v>5000 to 9999</v>
      </c>
    </row>
    <row r="663" spans="1:21" x14ac:dyDescent="0.25">
      <c r="A663">
        <v>661</v>
      </c>
      <c r="B663" t="s">
        <v>1364</v>
      </c>
      <c r="C663" s="3" t="s">
        <v>1365</v>
      </c>
      <c r="D663" s="6">
        <v>106800</v>
      </c>
      <c r="E663" s="6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60"/>
        <v>0.54187265917603</v>
      </c>
      <c r="P663" s="7">
        <f t="shared" si="61"/>
        <v>76.957446808510639</v>
      </c>
      <c r="Q663" t="str">
        <f t="shared" si="62"/>
        <v>music</v>
      </c>
      <c r="R663" t="str">
        <f t="shared" si="63"/>
        <v>jazz</v>
      </c>
      <c r="S663" s="9">
        <f t="shared" si="64"/>
        <v>40996.208333333336</v>
      </c>
      <c r="T663" s="9">
        <f t="shared" si="65"/>
        <v>41026.208333333336</v>
      </c>
      <c r="U663" t="str" cm="1">
        <f t="array" ref="U663">_xlfn.IFS( D663 &lt; 1000, "Less than 1000", D663&lt;=4999, "1000 to 4999", D663&lt;=9999, "5000 to 9999", D663&lt;= 14999, "10000 to 14999",
D663&lt;=19999, "15000 to 19999", D663&lt;=24999, "20000 to 24999", D663&lt;=29999, "25000 to 29999",
D663&lt;=34999, "30000 to 34999", D663&lt;=39999, "35000 to 39999", D663&lt;=44999, "40000 to 44999",
D663&lt;=49999, "45000 to 49999", D663&gt;49999, "Greater than or equal to 50000" )</f>
        <v>Greater than or equal to 50000</v>
      </c>
    </row>
    <row r="664" spans="1:21" x14ac:dyDescent="0.25">
      <c r="A664">
        <v>662</v>
      </c>
      <c r="B664" t="s">
        <v>1366</v>
      </c>
      <c r="C664" s="3" t="s">
        <v>1367</v>
      </c>
      <c r="D664" s="6">
        <v>9100</v>
      </c>
      <c r="E664" s="6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60"/>
        <v>0.97868131868131869</v>
      </c>
      <c r="P664" s="7">
        <f t="shared" si="61"/>
        <v>67.984732824427482</v>
      </c>
      <c r="Q664" t="str">
        <f t="shared" si="62"/>
        <v>theater</v>
      </c>
      <c r="R664" t="str">
        <f t="shared" si="63"/>
        <v>plays</v>
      </c>
      <c r="S664" s="9">
        <f t="shared" si="64"/>
        <v>43443.25</v>
      </c>
      <c r="T664" s="9">
        <f t="shared" si="65"/>
        <v>43447.25</v>
      </c>
      <c r="U664" t="str" cm="1">
        <f t="array" ref="U664">_xlfn.IFS( D664 &lt; 1000, "Less than 1000", D664&lt;=4999, "1000 to 4999", D664&lt;=9999, "5000 to 9999", D664&lt;= 14999, "10000 to 14999",
D664&lt;=19999, "15000 to 19999", D664&lt;=24999, "20000 to 24999", D664&lt;=29999, "25000 to 29999",
D664&lt;=34999, "30000 to 34999", D664&lt;=39999, "35000 to 39999", D664&lt;=44999, "40000 to 44999",
D664&lt;=49999, "45000 to 49999", D664&gt;49999, "Greater than or equal to 50000" )</f>
        <v>5000 to 9999</v>
      </c>
    </row>
    <row r="665" spans="1:21" x14ac:dyDescent="0.25">
      <c r="A665">
        <v>663</v>
      </c>
      <c r="B665" t="s">
        <v>1368</v>
      </c>
      <c r="C665" s="3" t="s">
        <v>1369</v>
      </c>
      <c r="D665" s="6">
        <v>10000</v>
      </c>
      <c r="E665" s="6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60"/>
        <v>0.77239999999999998</v>
      </c>
      <c r="P665" s="7">
        <f t="shared" si="61"/>
        <v>88.781609195402297</v>
      </c>
      <c r="Q665" t="str">
        <f t="shared" si="62"/>
        <v>theater</v>
      </c>
      <c r="R665" t="str">
        <f t="shared" si="63"/>
        <v>plays</v>
      </c>
      <c r="S665" s="9">
        <f t="shared" si="64"/>
        <v>40458.208333333336</v>
      </c>
      <c r="T665" s="9">
        <f t="shared" si="65"/>
        <v>40481.208333333336</v>
      </c>
      <c r="U665" t="str" cm="1">
        <f t="array" ref="U665">_xlfn.IFS( D665 &lt; 1000, "Less than 1000", D665&lt;=4999, "1000 to 4999", D665&lt;=9999, "5000 to 9999", D665&lt;= 14999, "10000 to 14999",
D665&lt;=19999, "15000 to 19999", D665&lt;=24999, "20000 to 24999", D665&lt;=29999, "25000 to 29999",
D665&lt;=34999, "30000 to 34999", D665&lt;=39999, "35000 to 39999", D665&lt;=44999, "40000 to 44999",
D665&lt;=49999, "45000 to 49999", D665&gt;49999, "Greater than or equal to 50000" )</f>
        <v>10000 to 14999</v>
      </c>
    </row>
    <row r="666" spans="1:21" x14ac:dyDescent="0.25">
      <c r="A666">
        <v>664</v>
      </c>
      <c r="B666" t="s">
        <v>708</v>
      </c>
      <c r="C666" s="3" t="s">
        <v>1370</v>
      </c>
      <c r="D666" s="6">
        <v>79400</v>
      </c>
      <c r="E666" s="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60"/>
        <v>0.33464735516372796</v>
      </c>
      <c r="P666" s="7">
        <f t="shared" si="61"/>
        <v>24.99623706491063</v>
      </c>
      <c r="Q666" t="str">
        <f t="shared" si="62"/>
        <v>music</v>
      </c>
      <c r="R666" t="str">
        <f t="shared" si="63"/>
        <v>jazz</v>
      </c>
      <c r="S666" s="9">
        <f t="shared" si="64"/>
        <v>40959.25</v>
      </c>
      <c r="T666" s="9">
        <f t="shared" si="65"/>
        <v>40969.25</v>
      </c>
      <c r="U666" t="str" cm="1">
        <f t="array" ref="U666">_xlfn.IFS( D666 &lt; 1000, "Less than 1000", D666&lt;=4999, "1000 to 4999", D666&lt;=9999, "5000 to 9999", D666&lt;= 14999, "10000 to 14999",
D666&lt;=19999, "15000 to 19999", D666&lt;=24999, "20000 to 24999", D666&lt;=29999, "25000 to 29999",
D666&lt;=34999, "30000 to 34999", D666&lt;=39999, "35000 to 39999", D666&lt;=44999, "40000 to 44999",
D666&lt;=49999, "45000 to 49999", D666&gt;49999, "Greater than or equal to 50000" )</f>
        <v>Greater than or equal to 50000</v>
      </c>
    </row>
    <row r="667" spans="1:21" x14ac:dyDescent="0.25">
      <c r="A667">
        <v>665</v>
      </c>
      <c r="B667" t="s">
        <v>1371</v>
      </c>
      <c r="C667" s="3" t="s">
        <v>1372</v>
      </c>
      <c r="D667" s="6">
        <v>5100</v>
      </c>
      <c r="E667" s="6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60"/>
        <v>2.3958823529411766</v>
      </c>
      <c r="P667" s="7">
        <f t="shared" si="61"/>
        <v>44.922794117647058</v>
      </c>
      <c r="Q667" t="str">
        <f t="shared" si="62"/>
        <v>film &amp; video</v>
      </c>
      <c r="R667" t="str">
        <f t="shared" si="63"/>
        <v>documentary</v>
      </c>
      <c r="S667" s="9">
        <f t="shared" si="64"/>
        <v>40733.208333333336</v>
      </c>
      <c r="T667" s="9">
        <f t="shared" si="65"/>
        <v>40747.208333333336</v>
      </c>
      <c r="U667" t="str" cm="1">
        <f t="array" ref="U667">_xlfn.IFS( D667 &lt; 1000, "Less than 1000", D667&lt;=4999, "1000 to 4999", D667&lt;=9999, "5000 to 9999", D667&lt;= 14999, "10000 to 14999",
D667&lt;=19999, "15000 to 19999", D667&lt;=24999, "20000 to 24999", D667&lt;=29999, "25000 to 29999",
D667&lt;=34999, "30000 to 34999", D667&lt;=39999, "35000 to 39999", D667&lt;=44999, "40000 to 44999",
D667&lt;=49999, "45000 to 49999", D667&gt;49999, "Greater than or equal to 50000" )</f>
        <v>5000 to 9999</v>
      </c>
    </row>
    <row r="668" spans="1:21" x14ac:dyDescent="0.25">
      <c r="A668">
        <v>666</v>
      </c>
      <c r="B668" t="s">
        <v>1373</v>
      </c>
      <c r="C668" s="3" t="s">
        <v>1374</v>
      </c>
      <c r="D668" s="6">
        <v>3100</v>
      </c>
      <c r="E668" s="6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60"/>
        <v>0.64032258064516134</v>
      </c>
      <c r="P668" s="7">
        <f t="shared" si="61"/>
        <v>79.400000000000006</v>
      </c>
      <c r="Q668" t="str">
        <f t="shared" si="62"/>
        <v>theater</v>
      </c>
      <c r="R668" t="str">
        <f t="shared" si="63"/>
        <v>plays</v>
      </c>
      <c r="S668" s="9">
        <f t="shared" si="64"/>
        <v>41516.208333333336</v>
      </c>
      <c r="T668" s="9">
        <f t="shared" si="65"/>
        <v>41522.208333333336</v>
      </c>
      <c r="U668" t="str" cm="1">
        <f t="array" ref="U668">_xlfn.IFS( D668 &lt; 1000, "Less than 1000", D668&lt;=4999, "1000 to 4999", D668&lt;=9999, "5000 to 9999", D668&lt;= 14999, "10000 to 14999",
D668&lt;=19999, "15000 to 19999", D668&lt;=24999, "20000 to 24999", D668&lt;=29999, "25000 to 29999",
D668&lt;=34999, "30000 to 34999", D668&lt;=39999, "35000 to 39999", D668&lt;=44999, "40000 to 44999",
D668&lt;=49999, "45000 to 49999", D668&gt;49999, "Greater than or equal to 50000" )</f>
        <v>1000 to 4999</v>
      </c>
    </row>
    <row r="669" spans="1:21" x14ac:dyDescent="0.25">
      <c r="A669">
        <v>667</v>
      </c>
      <c r="B669" t="s">
        <v>1375</v>
      </c>
      <c r="C669" s="3" t="s">
        <v>1376</v>
      </c>
      <c r="D669" s="6">
        <v>6900</v>
      </c>
      <c r="E669" s="6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60"/>
        <v>1.7615942028985507</v>
      </c>
      <c r="P669" s="7">
        <f t="shared" si="61"/>
        <v>29.009546539379475</v>
      </c>
      <c r="Q669" t="str">
        <f t="shared" si="62"/>
        <v>journalism</v>
      </c>
      <c r="R669" t="str">
        <f t="shared" si="63"/>
        <v>audio</v>
      </c>
      <c r="S669" s="9">
        <f t="shared" si="64"/>
        <v>41892.208333333336</v>
      </c>
      <c r="T669" s="9">
        <f t="shared" si="65"/>
        <v>41901.208333333336</v>
      </c>
      <c r="U669" t="str" cm="1">
        <f t="array" ref="U669">_xlfn.IFS( D669 &lt; 1000, "Less than 1000", D669&lt;=4999, "1000 to 4999", D669&lt;=9999, "5000 to 9999", D669&lt;= 14999, "10000 to 14999",
D669&lt;=19999, "15000 to 19999", D669&lt;=24999, "20000 to 24999", D669&lt;=29999, "25000 to 29999",
D669&lt;=34999, "30000 to 34999", D669&lt;=39999, "35000 to 39999", D669&lt;=44999, "40000 to 44999",
D669&lt;=49999, "45000 to 49999", D669&gt;49999, "Greater than or equal to 50000" )</f>
        <v>5000 to 9999</v>
      </c>
    </row>
    <row r="670" spans="1:21" x14ac:dyDescent="0.25">
      <c r="A670">
        <v>668</v>
      </c>
      <c r="B670" t="s">
        <v>1377</v>
      </c>
      <c r="C670" s="3" t="s">
        <v>1378</v>
      </c>
      <c r="D670" s="6">
        <v>27500</v>
      </c>
      <c r="E670" s="6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60"/>
        <v>0.20338181818181819</v>
      </c>
      <c r="P670" s="7">
        <f t="shared" si="61"/>
        <v>73.59210526315789</v>
      </c>
      <c r="Q670" t="str">
        <f t="shared" si="62"/>
        <v>theater</v>
      </c>
      <c r="R670" t="str">
        <f t="shared" si="63"/>
        <v>plays</v>
      </c>
      <c r="S670" s="9">
        <f t="shared" si="64"/>
        <v>41122.208333333336</v>
      </c>
      <c r="T670" s="9">
        <f t="shared" si="65"/>
        <v>41134.208333333336</v>
      </c>
      <c r="U670" t="str" cm="1">
        <f t="array" ref="U670">_xlfn.IFS( D670 &lt; 1000, "Less than 1000", D670&lt;=4999, "1000 to 4999", D670&lt;=9999, "5000 to 9999", D670&lt;= 14999, "10000 to 14999",
D670&lt;=19999, "15000 to 19999", D670&lt;=24999, "20000 to 24999", D670&lt;=29999, "25000 to 29999",
D670&lt;=34999, "30000 to 34999", D670&lt;=39999, "35000 to 39999", D670&lt;=44999, "40000 to 44999",
D670&lt;=49999, "45000 to 49999", D670&gt;49999, "Greater than or equal to 50000" )</f>
        <v>25000 to 29999</v>
      </c>
    </row>
    <row r="671" spans="1:21" x14ac:dyDescent="0.25">
      <c r="A671">
        <v>669</v>
      </c>
      <c r="B671" t="s">
        <v>1379</v>
      </c>
      <c r="C671" s="3" t="s">
        <v>1380</v>
      </c>
      <c r="D671" s="6">
        <v>48800</v>
      </c>
      <c r="E671" s="6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60"/>
        <v>3.5864754098360656</v>
      </c>
      <c r="P671" s="7">
        <f t="shared" si="61"/>
        <v>107.97038864898211</v>
      </c>
      <c r="Q671" t="str">
        <f t="shared" si="62"/>
        <v>theater</v>
      </c>
      <c r="R671" t="str">
        <f t="shared" si="63"/>
        <v>plays</v>
      </c>
      <c r="S671" s="9">
        <f t="shared" si="64"/>
        <v>42912.208333333328</v>
      </c>
      <c r="T671" s="9">
        <f t="shared" si="65"/>
        <v>42921.208333333328</v>
      </c>
      <c r="U671" t="str" cm="1">
        <f t="array" ref="U671">_xlfn.IFS( D671 &lt; 1000, "Less than 1000", D671&lt;=4999, "1000 to 4999", D671&lt;=9999, "5000 to 9999", D671&lt;= 14999, "10000 to 14999",
D671&lt;=19999, "15000 to 19999", D671&lt;=24999, "20000 to 24999", D671&lt;=29999, "25000 to 29999",
D671&lt;=34999, "30000 to 34999", D671&lt;=39999, "35000 to 39999", D671&lt;=44999, "40000 to 44999",
D671&lt;=49999, "45000 to 49999", D671&gt;49999, "Greater than or equal to 50000" )</f>
        <v>45000 to 49999</v>
      </c>
    </row>
    <row r="672" spans="1:21" x14ac:dyDescent="0.25">
      <c r="A672">
        <v>670</v>
      </c>
      <c r="B672" t="s">
        <v>1334</v>
      </c>
      <c r="C672" s="3" t="s">
        <v>1381</v>
      </c>
      <c r="D672" s="6">
        <v>16200</v>
      </c>
      <c r="E672" s="6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60"/>
        <v>4.6885802469135802</v>
      </c>
      <c r="P672" s="7">
        <f t="shared" si="61"/>
        <v>68.987284287011803</v>
      </c>
      <c r="Q672" t="str">
        <f t="shared" si="62"/>
        <v>music</v>
      </c>
      <c r="R672" t="str">
        <f t="shared" si="63"/>
        <v>indie rock</v>
      </c>
      <c r="S672" s="9">
        <f t="shared" si="64"/>
        <v>42425.25</v>
      </c>
      <c r="T672" s="9">
        <f t="shared" si="65"/>
        <v>42437.25</v>
      </c>
      <c r="U672" t="str" cm="1">
        <f t="array" ref="U672">_xlfn.IFS( D672 &lt; 1000, "Less than 1000", D672&lt;=4999, "1000 to 4999", D672&lt;=9999, "5000 to 9999", D672&lt;= 14999, "10000 to 14999",
D672&lt;=19999, "15000 to 19999", D672&lt;=24999, "20000 to 24999", D672&lt;=29999, "25000 to 29999",
D672&lt;=34999, "30000 to 34999", D672&lt;=39999, "35000 to 39999", D672&lt;=44999, "40000 to 44999",
D672&lt;=49999, "45000 to 49999", D672&gt;49999, "Greater than or equal to 50000" )</f>
        <v>15000 to 19999</v>
      </c>
    </row>
    <row r="673" spans="1:21" x14ac:dyDescent="0.25">
      <c r="A673">
        <v>671</v>
      </c>
      <c r="B673" t="s">
        <v>1382</v>
      </c>
      <c r="C673" s="3" t="s">
        <v>1383</v>
      </c>
      <c r="D673" s="6">
        <v>97600</v>
      </c>
      <c r="E673" s="6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60"/>
        <v>1.220563524590164</v>
      </c>
      <c r="P673" s="7">
        <f t="shared" si="61"/>
        <v>111.02236719478098</v>
      </c>
      <c r="Q673" t="str">
        <f t="shared" si="62"/>
        <v>theater</v>
      </c>
      <c r="R673" t="str">
        <f t="shared" si="63"/>
        <v>plays</v>
      </c>
      <c r="S673" s="9">
        <f t="shared" si="64"/>
        <v>40390.208333333336</v>
      </c>
      <c r="T673" s="9">
        <f t="shared" si="65"/>
        <v>40394.208333333336</v>
      </c>
      <c r="U673" t="str" cm="1">
        <f t="array" ref="U673">_xlfn.IFS( D673 &lt; 1000, "Less than 1000", D673&lt;=4999, "1000 to 4999", D673&lt;=9999, "5000 to 9999", D673&lt;= 14999, "10000 to 14999",
D673&lt;=19999, "15000 to 19999", D673&lt;=24999, "20000 to 24999", D673&lt;=29999, "25000 to 29999",
D673&lt;=34999, "30000 to 34999", D673&lt;=39999, "35000 to 39999", D673&lt;=44999, "40000 to 44999",
D673&lt;=49999, "45000 to 49999", D673&gt;49999, "Greater than or equal to 50000" )</f>
        <v>Greater than or equal to 50000</v>
      </c>
    </row>
    <row r="674" spans="1:21" x14ac:dyDescent="0.25">
      <c r="A674">
        <v>672</v>
      </c>
      <c r="B674" t="s">
        <v>1384</v>
      </c>
      <c r="C674" s="3" t="s">
        <v>1385</v>
      </c>
      <c r="D674" s="6">
        <v>197900</v>
      </c>
      <c r="E674" s="6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60"/>
        <v>0.55931783729156137</v>
      </c>
      <c r="P674" s="7">
        <f t="shared" si="61"/>
        <v>24.997515808491418</v>
      </c>
      <c r="Q674" t="str">
        <f t="shared" si="62"/>
        <v>theater</v>
      </c>
      <c r="R674" t="str">
        <f t="shared" si="63"/>
        <v>plays</v>
      </c>
      <c r="S674" s="9">
        <f t="shared" si="64"/>
        <v>43180.208333333328</v>
      </c>
      <c r="T674" s="9">
        <f t="shared" si="65"/>
        <v>43190.208333333328</v>
      </c>
      <c r="U674" t="str" cm="1">
        <f t="array" ref="U674">_xlfn.IFS( D674 &lt; 1000, "Less than 1000", D674&lt;=4999, "1000 to 4999", D674&lt;=9999, "5000 to 9999", D674&lt;= 14999, "10000 to 14999",
D674&lt;=19999, "15000 to 19999", D674&lt;=24999, "20000 to 24999", D674&lt;=29999, "25000 to 29999",
D674&lt;=34999, "30000 to 34999", D674&lt;=39999, "35000 to 39999", D674&lt;=44999, "40000 to 44999",
D674&lt;=49999, "45000 to 49999", D674&gt;49999, "Greater than or equal to 50000" )</f>
        <v>Greater than or equal to 50000</v>
      </c>
    </row>
    <row r="675" spans="1:21" x14ac:dyDescent="0.25">
      <c r="A675">
        <v>673</v>
      </c>
      <c r="B675" t="s">
        <v>1386</v>
      </c>
      <c r="C675" s="3" t="s">
        <v>1387</v>
      </c>
      <c r="D675" s="6">
        <v>5600</v>
      </c>
      <c r="E675" s="6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60"/>
        <v>0.43660714285714286</v>
      </c>
      <c r="P675" s="7">
        <f t="shared" si="61"/>
        <v>42.155172413793103</v>
      </c>
      <c r="Q675" t="str">
        <f t="shared" si="62"/>
        <v>music</v>
      </c>
      <c r="R675" t="str">
        <f t="shared" si="63"/>
        <v>indie rock</v>
      </c>
      <c r="S675" s="9">
        <f t="shared" si="64"/>
        <v>42475.208333333328</v>
      </c>
      <c r="T675" s="9">
        <f t="shared" si="65"/>
        <v>42496.208333333328</v>
      </c>
      <c r="U675" t="str" cm="1">
        <f t="array" ref="U675">_xlfn.IFS( D675 &lt; 1000, "Less than 1000", D675&lt;=4999, "1000 to 4999", D675&lt;=9999, "5000 to 9999", D675&lt;= 14999, "10000 to 14999",
D675&lt;=19999, "15000 to 19999", D675&lt;=24999, "20000 to 24999", D675&lt;=29999, "25000 to 29999",
D675&lt;=34999, "30000 to 34999", D675&lt;=39999, "35000 to 39999", D675&lt;=44999, "40000 to 44999",
D675&lt;=49999, "45000 to 49999", D675&gt;49999, "Greater than or equal to 50000" )</f>
        <v>5000 to 9999</v>
      </c>
    </row>
    <row r="676" spans="1:21" x14ac:dyDescent="0.25">
      <c r="A676">
        <v>674</v>
      </c>
      <c r="B676" t="s">
        <v>1388</v>
      </c>
      <c r="C676" s="3" t="s">
        <v>1389</v>
      </c>
      <c r="D676" s="6">
        <v>170700</v>
      </c>
      <c r="E676" s="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60"/>
        <v>0.33538371411833628</v>
      </c>
      <c r="P676" s="7">
        <f t="shared" si="61"/>
        <v>47.003284072249592</v>
      </c>
      <c r="Q676" t="str">
        <f t="shared" si="62"/>
        <v>photography</v>
      </c>
      <c r="R676" t="str">
        <f t="shared" si="63"/>
        <v>photography books</v>
      </c>
      <c r="S676" s="9">
        <f t="shared" si="64"/>
        <v>40774.208333333336</v>
      </c>
      <c r="T676" s="9">
        <f t="shared" si="65"/>
        <v>40821.208333333336</v>
      </c>
      <c r="U676" t="str" cm="1">
        <f t="array" ref="U676">_xlfn.IFS( D676 &lt; 1000, "Less than 1000", D676&lt;=4999, "1000 to 4999", D676&lt;=9999, "5000 to 9999", D676&lt;= 14999, "10000 to 14999",
D676&lt;=19999, "15000 to 19999", D676&lt;=24999, "20000 to 24999", D676&lt;=29999, "25000 to 29999",
D676&lt;=34999, "30000 to 34999", D676&lt;=39999, "35000 to 39999", D676&lt;=44999, "40000 to 44999",
D676&lt;=49999, "45000 to 49999", D676&gt;49999, "Greater than or equal to 50000" )</f>
        <v>Greater than or equal to 50000</v>
      </c>
    </row>
    <row r="677" spans="1:21" x14ac:dyDescent="0.25">
      <c r="A677">
        <v>675</v>
      </c>
      <c r="B677" t="s">
        <v>1390</v>
      </c>
      <c r="C677" s="3" t="s">
        <v>1391</v>
      </c>
      <c r="D677" s="6">
        <v>9700</v>
      </c>
      <c r="E677" s="6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60"/>
        <v>1.2297938144329896</v>
      </c>
      <c r="P677" s="7">
        <f t="shared" si="61"/>
        <v>36.0392749244713</v>
      </c>
      <c r="Q677" t="str">
        <f t="shared" si="62"/>
        <v>journalism</v>
      </c>
      <c r="R677" t="str">
        <f t="shared" si="63"/>
        <v>audio</v>
      </c>
      <c r="S677" s="9">
        <f t="shared" si="64"/>
        <v>43719.208333333328</v>
      </c>
      <c r="T677" s="9">
        <f t="shared" si="65"/>
        <v>43726.208333333328</v>
      </c>
      <c r="U677" t="str" cm="1">
        <f t="array" ref="U677">_xlfn.IFS( D677 &lt; 1000, "Less than 1000", D677&lt;=4999, "1000 to 4999", D677&lt;=9999, "5000 to 9999", D677&lt;= 14999, "10000 to 14999",
D677&lt;=19999, "15000 to 19999", D677&lt;=24999, "20000 to 24999", D677&lt;=29999, "25000 to 29999",
D677&lt;=34999, "30000 to 34999", D677&lt;=39999, "35000 to 39999", D677&lt;=44999, "40000 to 44999",
D677&lt;=49999, "45000 to 49999", D677&gt;49999, "Greater than or equal to 50000" )</f>
        <v>5000 to 9999</v>
      </c>
    </row>
    <row r="678" spans="1:21" x14ac:dyDescent="0.25">
      <c r="A678">
        <v>676</v>
      </c>
      <c r="B678" t="s">
        <v>1392</v>
      </c>
      <c r="C678" s="3" t="s">
        <v>1393</v>
      </c>
      <c r="D678" s="6">
        <v>62300</v>
      </c>
      <c r="E678" s="6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60"/>
        <v>1.8974959871589085</v>
      </c>
      <c r="P678" s="7">
        <f t="shared" si="61"/>
        <v>101.03760683760684</v>
      </c>
      <c r="Q678" t="str">
        <f t="shared" si="62"/>
        <v>photography</v>
      </c>
      <c r="R678" t="str">
        <f t="shared" si="63"/>
        <v>photography books</v>
      </c>
      <c r="S678" s="9">
        <f t="shared" si="64"/>
        <v>41178.208333333336</v>
      </c>
      <c r="T678" s="9">
        <f t="shared" si="65"/>
        <v>41187.208333333336</v>
      </c>
      <c r="U678" t="str" cm="1">
        <f t="array" ref="U678">_xlfn.IFS( D678 &lt; 1000, "Less than 1000", D678&lt;=4999, "1000 to 4999", D678&lt;=9999, "5000 to 9999", D678&lt;= 14999, "10000 to 14999",
D678&lt;=19999, "15000 to 19999", D678&lt;=24999, "20000 to 24999", D678&lt;=29999, "25000 to 29999",
D678&lt;=34999, "30000 to 34999", D678&lt;=39999, "35000 to 39999", D678&lt;=44999, "40000 to 44999",
D678&lt;=49999, "45000 to 49999", D678&gt;49999, "Greater than or equal to 50000" )</f>
        <v>Greater than or equal to 50000</v>
      </c>
    </row>
    <row r="679" spans="1:21" x14ac:dyDescent="0.25">
      <c r="A679">
        <v>677</v>
      </c>
      <c r="B679" t="s">
        <v>1394</v>
      </c>
      <c r="C679" s="3" t="s">
        <v>1395</v>
      </c>
      <c r="D679" s="6">
        <v>5300</v>
      </c>
      <c r="E679" s="6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60"/>
        <v>0.83622641509433959</v>
      </c>
      <c r="P679" s="7">
        <f t="shared" si="61"/>
        <v>39.927927927927925</v>
      </c>
      <c r="Q679" t="str">
        <f t="shared" si="62"/>
        <v>publishing</v>
      </c>
      <c r="R679" t="str">
        <f t="shared" si="63"/>
        <v>fiction</v>
      </c>
      <c r="S679" s="9">
        <f t="shared" si="64"/>
        <v>42561.208333333328</v>
      </c>
      <c r="T679" s="9">
        <f t="shared" si="65"/>
        <v>42611.208333333328</v>
      </c>
      <c r="U679" t="str" cm="1">
        <f t="array" ref="U679">_xlfn.IFS( D679 &lt; 1000, "Less than 1000", D679&lt;=4999, "1000 to 4999", D679&lt;=9999, "5000 to 9999", D679&lt;= 14999, "10000 to 14999",
D679&lt;=19999, "15000 to 19999", D679&lt;=24999, "20000 to 24999", D679&lt;=29999, "25000 to 29999",
D679&lt;=34999, "30000 to 34999", D679&lt;=39999, "35000 to 39999", D679&lt;=44999, "40000 to 44999",
D679&lt;=49999, "45000 to 49999", D679&gt;49999, "Greater than or equal to 50000" )</f>
        <v>5000 to 9999</v>
      </c>
    </row>
    <row r="680" spans="1:21" x14ac:dyDescent="0.25">
      <c r="A680">
        <v>678</v>
      </c>
      <c r="B680" t="s">
        <v>1396</v>
      </c>
      <c r="C680" s="3" t="s">
        <v>1397</v>
      </c>
      <c r="D680" s="6">
        <v>99500</v>
      </c>
      <c r="E680" s="6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60"/>
        <v>0.17968844221105529</v>
      </c>
      <c r="P680" s="7">
        <f t="shared" si="61"/>
        <v>83.158139534883716</v>
      </c>
      <c r="Q680" t="str">
        <f t="shared" si="62"/>
        <v>film &amp; video</v>
      </c>
      <c r="R680" t="str">
        <f t="shared" si="63"/>
        <v>drama</v>
      </c>
      <c r="S680" s="9">
        <f t="shared" si="64"/>
        <v>43484.25</v>
      </c>
      <c r="T680" s="9">
        <f t="shared" si="65"/>
        <v>43486.25</v>
      </c>
      <c r="U680" t="str" cm="1">
        <f t="array" ref="U680">_xlfn.IFS( D680 &lt; 1000, "Less than 1000", D680&lt;=4999, "1000 to 4999", D680&lt;=9999, "5000 to 9999", D680&lt;= 14999, "10000 to 14999",
D680&lt;=19999, "15000 to 19999", D680&lt;=24999, "20000 to 24999", D680&lt;=29999, "25000 to 29999",
D680&lt;=34999, "30000 to 34999", D680&lt;=39999, "35000 to 39999", D680&lt;=44999, "40000 to 44999",
D680&lt;=49999, "45000 to 49999", D680&gt;49999, "Greater than or equal to 50000" )</f>
        <v>Greater than or equal to 50000</v>
      </c>
    </row>
    <row r="681" spans="1:21" x14ac:dyDescent="0.25">
      <c r="A681">
        <v>679</v>
      </c>
      <c r="B681" t="s">
        <v>668</v>
      </c>
      <c r="C681" s="3" t="s">
        <v>1398</v>
      </c>
      <c r="D681" s="6">
        <v>1400</v>
      </c>
      <c r="E681" s="6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60"/>
        <v>10.365</v>
      </c>
      <c r="P681" s="7">
        <f t="shared" si="61"/>
        <v>39.97520661157025</v>
      </c>
      <c r="Q681" t="str">
        <f t="shared" si="62"/>
        <v>food</v>
      </c>
      <c r="R681" t="str">
        <f t="shared" si="63"/>
        <v>food trucks</v>
      </c>
      <c r="S681" s="9">
        <f t="shared" si="64"/>
        <v>43756.208333333328</v>
      </c>
      <c r="T681" s="9">
        <f t="shared" si="65"/>
        <v>43761.208333333328</v>
      </c>
      <c r="U681" t="str" cm="1">
        <f t="array" ref="U681">_xlfn.IFS( D681 &lt; 1000, "Less than 1000", D681&lt;=4999, "1000 to 4999", D681&lt;=9999, "5000 to 9999", D681&lt;= 14999, "10000 to 14999",
D681&lt;=19999, "15000 to 19999", D681&lt;=24999, "20000 to 24999", D681&lt;=29999, "25000 to 29999",
D681&lt;=34999, "30000 to 34999", D681&lt;=39999, "35000 to 39999", D681&lt;=44999, "40000 to 44999",
D681&lt;=49999, "45000 to 49999", D681&gt;49999, "Greater than or equal to 50000" )</f>
        <v>1000 to 4999</v>
      </c>
    </row>
    <row r="682" spans="1:21" x14ac:dyDescent="0.25">
      <c r="A682">
        <v>680</v>
      </c>
      <c r="B682" t="s">
        <v>1399</v>
      </c>
      <c r="C682" s="3" t="s">
        <v>1400</v>
      </c>
      <c r="D682" s="6">
        <v>145600</v>
      </c>
      <c r="E682" s="6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60"/>
        <v>0.97405219780219776</v>
      </c>
      <c r="P682" s="7">
        <f t="shared" si="61"/>
        <v>47.993908629441627</v>
      </c>
      <c r="Q682" t="str">
        <f t="shared" si="62"/>
        <v>games</v>
      </c>
      <c r="R682" t="str">
        <f t="shared" si="63"/>
        <v>mobile games</v>
      </c>
      <c r="S682" s="9">
        <f t="shared" si="64"/>
        <v>43813.25</v>
      </c>
      <c r="T682" s="9">
        <f t="shared" si="65"/>
        <v>43815.25</v>
      </c>
      <c r="U682" t="str" cm="1">
        <f t="array" ref="U682">_xlfn.IFS( D682 &lt; 1000, "Less than 1000", D682&lt;=4999, "1000 to 4999", D682&lt;=9999, "5000 to 9999", D682&lt;= 14999, "10000 to 14999",
D682&lt;=19999, "15000 to 19999", D682&lt;=24999, "20000 to 24999", D682&lt;=29999, "25000 to 29999",
D682&lt;=34999, "30000 to 34999", D682&lt;=39999, "35000 to 39999", D682&lt;=44999, "40000 to 44999",
D682&lt;=49999, "45000 to 49999", D682&gt;49999, "Greater than or equal to 50000" )</f>
        <v>Greater than or equal to 50000</v>
      </c>
    </row>
    <row r="683" spans="1:21" x14ac:dyDescent="0.25">
      <c r="A683">
        <v>681</v>
      </c>
      <c r="B683" t="s">
        <v>1401</v>
      </c>
      <c r="C683" s="3" t="s">
        <v>1402</v>
      </c>
      <c r="D683" s="6">
        <v>184100</v>
      </c>
      <c r="E683" s="6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60"/>
        <v>0.86386203150461705</v>
      </c>
      <c r="P683" s="7">
        <f t="shared" si="61"/>
        <v>95.978877489438744</v>
      </c>
      <c r="Q683" t="str">
        <f t="shared" si="62"/>
        <v>theater</v>
      </c>
      <c r="R683" t="str">
        <f t="shared" si="63"/>
        <v>plays</v>
      </c>
      <c r="S683" s="9">
        <f t="shared" si="64"/>
        <v>40898.25</v>
      </c>
      <c r="T683" s="9">
        <f t="shared" si="65"/>
        <v>40904.25</v>
      </c>
      <c r="U683" t="str" cm="1">
        <f t="array" ref="U683">_xlfn.IFS( D683 &lt; 1000, "Less than 1000", D683&lt;=4999, "1000 to 4999", D683&lt;=9999, "5000 to 9999", D683&lt;= 14999, "10000 to 14999",
D683&lt;=19999, "15000 to 19999", D683&lt;=24999, "20000 to 24999", D683&lt;=29999, "25000 to 29999",
D683&lt;=34999, "30000 to 34999", D683&lt;=39999, "35000 to 39999", D683&lt;=44999, "40000 to 44999",
D683&lt;=49999, "45000 to 49999", D683&gt;49999, "Greater than or equal to 50000" )</f>
        <v>Greater than or equal to 50000</v>
      </c>
    </row>
    <row r="684" spans="1:21" x14ac:dyDescent="0.25">
      <c r="A684">
        <v>682</v>
      </c>
      <c r="B684" t="s">
        <v>1403</v>
      </c>
      <c r="C684" s="3" t="s">
        <v>1404</v>
      </c>
      <c r="D684" s="6">
        <v>5400</v>
      </c>
      <c r="E684" s="6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60"/>
        <v>1.5016666666666667</v>
      </c>
      <c r="P684" s="7">
        <f t="shared" si="61"/>
        <v>78.728155339805824</v>
      </c>
      <c r="Q684" t="str">
        <f t="shared" si="62"/>
        <v>theater</v>
      </c>
      <c r="R684" t="str">
        <f t="shared" si="63"/>
        <v>plays</v>
      </c>
      <c r="S684" s="9">
        <f t="shared" si="64"/>
        <v>41619.25</v>
      </c>
      <c r="T684" s="9">
        <f t="shared" si="65"/>
        <v>41628.25</v>
      </c>
      <c r="U684" t="str" cm="1">
        <f t="array" ref="U684">_xlfn.IFS( D684 &lt; 1000, "Less than 1000", D684&lt;=4999, "1000 to 4999", D684&lt;=9999, "5000 to 9999", D684&lt;= 14999, "10000 to 14999",
D684&lt;=19999, "15000 to 19999", D684&lt;=24999, "20000 to 24999", D684&lt;=29999, "25000 to 29999",
D684&lt;=34999, "30000 to 34999", D684&lt;=39999, "35000 to 39999", D684&lt;=44999, "40000 to 44999",
D684&lt;=49999, "45000 to 49999", D684&gt;49999, "Greater than or equal to 50000" )</f>
        <v>5000 to 9999</v>
      </c>
    </row>
    <row r="685" spans="1:21" x14ac:dyDescent="0.25">
      <c r="A685">
        <v>683</v>
      </c>
      <c r="B685" t="s">
        <v>1405</v>
      </c>
      <c r="C685" s="3" t="s">
        <v>1406</v>
      </c>
      <c r="D685" s="6">
        <v>2300</v>
      </c>
      <c r="E685" s="6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60"/>
        <v>3.5843478260869563</v>
      </c>
      <c r="P685" s="7">
        <f t="shared" si="61"/>
        <v>56.081632653061227</v>
      </c>
      <c r="Q685" t="str">
        <f t="shared" si="62"/>
        <v>theater</v>
      </c>
      <c r="R685" t="str">
        <f t="shared" si="63"/>
        <v>plays</v>
      </c>
      <c r="S685" s="9">
        <f t="shared" si="64"/>
        <v>43359.208333333328</v>
      </c>
      <c r="T685" s="9">
        <f t="shared" si="65"/>
        <v>43361.208333333328</v>
      </c>
      <c r="U685" t="str" cm="1">
        <f t="array" ref="U685">_xlfn.IFS( D685 &lt; 1000, "Less than 1000", D685&lt;=4999, "1000 to 4999", D685&lt;=9999, "5000 to 9999", D685&lt;= 14999, "10000 to 14999",
D685&lt;=19999, "15000 to 19999", D685&lt;=24999, "20000 to 24999", D685&lt;=29999, "25000 to 29999",
D685&lt;=34999, "30000 to 34999", D685&lt;=39999, "35000 to 39999", D685&lt;=44999, "40000 to 44999",
D685&lt;=49999, "45000 to 49999", D685&gt;49999, "Greater than or equal to 50000" )</f>
        <v>1000 to 4999</v>
      </c>
    </row>
    <row r="686" spans="1:21" x14ac:dyDescent="0.25">
      <c r="A686">
        <v>684</v>
      </c>
      <c r="B686" t="s">
        <v>1407</v>
      </c>
      <c r="C686" s="3" t="s">
        <v>1408</v>
      </c>
      <c r="D686" s="6">
        <v>1400</v>
      </c>
      <c r="E686" s="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60"/>
        <v>5.4285714285714288</v>
      </c>
      <c r="P686" s="7">
        <f t="shared" si="61"/>
        <v>69.090909090909093</v>
      </c>
      <c r="Q686" t="str">
        <f t="shared" si="62"/>
        <v>publishing</v>
      </c>
      <c r="R686" t="str">
        <f t="shared" si="63"/>
        <v>nonfiction</v>
      </c>
      <c r="S686" s="9">
        <f t="shared" si="64"/>
        <v>40358.208333333336</v>
      </c>
      <c r="T686" s="9">
        <f t="shared" si="65"/>
        <v>40378.208333333336</v>
      </c>
      <c r="U686" t="str" cm="1">
        <f t="array" ref="U686">_xlfn.IFS( D686 &lt; 1000, "Less than 1000", D686&lt;=4999, "1000 to 4999", D686&lt;=9999, "5000 to 9999", D686&lt;= 14999, "10000 to 14999",
D686&lt;=19999, "15000 to 19999", D686&lt;=24999, "20000 to 24999", D686&lt;=29999, "25000 to 29999",
D686&lt;=34999, "30000 to 34999", D686&lt;=39999, "35000 to 39999", D686&lt;=44999, "40000 to 44999",
D686&lt;=49999, "45000 to 49999", D686&gt;49999, "Greater than or equal to 50000" )</f>
        <v>1000 to 4999</v>
      </c>
    </row>
    <row r="687" spans="1:21" x14ac:dyDescent="0.25">
      <c r="A687">
        <v>685</v>
      </c>
      <c r="B687" t="s">
        <v>1409</v>
      </c>
      <c r="C687" s="3" t="s">
        <v>1410</v>
      </c>
      <c r="D687" s="6">
        <v>140000</v>
      </c>
      <c r="E687" s="6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60"/>
        <v>0.67500714285714281</v>
      </c>
      <c r="P687" s="7">
        <f t="shared" si="61"/>
        <v>102.05291576673866</v>
      </c>
      <c r="Q687" t="str">
        <f t="shared" si="62"/>
        <v>theater</v>
      </c>
      <c r="R687" t="str">
        <f t="shared" si="63"/>
        <v>plays</v>
      </c>
      <c r="S687" s="9">
        <f t="shared" si="64"/>
        <v>42239.208333333328</v>
      </c>
      <c r="T687" s="9">
        <f t="shared" si="65"/>
        <v>42263.208333333328</v>
      </c>
      <c r="U687" t="str" cm="1">
        <f t="array" ref="U687">_xlfn.IFS( D687 &lt; 1000, "Less than 1000", D687&lt;=4999, "1000 to 4999", D687&lt;=9999, "5000 to 9999", D687&lt;= 14999, "10000 to 14999",
D687&lt;=19999, "15000 to 19999", D687&lt;=24999, "20000 to 24999", D687&lt;=29999, "25000 to 29999",
D687&lt;=34999, "30000 to 34999", D687&lt;=39999, "35000 to 39999", D687&lt;=44999, "40000 to 44999",
D687&lt;=49999, "45000 to 49999", D687&gt;49999, "Greater than or equal to 50000" )</f>
        <v>Greater than or equal to 50000</v>
      </c>
    </row>
    <row r="688" spans="1:21" x14ac:dyDescent="0.25">
      <c r="A688">
        <v>686</v>
      </c>
      <c r="B688" t="s">
        <v>1411</v>
      </c>
      <c r="C688" s="3" t="s">
        <v>1412</v>
      </c>
      <c r="D688" s="6">
        <v>7500</v>
      </c>
      <c r="E688" s="6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60"/>
        <v>1.9174666666666667</v>
      </c>
      <c r="P688" s="7">
        <f t="shared" si="61"/>
        <v>107.32089552238806</v>
      </c>
      <c r="Q688" t="str">
        <f t="shared" si="62"/>
        <v>technology</v>
      </c>
      <c r="R688" t="str">
        <f t="shared" si="63"/>
        <v>wearables</v>
      </c>
      <c r="S688" s="9">
        <f t="shared" si="64"/>
        <v>43186.208333333328</v>
      </c>
      <c r="T688" s="9">
        <f t="shared" si="65"/>
        <v>43197.208333333328</v>
      </c>
      <c r="U688" t="str" cm="1">
        <f t="array" ref="U688">_xlfn.IFS( D688 &lt; 1000, "Less than 1000", D688&lt;=4999, "1000 to 4999", D688&lt;=9999, "5000 to 9999", D688&lt;= 14999, "10000 to 14999",
D688&lt;=19999, "15000 to 19999", D688&lt;=24999, "20000 to 24999", D688&lt;=29999, "25000 to 29999",
D688&lt;=34999, "30000 to 34999", D688&lt;=39999, "35000 to 39999", D688&lt;=44999, "40000 to 44999",
D688&lt;=49999, "45000 to 49999", D688&gt;49999, "Greater than or equal to 50000" )</f>
        <v>5000 to 9999</v>
      </c>
    </row>
    <row r="689" spans="1:21" x14ac:dyDescent="0.25">
      <c r="A689">
        <v>687</v>
      </c>
      <c r="B689" t="s">
        <v>1413</v>
      </c>
      <c r="C689" s="3" t="s">
        <v>1414</v>
      </c>
      <c r="D689" s="6">
        <v>1500</v>
      </c>
      <c r="E689" s="6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60"/>
        <v>9.32</v>
      </c>
      <c r="P689" s="7">
        <f t="shared" si="61"/>
        <v>51.970260223048328</v>
      </c>
      <c r="Q689" t="str">
        <f t="shared" si="62"/>
        <v>theater</v>
      </c>
      <c r="R689" t="str">
        <f t="shared" si="63"/>
        <v>plays</v>
      </c>
      <c r="S689" s="9">
        <f t="shared" si="64"/>
        <v>42806.25</v>
      </c>
      <c r="T689" s="9">
        <f t="shared" si="65"/>
        <v>42809.208333333328</v>
      </c>
      <c r="U689" t="str" cm="1">
        <f t="array" ref="U689">_xlfn.IFS( D689 &lt; 1000, "Less than 1000", D689&lt;=4999, "1000 to 4999", D689&lt;=9999, "5000 to 9999", D689&lt;= 14999, "10000 to 14999",
D689&lt;=19999, "15000 to 19999", D689&lt;=24999, "20000 to 24999", D689&lt;=29999, "25000 to 29999",
D689&lt;=34999, "30000 to 34999", D689&lt;=39999, "35000 to 39999", D689&lt;=44999, "40000 to 44999",
D689&lt;=49999, "45000 to 49999", D689&gt;49999, "Greater than or equal to 50000" )</f>
        <v>1000 to 4999</v>
      </c>
    </row>
    <row r="690" spans="1:21" x14ac:dyDescent="0.25">
      <c r="A690">
        <v>688</v>
      </c>
      <c r="B690" t="s">
        <v>1415</v>
      </c>
      <c r="C690" s="3" t="s">
        <v>1416</v>
      </c>
      <c r="D690" s="6">
        <v>2900</v>
      </c>
      <c r="E690" s="6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60"/>
        <v>4.2927586206896553</v>
      </c>
      <c r="P690" s="7">
        <f t="shared" si="61"/>
        <v>71.137142857142862</v>
      </c>
      <c r="Q690" t="str">
        <f t="shared" si="62"/>
        <v>film &amp; video</v>
      </c>
      <c r="R690" t="str">
        <f t="shared" si="63"/>
        <v>television</v>
      </c>
      <c r="S690" s="9">
        <f t="shared" si="64"/>
        <v>43475.25</v>
      </c>
      <c r="T690" s="9">
        <f t="shared" si="65"/>
        <v>43491.25</v>
      </c>
      <c r="U690" t="str" cm="1">
        <f t="array" ref="U690">_xlfn.IFS( D690 &lt; 1000, "Less than 1000", D690&lt;=4999, "1000 to 4999", D690&lt;=9999, "5000 to 9999", D690&lt;= 14999, "10000 to 14999",
D690&lt;=19999, "15000 to 19999", D690&lt;=24999, "20000 to 24999", D690&lt;=29999, "25000 to 29999",
D690&lt;=34999, "30000 to 34999", D690&lt;=39999, "35000 to 39999", D690&lt;=44999, "40000 to 44999",
D690&lt;=49999, "45000 to 49999", D690&gt;49999, "Greater than or equal to 50000" )</f>
        <v>1000 to 4999</v>
      </c>
    </row>
    <row r="691" spans="1:21" x14ac:dyDescent="0.25">
      <c r="A691">
        <v>689</v>
      </c>
      <c r="B691" t="s">
        <v>1417</v>
      </c>
      <c r="C691" s="3" t="s">
        <v>1418</v>
      </c>
      <c r="D691" s="6">
        <v>7300</v>
      </c>
      <c r="E691" s="6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60"/>
        <v>1.0065753424657535</v>
      </c>
      <c r="P691" s="7">
        <f t="shared" si="61"/>
        <v>106.49275362318841</v>
      </c>
      <c r="Q691" t="str">
        <f t="shared" si="62"/>
        <v>technology</v>
      </c>
      <c r="R691" t="str">
        <f t="shared" si="63"/>
        <v>web</v>
      </c>
      <c r="S691" s="9">
        <f t="shared" si="64"/>
        <v>41576.208333333336</v>
      </c>
      <c r="T691" s="9">
        <f t="shared" si="65"/>
        <v>41588.25</v>
      </c>
      <c r="U691" t="str" cm="1">
        <f t="array" ref="U691">_xlfn.IFS( D691 &lt; 1000, "Less than 1000", D691&lt;=4999, "1000 to 4999", D691&lt;=9999, "5000 to 9999", D691&lt;= 14999, "10000 to 14999",
D691&lt;=19999, "15000 to 19999", D691&lt;=24999, "20000 to 24999", D691&lt;=29999, "25000 to 29999",
D691&lt;=34999, "30000 to 34999", D691&lt;=39999, "35000 to 39999", D691&lt;=44999, "40000 to 44999",
D691&lt;=49999, "45000 to 49999", D691&gt;49999, "Greater than or equal to 50000" )</f>
        <v>5000 to 9999</v>
      </c>
    </row>
    <row r="692" spans="1:21" x14ac:dyDescent="0.25">
      <c r="A692">
        <v>690</v>
      </c>
      <c r="B692" t="s">
        <v>1419</v>
      </c>
      <c r="C692" s="3" t="s">
        <v>1420</v>
      </c>
      <c r="D692" s="6">
        <v>3600</v>
      </c>
      <c r="E692" s="6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60"/>
        <v>2.266111111111111</v>
      </c>
      <c r="P692" s="7">
        <f t="shared" si="61"/>
        <v>42.93684210526316</v>
      </c>
      <c r="Q692" t="str">
        <f t="shared" si="62"/>
        <v>film &amp; video</v>
      </c>
      <c r="R692" t="str">
        <f t="shared" si="63"/>
        <v>documentary</v>
      </c>
      <c r="S692" s="9">
        <f t="shared" si="64"/>
        <v>40874.25</v>
      </c>
      <c r="T692" s="9">
        <f t="shared" si="65"/>
        <v>40880.25</v>
      </c>
      <c r="U692" t="str" cm="1">
        <f t="array" ref="U692">_xlfn.IFS( D692 &lt; 1000, "Less than 1000", D692&lt;=4999, "1000 to 4999", D692&lt;=9999, "5000 to 9999", D692&lt;= 14999, "10000 to 14999",
D692&lt;=19999, "15000 to 19999", D692&lt;=24999, "20000 to 24999", D692&lt;=29999, "25000 to 29999",
D692&lt;=34999, "30000 to 34999", D692&lt;=39999, "35000 to 39999", D692&lt;=44999, "40000 to 44999",
D692&lt;=49999, "45000 to 49999", D692&gt;49999, "Greater than or equal to 50000" )</f>
        <v>1000 to 4999</v>
      </c>
    </row>
    <row r="693" spans="1:21" x14ac:dyDescent="0.25">
      <c r="A693">
        <v>691</v>
      </c>
      <c r="B693" t="s">
        <v>1421</v>
      </c>
      <c r="C693" s="3" t="s">
        <v>1422</v>
      </c>
      <c r="D693" s="6">
        <v>5000</v>
      </c>
      <c r="E693" s="6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60"/>
        <v>1.4238</v>
      </c>
      <c r="P693" s="7">
        <f t="shared" si="61"/>
        <v>30.037974683544302</v>
      </c>
      <c r="Q693" t="str">
        <f t="shared" si="62"/>
        <v>film &amp; video</v>
      </c>
      <c r="R693" t="str">
        <f t="shared" si="63"/>
        <v>documentary</v>
      </c>
      <c r="S693" s="9">
        <f t="shared" si="64"/>
        <v>41185.208333333336</v>
      </c>
      <c r="T693" s="9">
        <f t="shared" si="65"/>
        <v>41202.208333333336</v>
      </c>
      <c r="U693" t="str" cm="1">
        <f t="array" ref="U693">_xlfn.IFS( D693 &lt; 1000, "Less than 1000", D693&lt;=4999, "1000 to 4999", D693&lt;=9999, "5000 to 9999", D693&lt;= 14999, "10000 to 14999",
D693&lt;=19999, "15000 to 19999", D693&lt;=24999, "20000 to 24999", D693&lt;=29999, "25000 to 29999",
D693&lt;=34999, "30000 to 34999", D693&lt;=39999, "35000 to 39999", D693&lt;=44999, "40000 to 44999",
D693&lt;=49999, "45000 to 49999", D693&gt;49999, "Greater than or equal to 50000" )</f>
        <v>5000 to 9999</v>
      </c>
    </row>
    <row r="694" spans="1:21" x14ac:dyDescent="0.25">
      <c r="A694">
        <v>692</v>
      </c>
      <c r="B694" t="s">
        <v>1423</v>
      </c>
      <c r="C694" s="3" t="s">
        <v>1424</v>
      </c>
      <c r="D694" s="6">
        <v>6000</v>
      </c>
      <c r="E694" s="6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60"/>
        <v>0.90633333333333332</v>
      </c>
      <c r="P694" s="7">
        <f t="shared" si="61"/>
        <v>70.623376623376629</v>
      </c>
      <c r="Q694" t="str">
        <f t="shared" si="62"/>
        <v>music</v>
      </c>
      <c r="R694" t="str">
        <f t="shared" si="63"/>
        <v>rock</v>
      </c>
      <c r="S694" s="9">
        <f t="shared" si="64"/>
        <v>43655.208333333328</v>
      </c>
      <c r="T694" s="9">
        <f t="shared" si="65"/>
        <v>43673.208333333328</v>
      </c>
      <c r="U694" t="str" cm="1">
        <f t="array" ref="U694">_xlfn.IFS( D694 &lt; 1000, "Less than 1000", D694&lt;=4999, "1000 to 4999", D694&lt;=9999, "5000 to 9999", D694&lt;= 14999, "10000 to 14999",
D694&lt;=19999, "15000 to 19999", D694&lt;=24999, "20000 to 24999", D694&lt;=29999, "25000 to 29999",
D694&lt;=34999, "30000 to 34999", D694&lt;=39999, "35000 to 39999", D694&lt;=44999, "40000 to 44999",
D694&lt;=49999, "45000 to 49999", D694&gt;49999, "Greater than or equal to 50000" )</f>
        <v>5000 to 9999</v>
      </c>
    </row>
    <row r="695" spans="1:21" x14ac:dyDescent="0.25">
      <c r="A695">
        <v>693</v>
      </c>
      <c r="B695" t="s">
        <v>1425</v>
      </c>
      <c r="C695" s="3" t="s">
        <v>1426</v>
      </c>
      <c r="D695" s="6">
        <v>180400</v>
      </c>
      <c r="E695" s="6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60"/>
        <v>0.63966740576496672</v>
      </c>
      <c r="P695" s="7">
        <f t="shared" si="61"/>
        <v>66.016018306636155</v>
      </c>
      <c r="Q695" t="str">
        <f t="shared" si="62"/>
        <v>theater</v>
      </c>
      <c r="R695" t="str">
        <f t="shared" si="63"/>
        <v>plays</v>
      </c>
      <c r="S695" s="9">
        <f t="shared" si="64"/>
        <v>43025.208333333328</v>
      </c>
      <c r="T695" s="9">
        <f t="shared" si="65"/>
        <v>43042.208333333328</v>
      </c>
      <c r="U695" t="str" cm="1">
        <f t="array" ref="U695">_xlfn.IFS( D695 &lt; 1000, "Less than 1000", D695&lt;=4999, "1000 to 4999", D695&lt;=9999, "5000 to 9999", D695&lt;= 14999, "10000 to 14999",
D695&lt;=19999, "15000 to 19999", D695&lt;=24999, "20000 to 24999", D695&lt;=29999, "25000 to 29999",
D695&lt;=34999, "30000 to 34999", D695&lt;=39999, "35000 to 39999", D695&lt;=44999, "40000 to 44999",
D695&lt;=49999, "45000 to 49999", D695&gt;49999, "Greater than or equal to 50000" )</f>
        <v>Greater than or equal to 50000</v>
      </c>
    </row>
    <row r="696" spans="1:21" x14ac:dyDescent="0.25">
      <c r="A696">
        <v>694</v>
      </c>
      <c r="B696" t="s">
        <v>1427</v>
      </c>
      <c r="C696" s="3" t="s">
        <v>1428</v>
      </c>
      <c r="D696" s="6">
        <v>9100</v>
      </c>
      <c r="E696" s="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60"/>
        <v>0.84131868131868137</v>
      </c>
      <c r="P696" s="7">
        <f t="shared" si="61"/>
        <v>96.911392405063296</v>
      </c>
      <c r="Q696" t="str">
        <f t="shared" si="62"/>
        <v>theater</v>
      </c>
      <c r="R696" t="str">
        <f t="shared" si="63"/>
        <v>plays</v>
      </c>
      <c r="S696" s="9">
        <f t="shared" si="64"/>
        <v>43066.25</v>
      </c>
      <c r="T696" s="9">
        <f t="shared" si="65"/>
        <v>43103.25</v>
      </c>
      <c r="U696" t="str" cm="1">
        <f t="array" ref="U696">_xlfn.IFS( D696 &lt; 1000, "Less than 1000", D696&lt;=4999, "1000 to 4999", D696&lt;=9999, "5000 to 9999", D696&lt;= 14999, "10000 to 14999",
D696&lt;=19999, "15000 to 19999", D696&lt;=24999, "20000 to 24999", D696&lt;=29999, "25000 to 29999",
D696&lt;=34999, "30000 to 34999", D696&lt;=39999, "35000 to 39999", D696&lt;=44999, "40000 to 44999",
D696&lt;=49999, "45000 to 49999", D696&gt;49999, "Greater than or equal to 50000" )</f>
        <v>5000 to 9999</v>
      </c>
    </row>
    <row r="697" spans="1:21" x14ac:dyDescent="0.25">
      <c r="A697">
        <v>695</v>
      </c>
      <c r="B697" t="s">
        <v>1429</v>
      </c>
      <c r="C697" s="3" t="s">
        <v>1430</v>
      </c>
      <c r="D697" s="6">
        <v>9200</v>
      </c>
      <c r="E697" s="6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60"/>
        <v>1.3393478260869565</v>
      </c>
      <c r="P697" s="7">
        <f t="shared" si="61"/>
        <v>62.867346938775512</v>
      </c>
      <c r="Q697" t="str">
        <f t="shared" si="62"/>
        <v>music</v>
      </c>
      <c r="R697" t="str">
        <f t="shared" si="63"/>
        <v>rock</v>
      </c>
      <c r="S697" s="9">
        <f t="shared" si="64"/>
        <v>42322.25</v>
      </c>
      <c r="T697" s="9">
        <f t="shared" si="65"/>
        <v>42338.25</v>
      </c>
      <c r="U697" t="str" cm="1">
        <f t="array" ref="U697">_xlfn.IFS( D697 &lt; 1000, "Less than 1000", D697&lt;=4999, "1000 to 4999", D697&lt;=9999, "5000 to 9999", D697&lt;= 14999, "10000 to 14999",
D697&lt;=19999, "15000 to 19999", D697&lt;=24999, "20000 to 24999", D697&lt;=29999, "25000 to 29999",
D697&lt;=34999, "30000 to 34999", D697&lt;=39999, "35000 to 39999", D697&lt;=44999, "40000 to 44999",
D697&lt;=49999, "45000 to 49999", D697&gt;49999, "Greater than or equal to 50000" )</f>
        <v>5000 to 9999</v>
      </c>
    </row>
    <row r="698" spans="1:21" x14ac:dyDescent="0.25">
      <c r="A698">
        <v>696</v>
      </c>
      <c r="B698" t="s">
        <v>1431</v>
      </c>
      <c r="C698" s="3" t="s">
        <v>1432</v>
      </c>
      <c r="D698" s="6">
        <v>164100</v>
      </c>
      <c r="E698" s="6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60"/>
        <v>0.59042047531992692</v>
      </c>
      <c r="P698" s="7">
        <f t="shared" si="61"/>
        <v>108.98537682789652</v>
      </c>
      <c r="Q698" t="str">
        <f t="shared" si="62"/>
        <v>theater</v>
      </c>
      <c r="R698" t="str">
        <f t="shared" si="63"/>
        <v>plays</v>
      </c>
      <c r="S698" s="9">
        <f t="shared" si="64"/>
        <v>42114.208333333328</v>
      </c>
      <c r="T698" s="9">
        <f t="shared" si="65"/>
        <v>42115.208333333328</v>
      </c>
      <c r="U698" t="str" cm="1">
        <f t="array" ref="U698">_xlfn.IFS( D698 &lt; 1000, "Less than 1000", D698&lt;=4999, "1000 to 4999", D698&lt;=9999, "5000 to 9999", D698&lt;= 14999, "10000 to 14999",
D698&lt;=19999, "15000 to 19999", D698&lt;=24999, "20000 to 24999", D698&lt;=29999, "25000 to 29999",
D698&lt;=34999, "30000 to 34999", D698&lt;=39999, "35000 to 39999", D698&lt;=44999, "40000 to 44999",
D698&lt;=49999, "45000 to 49999", D698&gt;49999, "Greater than or equal to 50000" )</f>
        <v>Greater than or equal to 50000</v>
      </c>
    </row>
    <row r="699" spans="1:21" x14ac:dyDescent="0.25">
      <c r="A699">
        <v>697</v>
      </c>
      <c r="B699" t="s">
        <v>1433</v>
      </c>
      <c r="C699" s="3" t="s">
        <v>1434</v>
      </c>
      <c r="D699" s="6">
        <v>128900</v>
      </c>
      <c r="E699" s="6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60"/>
        <v>1.5280062063615205</v>
      </c>
      <c r="P699" s="7">
        <f t="shared" si="61"/>
        <v>26.999314599040439</v>
      </c>
      <c r="Q699" t="str">
        <f t="shared" si="62"/>
        <v>music</v>
      </c>
      <c r="R699" t="str">
        <f t="shared" si="63"/>
        <v>electric music</v>
      </c>
      <c r="S699" s="9">
        <f t="shared" si="64"/>
        <v>43190.208333333328</v>
      </c>
      <c r="T699" s="9">
        <f t="shared" si="65"/>
        <v>43192.208333333328</v>
      </c>
      <c r="U699" t="str" cm="1">
        <f t="array" ref="U699">_xlfn.IFS( D699 &lt; 1000, "Less than 1000", D699&lt;=4999, "1000 to 4999", D699&lt;=9999, "5000 to 9999", D699&lt;= 14999, "10000 to 14999",
D699&lt;=19999, "15000 to 19999", D699&lt;=24999, "20000 to 24999", D699&lt;=29999, "25000 to 29999",
D699&lt;=34999, "30000 to 34999", D699&lt;=39999, "35000 to 39999", D699&lt;=44999, "40000 to 44999",
D699&lt;=49999, "45000 to 49999", D699&gt;49999, "Greater than or equal to 50000" )</f>
        <v>Greater than or equal to 50000</v>
      </c>
    </row>
    <row r="700" spans="1:21" x14ac:dyDescent="0.25">
      <c r="A700">
        <v>698</v>
      </c>
      <c r="B700" t="s">
        <v>1435</v>
      </c>
      <c r="C700" s="3" t="s">
        <v>1436</v>
      </c>
      <c r="D700" s="6">
        <v>42100</v>
      </c>
      <c r="E700" s="6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60"/>
        <v>4.466912114014252</v>
      </c>
      <c r="P700" s="7">
        <f t="shared" si="61"/>
        <v>65.004147943311438</v>
      </c>
      <c r="Q700" t="str">
        <f t="shared" si="62"/>
        <v>technology</v>
      </c>
      <c r="R700" t="str">
        <f t="shared" si="63"/>
        <v>wearables</v>
      </c>
      <c r="S700" s="9">
        <f t="shared" si="64"/>
        <v>40871.25</v>
      </c>
      <c r="T700" s="9">
        <f t="shared" si="65"/>
        <v>40885.25</v>
      </c>
      <c r="U700" t="str" cm="1">
        <f t="array" ref="U700">_xlfn.IFS( D700 &lt; 1000, "Less than 1000", D700&lt;=4999, "1000 to 4999", D700&lt;=9999, "5000 to 9999", D700&lt;= 14999, "10000 to 14999",
D700&lt;=19999, "15000 to 19999", D700&lt;=24999, "20000 to 24999", D700&lt;=29999, "25000 to 29999",
D700&lt;=34999, "30000 to 34999", D700&lt;=39999, "35000 to 39999", D700&lt;=44999, "40000 to 44999",
D700&lt;=49999, "45000 to 49999", D700&gt;49999, "Greater than or equal to 50000" )</f>
        <v>40000 to 44999</v>
      </c>
    </row>
    <row r="701" spans="1:21" x14ac:dyDescent="0.25">
      <c r="A701">
        <v>699</v>
      </c>
      <c r="B701" t="s">
        <v>444</v>
      </c>
      <c r="C701" s="3" t="s">
        <v>1437</v>
      </c>
      <c r="D701" s="6">
        <v>7400</v>
      </c>
      <c r="E701" s="6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60"/>
        <v>0.8439189189189189</v>
      </c>
      <c r="P701" s="7">
        <f t="shared" si="61"/>
        <v>111.51785714285714</v>
      </c>
      <c r="Q701" t="str">
        <f t="shared" si="62"/>
        <v>film &amp; video</v>
      </c>
      <c r="R701" t="str">
        <f t="shared" si="63"/>
        <v>drama</v>
      </c>
      <c r="S701" s="9">
        <f t="shared" si="64"/>
        <v>43641.208333333328</v>
      </c>
      <c r="T701" s="9">
        <f t="shared" si="65"/>
        <v>43642.208333333328</v>
      </c>
      <c r="U701" t="str" cm="1">
        <f t="array" ref="U701">_xlfn.IFS( D701 &lt; 1000, "Less than 1000", D701&lt;=4999, "1000 to 4999", D701&lt;=9999, "5000 to 9999", D701&lt;= 14999, "10000 to 14999",
D701&lt;=19999, "15000 to 19999", D701&lt;=24999, "20000 to 24999", D701&lt;=29999, "25000 to 29999",
D701&lt;=34999, "30000 to 34999", D701&lt;=39999, "35000 to 39999", D701&lt;=44999, "40000 to 44999",
D701&lt;=49999, "45000 to 49999", D701&gt;49999, "Greater than or equal to 50000" )</f>
        <v>5000 to 9999</v>
      </c>
    </row>
    <row r="702" spans="1:21" x14ac:dyDescent="0.25">
      <c r="A702">
        <v>700</v>
      </c>
      <c r="B702" t="s">
        <v>1438</v>
      </c>
      <c r="C702" s="3" t="s">
        <v>1439</v>
      </c>
      <c r="D702" s="6">
        <v>100</v>
      </c>
      <c r="E702" s="6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60"/>
        <v>0.03</v>
      </c>
      <c r="P702" s="7">
        <f t="shared" si="61"/>
        <v>3</v>
      </c>
      <c r="Q702" t="str">
        <f t="shared" si="62"/>
        <v>technology</v>
      </c>
      <c r="R702" t="str">
        <f t="shared" si="63"/>
        <v>wearables</v>
      </c>
      <c r="S702" s="9">
        <f t="shared" si="64"/>
        <v>40203.25</v>
      </c>
      <c r="T702" s="9">
        <f t="shared" si="65"/>
        <v>40218.25</v>
      </c>
      <c r="U702" t="str" cm="1">
        <f t="array" ref="U702">_xlfn.IFS( D702 &lt; 1000, "Less than 1000", D702&lt;=4999, "1000 to 4999", D702&lt;=9999, "5000 to 9999", D702&lt;= 14999, "10000 to 14999",
D702&lt;=19999, "15000 to 19999", D702&lt;=24999, "20000 to 24999", D702&lt;=29999, "25000 to 29999",
D702&lt;=34999, "30000 to 34999", D702&lt;=39999, "35000 to 39999", D702&lt;=44999, "40000 to 44999",
D702&lt;=49999, "45000 to 49999", D702&gt;49999, "Greater than or equal to 50000" )</f>
        <v>Less than 1000</v>
      </c>
    </row>
    <row r="703" spans="1:21" x14ac:dyDescent="0.25">
      <c r="A703">
        <v>701</v>
      </c>
      <c r="B703" t="s">
        <v>1440</v>
      </c>
      <c r="C703" s="3" t="s">
        <v>1441</v>
      </c>
      <c r="D703" s="6">
        <v>52000</v>
      </c>
      <c r="E703" s="6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60"/>
        <v>1.7502692307692307</v>
      </c>
      <c r="P703" s="7">
        <f t="shared" si="61"/>
        <v>110.99268292682927</v>
      </c>
      <c r="Q703" t="str">
        <f t="shared" si="62"/>
        <v>theater</v>
      </c>
      <c r="R703" t="str">
        <f t="shared" si="63"/>
        <v>plays</v>
      </c>
      <c r="S703" s="9">
        <f t="shared" si="64"/>
        <v>40629.208333333336</v>
      </c>
      <c r="T703" s="9">
        <f t="shared" si="65"/>
        <v>40636.208333333336</v>
      </c>
      <c r="U703" t="str" cm="1">
        <f t="array" ref="U703">_xlfn.IFS( D703 &lt; 1000, "Less than 1000", D703&lt;=4999, "1000 to 4999", D703&lt;=9999, "5000 to 9999", D703&lt;= 14999, "10000 to 14999",
D703&lt;=19999, "15000 to 19999", D703&lt;=24999, "20000 to 24999", D703&lt;=29999, "25000 to 29999",
D703&lt;=34999, "30000 to 34999", D703&lt;=39999, "35000 to 39999", D703&lt;=44999, "40000 to 44999",
D703&lt;=49999, "45000 to 49999", D703&gt;49999, "Greater than or equal to 50000" )</f>
        <v>Greater than or equal to 50000</v>
      </c>
    </row>
    <row r="704" spans="1:21" x14ac:dyDescent="0.25">
      <c r="A704">
        <v>702</v>
      </c>
      <c r="B704" t="s">
        <v>1442</v>
      </c>
      <c r="C704" s="3" t="s">
        <v>1443</v>
      </c>
      <c r="D704" s="6">
        <v>8700</v>
      </c>
      <c r="E704" s="6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60"/>
        <v>0.54137931034482756</v>
      </c>
      <c r="P704" s="7">
        <f t="shared" si="61"/>
        <v>56.746987951807228</v>
      </c>
      <c r="Q704" t="str">
        <f t="shared" si="62"/>
        <v>technology</v>
      </c>
      <c r="R704" t="str">
        <f t="shared" si="63"/>
        <v>wearables</v>
      </c>
      <c r="S704" s="9">
        <f t="shared" si="64"/>
        <v>41477.208333333336</v>
      </c>
      <c r="T704" s="9">
        <f t="shared" si="65"/>
        <v>41482.208333333336</v>
      </c>
      <c r="U704" t="str" cm="1">
        <f t="array" ref="U704">_xlfn.IFS( D704 &lt; 1000, "Less than 1000", D704&lt;=4999, "1000 to 4999", D704&lt;=9999, "5000 to 9999", D704&lt;= 14999, "10000 to 14999",
D704&lt;=19999, "15000 to 19999", D704&lt;=24999, "20000 to 24999", D704&lt;=29999, "25000 to 29999",
D704&lt;=34999, "30000 to 34999", D704&lt;=39999, "35000 to 39999", D704&lt;=44999, "40000 to 44999",
D704&lt;=49999, "45000 to 49999", D704&gt;49999, "Greater than or equal to 50000" )</f>
        <v>5000 to 9999</v>
      </c>
    </row>
    <row r="705" spans="1:21" x14ac:dyDescent="0.25">
      <c r="A705">
        <v>703</v>
      </c>
      <c r="B705" t="s">
        <v>1444</v>
      </c>
      <c r="C705" s="3" t="s">
        <v>1445</v>
      </c>
      <c r="D705" s="6">
        <v>63400</v>
      </c>
      <c r="E705" s="6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60"/>
        <v>3.1187381703470032</v>
      </c>
      <c r="P705" s="7">
        <f t="shared" si="61"/>
        <v>97.020608439646708</v>
      </c>
      <c r="Q705" t="str">
        <f t="shared" si="62"/>
        <v>publishing</v>
      </c>
      <c r="R705" t="str">
        <f t="shared" si="63"/>
        <v>translations</v>
      </c>
      <c r="S705" s="9">
        <f t="shared" si="64"/>
        <v>41020.208333333336</v>
      </c>
      <c r="T705" s="9">
        <f t="shared" si="65"/>
        <v>41037.208333333336</v>
      </c>
      <c r="U705" t="str" cm="1">
        <f t="array" ref="U705">_xlfn.IFS( D705 &lt; 1000, "Less than 1000", D705&lt;=4999, "1000 to 4999", D705&lt;=9999, "5000 to 9999", D705&lt;= 14999, "10000 to 14999",
D705&lt;=19999, "15000 to 19999", D705&lt;=24999, "20000 to 24999", D705&lt;=29999, "25000 to 29999",
D705&lt;=34999, "30000 to 34999", D705&lt;=39999, "35000 to 39999", D705&lt;=44999, "40000 to 44999",
D705&lt;=49999, "45000 to 49999", D705&gt;49999, "Greater than or equal to 50000" )</f>
        <v>Greater than or equal to 50000</v>
      </c>
    </row>
    <row r="706" spans="1:21" x14ac:dyDescent="0.25">
      <c r="A706">
        <v>704</v>
      </c>
      <c r="B706" t="s">
        <v>1446</v>
      </c>
      <c r="C706" s="3" t="s">
        <v>1447</v>
      </c>
      <c r="D706" s="6">
        <v>8700</v>
      </c>
      <c r="E706" s="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60"/>
        <v>1.2278160919540231</v>
      </c>
      <c r="P706" s="7">
        <f t="shared" si="61"/>
        <v>92.08620689655173</v>
      </c>
      <c r="Q706" t="str">
        <f t="shared" si="62"/>
        <v>film &amp; video</v>
      </c>
      <c r="R706" t="str">
        <f t="shared" si="63"/>
        <v>animation</v>
      </c>
      <c r="S706" s="9">
        <f t="shared" si="64"/>
        <v>42555.208333333328</v>
      </c>
      <c r="T706" s="9">
        <f t="shared" si="65"/>
        <v>42570.208333333328</v>
      </c>
      <c r="U706" t="str" cm="1">
        <f t="array" ref="U706">_xlfn.IFS( D706 &lt; 1000, "Less than 1000", D706&lt;=4999, "1000 to 4999", D706&lt;=9999, "5000 to 9999", D706&lt;= 14999, "10000 to 14999",
D706&lt;=19999, "15000 to 19999", D706&lt;=24999, "20000 to 24999", D706&lt;=29999, "25000 to 29999",
D706&lt;=34999, "30000 to 34999", D706&lt;=39999, "35000 to 39999", D706&lt;=44999, "40000 to 44999",
D706&lt;=49999, "45000 to 49999", D706&gt;49999, "Greater than or equal to 50000" )</f>
        <v>5000 to 9999</v>
      </c>
    </row>
    <row r="707" spans="1:21" x14ac:dyDescent="0.25">
      <c r="A707">
        <v>705</v>
      </c>
      <c r="B707" t="s">
        <v>1448</v>
      </c>
      <c r="C707" s="3" t="s">
        <v>1449</v>
      </c>
      <c r="D707" s="6">
        <v>169700</v>
      </c>
      <c r="E707" s="6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66">E707/D707</f>
        <v>0.99026517383618151</v>
      </c>
      <c r="P707" s="7">
        <f t="shared" ref="P707:P770" si="67">IF(G707&lt;=0, 0, E707/G707 )</f>
        <v>82.986666666666665</v>
      </c>
      <c r="Q707" t="str">
        <f t="shared" ref="Q707:Q770" si="68">LEFT(N707, SEARCH("/", N707)-1)</f>
        <v>publishing</v>
      </c>
      <c r="R707" t="str">
        <f t="shared" ref="R707:R770" si="69">MID( N707, SEARCH( "/",N707)+1,LEN(N707))</f>
        <v>nonfiction</v>
      </c>
      <c r="S707" s="9">
        <f t="shared" ref="S707:S770" si="70">J707/60/60/24+DATE(1970,1,1)</f>
        <v>41619.25</v>
      </c>
      <c r="T707" s="9">
        <f t="shared" ref="T707:T770" si="71">K707/60/60/24+DATE(1970,1,1)</f>
        <v>41623.25</v>
      </c>
      <c r="U707" t="str" cm="1">
        <f t="array" ref="U707">_xlfn.IFS( D707 &lt; 1000, "Less than 1000", D707&lt;=4999, "1000 to 4999", D707&lt;=9999, "5000 to 9999", D707&lt;= 14999, "10000 to 14999",
D707&lt;=19999, "15000 to 19999", D707&lt;=24999, "20000 to 24999", D707&lt;=29999, "25000 to 29999",
D707&lt;=34999, "30000 to 34999", D707&lt;=39999, "35000 to 39999", D707&lt;=44999, "40000 to 44999",
D707&lt;=49999, "45000 to 49999", D707&gt;49999, "Greater than or equal to 50000" )</f>
        <v>Greater than or equal to 50000</v>
      </c>
    </row>
    <row r="708" spans="1:21" x14ac:dyDescent="0.25">
      <c r="A708">
        <v>706</v>
      </c>
      <c r="B708" t="s">
        <v>1450</v>
      </c>
      <c r="C708" s="3" t="s">
        <v>1451</v>
      </c>
      <c r="D708" s="6">
        <v>108400</v>
      </c>
      <c r="E708" s="6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66"/>
        <v>1.278468634686347</v>
      </c>
      <c r="P708" s="7">
        <f t="shared" si="67"/>
        <v>103.03791821561339</v>
      </c>
      <c r="Q708" t="str">
        <f t="shared" si="68"/>
        <v>technology</v>
      </c>
      <c r="R708" t="str">
        <f t="shared" si="69"/>
        <v>web</v>
      </c>
      <c r="S708" s="9">
        <f t="shared" si="70"/>
        <v>43471.25</v>
      </c>
      <c r="T708" s="9">
        <f t="shared" si="71"/>
        <v>43479.25</v>
      </c>
      <c r="U708" t="str" cm="1">
        <f t="array" ref="U708">_xlfn.IFS( D708 &lt; 1000, "Less than 1000", D708&lt;=4999, "1000 to 4999", D708&lt;=9999, "5000 to 9999", D708&lt;= 14999, "10000 to 14999",
D708&lt;=19999, "15000 to 19999", D708&lt;=24999, "20000 to 24999", D708&lt;=29999, "25000 to 29999",
D708&lt;=34999, "30000 to 34999", D708&lt;=39999, "35000 to 39999", D708&lt;=44999, "40000 to 44999",
D708&lt;=49999, "45000 to 49999", D708&gt;49999, "Greater than or equal to 50000" )</f>
        <v>Greater than or equal to 50000</v>
      </c>
    </row>
    <row r="709" spans="1:21" x14ac:dyDescent="0.25">
      <c r="A709">
        <v>707</v>
      </c>
      <c r="B709" t="s">
        <v>1452</v>
      </c>
      <c r="C709" s="3" t="s">
        <v>1453</v>
      </c>
      <c r="D709" s="6">
        <v>7300</v>
      </c>
      <c r="E709" s="6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66"/>
        <v>1.5861643835616439</v>
      </c>
      <c r="P709" s="7">
        <f t="shared" si="67"/>
        <v>68.922619047619051</v>
      </c>
      <c r="Q709" t="str">
        <f t="shared" si="68"/>
        <v>film &amp; video</v>
      </c>
      <c r="R709" t="str">
        <f t="shared" si="69"/>
        <v>drama</v>
      </c>
      <c r="S709" s="9">
        <f t="shared" si="70"/>
        <v>43442.25</v>
      </c>
      <c r="T709" s="9">
        <f t="shared" si="71"/>
        <v>43478.25</v>
      </c>
      <c r="U709" t="str" cm="1">
        <f t="array" ref="U709">_xlfn.IFS( D709 &lt; 1000, "Less than 1000", D709&lt;=4999, "1000 to 4999", D709&lt;=9999, "5000 to 9999", D709&lt;= 14999, "10000 to 14999",
D709&lt;=19999, "15000 to 19999", D709&lt;=24999, "20000 to 24999", D709&lt;=29999, "25000 to 29999",
D709&lt;=34999, "30000 to 34999", D709&lt;=39999, "35000 to 39999", D709&lt;=44999, "40000 to 44999",
D709&lt;=49999, "45000 to 49999", D709&gt;49999, "Greater than or equal to 50000" )</f>
        <v>5000 to 9999</v>
      </c>
    </row>
    <row r="710" spans="1:21" x14ac:dyDescent="0.25">
      <c r="A710">
        <v>708</v>
      </c>
      <c r="B710" t="s">
        <v>1454</v>
      </c>
      <c r="C710" s="3" t="s">
        <v>1455</v>
      </c>
      <c r="D710" s="6">
        <v>1700</v>
      </c>
      <c r="E710" s="6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66"/>
        <v>7.0705882352941174</v>
      </c>
      <c r="P710" s="7">
        <f t="shared" si="67"/>
        <v>87.737226277372258</v>
      </c>
      <c r="Q710" t="str">
        <f t="shared" si="68"/>
        <v>theater</v>
      </c>
      <c r="R710" t="str">
        <f t="shared" si="69"/>
        <v>plays</v>
      </c>
      <c r="S710" s="9">
        <f t="shared" si="70"/>
        <v>42877.208333333328</v>
      </c>
      <c r="T710" s="9">
        <f t="shared" si="71"/>
        <v>42887.208333333328</v>
      </c>
      <c r="U710" t="str" cm="1">
        <f t="array" ref="U710">_xlfn.IFS( D710 &lt; 1000, "Less than 1000", D710&lt;=4999, "1000 to 4999", D710&lt;=9999, "5000 to 9999", D710&lt;= 14999, "10000 to 14999",
D710&lt;=19999, "15000 to 19999", D710&lt;=24999, "20000 to 24999", D710&lt;=29999, "25000 to 29999",
D710&lt;=34999, "30000 to 34999", D710&lt;=39999, "35000 to 39999", D710&lt;=44999, "40000 to 44999",
D710&lt;=49999, "45000 to 49999", D710&gt;49999, "Greater than or equal to 50000" )</f>
        <v>1000 to 4999</v>
      </c>
    </row>
    <row r="711" spans="1:21" x14ac:dyDescent="0.25">
      <c r="A711">
        <v>709</v>
      </c>
      <c r="B711" t="s">
        <v>1456</v>
      </c>
      <c r="C711" s="3" t="s">
        <v>1457</v>
      </c>
      <c r="D711" s="6">
        <v>9800</v>
      </c>
      <c r="E711" s="6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66"/>
        <v>1.4238775510204082</v>
      </c>
      <c r="P711" s="7">
        <f t="shared" si="67"/>
        <v>75.021505376344081</v>
      </c>
      <c r="Q711" t="str">
        <f t="shared" si="68"/>
        <v>theater</v>
      </c>
      <c r="R711" t="str">
        <f t="shared" si="69"/>
        <v>plays</v>
      </c>
      <c r="S711" s="9">
        <f t="shared" si="70"/>
        <v>41018.208333333336</v>
      </c>
      <c r="T711" s="9">
        <f t="shared" si="71"/>
        <v>41025.208333333336</v>
      </c>
      <c r="U711" t="str" cm="1">
        <f t="array" ref="U711">_xlfn.IFS( D711 &lt; 1000, "Less than 1000", D711&lt;=4999, "1000 to 4999", D711&lt;=9999, "5000 to 9999", D711&lt;= 14999, "10000 to 14999",
D711&lt;=19999, "15000 to 19999", D711&lt;=24999, "20000 to 24999", D711&lt;=29999, "25000 to 29999",
D711&lt;=34999, "30000 to 34999", D711&lt;=39999, "35000 to 39999", D711&lt;=44999, "40000 to 44999",
D711&lt;=49999, "45000 to 49999", D711&gt;49999, "Greater than or equal to 50000" )</f>
        <v>5000 to 9999</v>
      </c>
    </row>
    <row r="712" spans="1:21" x14ac:dyDescent="0.25">
      <c r="A712">
        <v>710</v>
      </c>
      <c r="B712" t="s">
        <v>1458</v>
      </c>
      <c r="C712" s="3" t="s">
        <v>1459</v>
      </c>
      <c r="D712" s="6">
        <v>4300</v>
      </c>
      <c r="E712" s="6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66"/>
        <v>1.4786046511627906</v>
      </c>
      <c r="P712" s="7">
        <f t="shared" si="67"/>
        <v>50.863999999999997</v>
      </c>
      <c r="Q712" t="str">
        <f t="shared" si="68"/>
        <v>theater</v>
      </c>
      <c r="R712" t="str">
        <f t="shared" si="69"/>
        <v>plays</v>
      </c>
      <c r="S712" s="9">
        <f t="shared" si="70"/>
        <v>43295.208333333328</v>
      </c>
      <c r="T712" s="9">
        <f t="shared" si="71"/>
        <v>43302.208333333328</v>
      </c>
      <c r="U712" t="str" cm="1">
        <f t="array" ref="U712">_xlfn.IFS( D712 &lt; 1000, "Less than 1000", D712&lt;=4999, "1000 to 4999", D712&lt;=9999, "5000 to 9999", D712&lt;= 14999, "10000 to 14999",
D712&lt;=19999, "15000 to 19999", D712&lt;=24999, "20000 to 24999", D712&lt;=29999, "25000 to 29999",
D712&lt;=34999, "30000 to 34999", D712&lt;=39999, "35000 to 39999", D712&lt;=44999, "40000 to 44999",
D712&lt;=49999, "45000 to 49999", D712&gt;49999, "Greater than or equal to 50000" )</f>
        <v>1000 to 4999</v>
      </c>
    </row>
    <row r="713" spans="1:21" x14ac:dyDescent="0.25">
      <c r="A713">
        <v>711</v>
      </c>
      <c r="B713" t="s">
        <v>1460</v>
      </c>
      <c r="C713" s="3" t="s">
        <v>1461</v>
      </c>
      <c r="D713" s="6">
        <v>6200</v>
      </c>
      <c r="E713" s="6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66"/>
        <v>0.20322580645161289</v>
      </c>
      <c r="P713" s="7">
        <f t="shared" si="67"/>
        <v>90</v>
      </c>
      <c r="Q713" t="str">
        <f t="shared" si="68"/>
        <v>theater</v>
      </c>
      <c r="R713" t="str">
        <f t="shared" si="69"/>
        <v>plays</v>
      </c>
      <c r="S713" s="9">
        <f t="shared" si="70"/>
        <v>42393.25</v>
      </c>
      <c r="T713" s="9">
        <f t="shared" si="71"/>
        <v>42395.25</v>
      </c>
      <c r="U713" t="str" cm="1">
        <f t="array" ref="U713">_xlfn.IFS( D713 &lt; 1000, "Less than 1000", D713&lt;=4999, "1000 to 4999", D713&lt;=9999, "5000 to 9999", D713&lt;= 14999, "10000 to 14999",
D713&lt;=19999, "15000 to 19999", D713&lt;=24999, "20000 to 24999", D713&lt;=29999, "25000 to 29999",
D713&lt;=34999, "30000 to 34999", D713&lt;=39999, "35000 to 39999", D713&lt;=44999, "40000 to 44999",
D713&lt;=49999, "45000 to 49999", D713&gt;49999, "Greater than or equal to 50000" )</f>
        <v>5000 to 9999</v>
      </c>
    </row>
    <row r="714" spans="1:21" x14ac:dyDescent="0.25">
      <c r="A714">
        <v>712</v>
      </c>
      <c r="B714" t="s">
        <v>1462</v>
      </c>
      <c r="C714" s="3" t="s">
        <v>1463</v>
      </c>
      <c r="D714" s="6">
        <v>800</v>
      </c>
      <c r="E714" s="6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66"/>
        <v>18.40625</v>
      </c>
      <c r="P714" s="7">
        <f t="shared" si="67"/>
        <v>72.896039603960389</v>
      </c>
      <c r="Q714" t="str">
        <f t="shared" si="68"/>
        <v>theater</v>
      </c>
      <c r="R714" t="str">
        <f t="shared" si="69"/>
        <v>plays</v>
      </c>
      <c r="S714" s="9">
        <f t="shared" si="70"/>
        <v>42559.208333333328</v>
      </c>
      <c r="T714" s="9">
        <f t="shared" si="71"/>
        <v>42600.208333333328</v>
      </c>
      <c r="U714" t="str" cm="1">
        <f t="array" ref="U714">_xlfn.IFS( D714 &lt; 1000, "Less than 1000", D714&lt;=4999, "1000 to 4999", D714&lt;=9999, "5000 to 9999", D714&lt;= 14999, "10000 to 14999",
D714&lt;=19999, "15000 to 19999", D714&lt;=24999, "20000 to 24999", D714&lt;=29999, "25000 to 29999",
D714&lt;=34999, "30000 to 34999", D714&lt;=39999, "35000 to 39999", D714&lt;=44999, "40000 to 44999",
D714&lt;=49999, "45000 to 49999", D714&gt;49999, "Greater than or equal to 50000" )</f>
        <v>Less than 1000</v>
      </c>
    </row>
    <row r="715" spans="1:21" x14ac:dyDescent="0.25">
      <c r="A715">
        <v>713</v>
      </c>
      <c r="B715" t="s">
        <v>1464</v>
      </c>
      <c r="C715" s="3" t="s">
        <v>1465</v>
      </c>
      <c r="D715" s="6">
        <v>6900</v>
      </c>
      <c r="E715" s="6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66"/>
        <v>1.6194202898550725</v>
      </c>
      <c r="P715" s="7">
        <f t="shared" si="67"/>
        <v>108.48543689320388</v>
      </c>
      <c r="Q715" t="str">
        <f t="shared" si="68"/>
        <v>publishing</v>
      </c>
      <c r="R715" t="str">
        <f t="shared" si="69"/>
        <v>radio &amp; podcasts</v>
      </c>
      <c r="S715" s="9">
        <f t="shared" si="70"/>
        <v>42604.208333333328</v>
      </c>
      <c r="T715" s="9">
        <f t="shared" si="71"/>
        <v>42616.208333333328</v>
      </c>
      <c r="U715" t="str" cm="1">
        <f t="array" ref="U715">_xlfn.IFS( D715 &lt; 1000, "Less than 1000", D715&lt;=4999, "1000 to 4999", D715&lt;=9999, "5000 to 9999", D715&lt;= 14999, "10000 to 14999",
D715&lt;=19999, "15000 to 19999", D715&lt;=24999, "20000 to 24999", D715&lt;=29999, "25000 to 29999",
D715&lt;=34999, "30000 to 34999", D715&lt;=39999, "35000 to 39999", D715&lt;=44999, "40000 to 44999",
D715&lt;=49999, "45000 to 49999", D715&gt;49999, "Greater than or equal to 50000" )</f>
        <v>5000 to 9999</v>
      </c>
    </row>
    <row r="716" spans="1:21" x14ac:dyDescent="0.25">
      <c r="A716">
        <v>714</v>
      </c>
      <c r="B716" t="s">
        <v>1466</v>
      </c>
      <c r="C716" s="3" t="s">
        <v>1467</v>
      </c>
      <c r="D716" s="6">
        <v>38500</v>
      </c>
      <c r="E716" s="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66"/>
        <v>4.7282077922077921</v>
      </c>
      <c r="P716" s="7">
        <f t="shared" si="67"/>
        <v>101.98095238095237</v>
      </c>
      <c r="Q716" t="str">
        <f t="shared" si="68"/>
        <v>music</v>
      </c>
      <c r="R716" t="str">
        <f t="shared" si="69"/>
        <v>rock</v>
      </c>
      <c r="S716" s="9">
        <f t="shared" si="70"/>
        <v>41870.208333333336</v>
      </c>
      <c r="T716" s="9">
        <f t="shared" si="71"/>
        <v>41871.208333333336</v>
      </c>
      <c r="U716" t="str" cm="1">
        <f t="array" ref="U716">_xlfn.IFS( D716 &lt; 1000, "Less than 1000", D716&lt;=4999, "1000 to 4999", D716&lt;=9999, "5000 to 9999", D716&lt;= 14999, "10000 to 14999",
D716&lt;=19999, "15000 to 19999", D716&lt;=24999, "20000 to 24999", D716&lt;=29999, "25000 to 29999",
D716&lt;=34999, "30000 to 34999", D716&lt;=39999, "35000 to 39999", D716&lt;=44999, "40000 to 44999",
D716&lt;=49999, "45000 to 49999", D716&gt;49999, "Greater than or equal to 50000" )</f>
        <v>35000 to 39999</v>
      </c>
    </row>
    <row r="717" spans="1:21" x14ac:dyDescent="0.25">
      <c r="A717">
        <v>715</v>
      </c>
      <c r="B717" t="s">
        <v>1468</v>
      </c>
      <c r="C717" s="3" t="s">
        <v>1469</v>
      </c>
      <c r="D717" s="6">
        <v>118000</v>
      </c>
      <c r="E717" s="6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66"/>
        <v>0.24466101694915254</v>
      </c>
      <c r="P717" s="7">
        <f t="shared" si="67"/>
        <v>44.009146341463413</v>
      </c>
      <c r="Q717" t="str">
        <f t="shared" si="68"/>
        <v>games</v>
      </c>
      <c r="R717" t="str">
        <f t="shared" si="69"/>
        <v>mobile games</v>
      </c>
      <c r="S717" s="9">
        <f t="shared" si="70"/>
        <v>40397.208333333336</v>
      </c>
      <c r="T717" s="9">
        <f t="shared" si="71"/>
        <v>40402.208333333336</v>
      </c>
      <c r="U717" t="str" cm="1">
        <f t="array" ref="U717">_xlfn.IFS( D717 &lt; 1000, "Less than 1000", D717&lt;=4999, "1000 to 4999", D717&lt;=9999, "5000 to 9999", D717&lt;= 14999, "10000 to 14999",
D717&lt;=19999, "15000 to 19999", D717&lt;=24999, "20000 to 24999", D717&lt;=29999, "25000 to 29999",
D717&lt;=34999, "30000 to 34999", D717&lt;=39999, "35000 to 39999", D717&lt;=44999, "40000 to 44999",
D717&lt;=49999, "45000 to 49999", D717&gt;49999, "Greater than or equal to 50000" )</f>
        <v>Greater than or equal to 50000</v>
      </c>
    </row>
    <row r="718" spans="1:21" x14ac:dyDescent="0.25">
      <c r="A718">
        <v>716</v>
      </c>
      <c r="B718" t="s">
        <v>1470</v>
      </c>
      <c r="C718" s="3" t="s">
        <v>1471</v>
      </c>
      <c r="D718" s="6">
        <v>2000</v>
      </c>
      <c r="E718" s="6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66"/>
        <v>5.1764999999999999</v>
      </c>
      <c r="P718" s="7">
        <f t="shared" si="67"/>
        <v>65.942675159235662</v>
      </c>
      <c r="Q718" t="str">
        <f t="shared" si="68"/>
        <v>theater</v>
      </c>
      <c r="R718" t="str">
        <f t="shared" si="69"/>
        <v>plays</v>
      </c>
      <c r="S718" s="9">
        <f t="shared" si="70"/>
        <v>41465.208333333336</v>
      </c>
      <c r="T718" s="9">
        <f t="shared" si="71"/>
        <v>41493.208333333336</v>
      </c>
      <c r="U718" t="str" cm="1">
        <f t="array" ref="U718">_xlfn.IFS( D718 &lt; 1000, "Less than 1000", D718&lt;=4999, "1000 to 4999", D718&lt;=9999, "5000 to 9999", D718&lt;= 14999, "10000 to 14999",
D718&lt;=19999, "15000 to 19999", D718&lt;=24999, "20000 to 24999", D718&lt;=29999, "25000 to 29999",
D718&lt;=34999, "30000 to 34999", D718&lt;=39999, "35000 to 39999", D718&lt;=44999, "40000 to 44999",
D718&lt;=49999, "45000 to 49999", D718&gt;49999, "Greater than or equal to 50000" )</f>
        <v>1000 to 4999</v>
      </c>
    </row>
    <row r="719" spans="1:21" x14ac:dyDescent="0.25">
      <c r="A719">
        <v>717</v>
      </c>
      <c r="B719" t="s">
        <v>1472</v>
      </c>
      <c r="C719" s="3" t="s">
        <v>1473</v>
      </c>
      <c r="D719" s="6">
        <v>5600</v>
      </c>
      <c r="E719" s="6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66"/>
        <v>2.4764285714285714</v>
      </c>
      <c r="P719" s="7">
        <f t="shared" si="67"/>
        <v>24.987387387387386</v>
      </c>
      <c r="Q719" t="str">
        <f t="shared" si="68"/>
        <v>film &amp; video</v>
      </c>
      <c r="R719" t="str">
        <f t="shared" si="69"/>
        <v>documentary</v>
      </c>
      <c r="S719" s="9">
        <f t="shared" si="70"/>
        <v>40777.208333333336</v>
      </c>
      <c r="T719" s="9">
        <f t="shared" si="71"/>
        <v>40798.208333333336</v>
      </c>
      <c r="U719" t="str" cm="1">
        <f t="array" ref="U719">_xlfn.IFS( D719 &lt; 1000, "Less than 1000", D719&lt;=4999, "1000 to 4999", D719&lt;=9999, "5000 to 9999", D719&lt;= 14999, "10000 to 14999",
D719&lt;=19999, "15000 to 19999", D719&lt;=24999, "20000 to 24999", D719&lt;=29999, "25000 to 29999",
D719&lt;=34999, "30000 to 34999", D719&lt;=39999, "35000 to 39999", D719&lt;=44999, "40000 to 44999",
D719&lt;=49999, "45000 to 49999", D719&gt;49999, "Greater than or equal to 50000" )</f>
        <v>5000 to 9999</v>
      </c>
    </row>
    <row r="720" spans="1:21" x14ac:dyDescent="0.25">
      <c r="A720">
        <v>718</v>
      </c>
      <c r="B720" t="s">
        <v>1474</v>
      </c>
      <c r="C720" s="3" t="s">
        <v>1475</v>
      </c>
      <c r="D720" s="6">
        <v>8300</v>
      </c>
      <c r="E720" s="6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66"/>
        <v>1.0020481927710843</v>
      </c>
      <c r="P720" s="7">
        <f t="shared" si="67"/>
        <v>28.003367003367003</v>
      </c>
      <c r="Q720" t="str">
        <f t="shared" si="68"/>
        <v>technology</v>
      </c>
      <c r="R720" t="str">
        <f t="shared" si="69"/>
        <v>wearables</v>
      </c>
      <c r="S720" s="9">
        <f t="shared" si="70"/>
        <v>41442.208333333336</v>
      </c>
      <c r="T720" s="9">
        <f t="shared" si="71"/>
        <v>41468.208333333336</v>
      </c>
      <c r="U720" t="str" cm="1">
        <f t="array" ref="U720">_xlfn.IFS( D720 &lt; 1000, "Less than 1000", D720&lt;=4999, "1000 to 4999", D720&lt;=9999, "5000 to 9999", D720&lt;= 14999, "10000 to 14999",
D720&lt;=19999, "15000 to 19999", D720&lt;=24999, "20000 to 24999", D720&lt;=29999, "25000 to 29999",
D720&lt;=34999, "30000 to 34999", D720&lt;=39999, "35000 to 39999", D720&lt;=44999, "40000 to 44999",
D720&lt;=49999, "45000 to 49999", D720&gt;49999, "Greater than or equal to 50000" )</f>
        <v>5000 to 9999</v>
      </c>
    </row>
    <row r="721" spans="1:21" x14ac:dyDescent="0.25">
      <c r="A721">
        <v>719</v>
      </c>
      <c r="B721" t="s">
        <v>1476</v>
      </c>
      <c r="C721" s="3" t="s">
        <v>1477</v>
      </c>
      <c r="D721" s="6">
        <v>6900</v>
      </c>
      <c r="E721" s="6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66"/>
        <v>1.53</v>
      </c>
      <c r="P721" s="7">
        <f t="shared" si="67"/>
        <v>85.829268292682926</v>
      </c>
      <c r="Q721" t="str">
        <f t="shared" si="68"/>
        <v>publishing</v>
      </c>
      <c r="R721" t="str">
        <f t="shared" si="69"/>
        <v>fiction</v>
      </c>
      <c r="S721" s="9">
        <f t="shared" si="70"/>
        <v>41058.208333333336</v>
      </c>
      <c r="T721" s="9">
        <f t="shared" si="71"/>
        <v>41069.208333333336</v>
      </c>
      <c r="U721" t="str" cm="1">
        <f t="array" ref="U721">_xlfn.IFS( D721 &lt; 1000, "Less than 1000", D721&lt;=4999, "1000 to 4999", D721&lt;=9999, "5000 to 9999", D721&lt;= 14999, "10000 to 14999",
D721&lt;=19999, "15000 to 19999", D721&lt;=24999, "20000 to 24999", D721&lt;=29999, "25000 to 29999",
D721&lt;=34999, "30000 to 34999", D721&lt;=39999, "35000 to 39999", D721&lt;=44999, "40000 to 44999",
D721&lt;=49999, "45000 to 49999", D721&gt;49999, "Greater than or equal to 50000" )</f>
        <v>5000 to 9999</v>
      </c>
    </row>
    <row r="722" spans="1:21" x14ac:dyDescent="0.25">
      <c r="A722">
        <v>720</v>
      </c>
      <c r="B722" t="s">
        <v>1478</v>
      </c>
      <c r="C722" s="3" t="s">
        <v>1479</v>
      </c>
      <c r="D722" s="6">
        <v>8700</v>
      </c>
      <c r="E722" s="6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66"/>
        <v>0.37091954022988505</v>
      </c>
      <c r="P722" s="7">
        <f t="shared" si="67"/>
        <v>84.921052631578945</v>
      </c>
      <c r="Q722" t="str">
        <f t="shared" si="68"/>
        <v>theater</v>
      </c>
      <c r="R722" t="str">
        <f t="shared" si="69"/>
        <v>plays</v>
      </c>
      <c r="S722" s="9">
        <f t="shared" si="70"/>
        <v>43152.25</v>
      </c>
      <c r="T722" s="9">
        <f t="shared" si="71"/>
        <v>43166.25</v>
      </c>
      <c r="U722" t="str" cm="1">
        <f t="array" ref="U722">_xlfn.IFS( D722 &lt; 1000, "Less than 1000", D722&lt;=4999, "1000 to 4999", D722&lt;=9999, "5000 to 9999", D722&lt;= 14999, "10000 to 14999",
D722&lt;=19999, "15000 to 19999", D722&lt;=24999, "20000 to 24999", D722&lt;=29999, "25000 to 29999",
D722&lt;=34999, "30000 to 34999", D722&lt;=39999, "35000 to 39999", D722&lt;=44999, "40000 to 44999",
D722&lt;=49999, "45000 to 49999", D722&gt;49999, "Greater than or equal to 50000" )</f>
        <v>5000 to 9999</v>
      </c>
    </row>
    <row r="723" spans="1:21" x14ac:dyDescent="0.25">
      <c r="A723">
        <v>721</v>
      </c>
      <c r="B723" t="s">
        <v>1480</v>
      </c>
      <c r="C723" s="3" t="s">
        <v>1481</v>
      </c>
      <c r="D723" s="6">
        <v>123600</v>
      </c>
      <c r="E723" s="6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66"/>
        <v>4.3923948220064728E-2</v>
      </c>
      <c r="P723" s="7">
        <f t="shared" si="67"/>
        <v>90.483333333333334</v>
      </c>
      <c r="Q723" t="str">
        <f t="shared" si="68"/>
        <v>music</v>
      </c>
      <c r="R723" t="str">
        <f t="shared" si="69"/>
        <v>rock</v>
      </c>
      <c r="S723" s="9">
        <f t="shared" si="70"/>
        <v>43194.208333333328</v>
      </c>
      <c r="T723" s="9">
        <f t="shared" si="71"/>
        <v>43200.208333333328</v>
      </c>
      <c r="U723" t="str" cm="1">
        <f t="array" ref="U723">_xlfn.IFS( D723 &lt; 1000, "Less than 1000", D723&lt;=4999, "1000 to 4999", D723&lt;=9999, "5000 to 9999", D723&lt;= 14999, "10000 to 14999",
D723&lt;=19999, "15000 to 19999", D723&lt;=24999, "20000 to 24999", D723&lt;=29999, "25000 to 29999",
D723&lt;=34999, "30000 to 34999", D723&lt;=39999, "35000 to 39999", D723&lt;=44999, "40000 to 44999",
D723&lt;=49999, "45000 to 49999", D723&gt;49999, "Greater than or equal to 50000" )</f>
        <v>Greater than or equal to 50000</v>
      </c>
    </row>
    <row r="724" spans="1:21" x14ac:dyDescent="0.25">
      <c r="A724">
        <v>722</v>
      </c>
      <c r="B724" t="s">
        <v>1482</v>
      </c>
      <c r="C724" s="3" t="s">
        <v>1483</v>
      </c>
      <c r="D724" s="6">
        <v>48500</v>
      </c>
      <c r="E724" s="6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66"/>
        <v>1.5650721649484536</v>
      </c>
      <c r="P724" s="7">
        <f t="shared" si="67"/>
        <v>25.00197628458498</v>
      </c>
      <c r="Q724" t="str">
        <f t="shared" si="68"/>
        <v>film &amp; video</v>
      </c>
      <c r="R724" t="str">
        <f t="shared" si="69"/>
        <v>documentary</v>
      </c>
      <c r="S724" s="9">
        <f t="shared" si="70"/>
        <v>43045.25</v>
      </c>
      <c r="T724" s="9">
        <f t="shared" si="71"/>
        <v>43072.25</v>
      </c>
      <c r="U724" t="str" cm="1">
        <f t="array" ref="U724">_xlfn.IFS( D724 &lt; 1000, "Less than 1000", D724&lt;=4999, "1000 to 4999", D724&lt;=9999, "5000 to 9999", D724&lt;= 14999, "10000 to 14999",
D724&lt;=19999, "15000 to 19999", D724&lt;=24999, "20000 to 24999", D724&lt;=29999, "25000 to 29999",
D724&lt;=34999, "30000 to 34999", D724&lt;=39999, "35000 to 39999", D724&lt;=44999, "40000 to 44999",
D724&lt;=49999, "45000 to 49999", D724&gt;49999, "Greater than or equal to 50000" )</f>
        <v>45000 to 49999</v>
      </c>
    </row>
    <row r="725" spans="1:21" x14ac:dyDescent="0.25">
      <c r="A725">
        <v>723</v>
      </c>
      <c r="B725" t="s">
        <v>1484</v>
      </c>
      <c r="C725" s="3" t="s">
        <v>1485</v>
      </c>
      <c r="D725" s="6">
        <v>4900</v>
      </c>
      <c r="E725" s="6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66"/>
        <v>2.704081632653061</v>
      </c>
      <c r="P725" s="7">
        <f t="shared" si="67"/>
        <v>92.013888888888886</v>
      </c>
      <c r="Q725" t="str">
        <f t="shared" si="68"/>
        <v>theater</v>
      </c>
      <c r="R725" t="str">
        <f t="shared" si="69"/>
        <v>plays</v>
      </c>
      <c r="S725" s="9">
        <f t="shared" si="70"/>
        <v>42431.25</v>
      </c>
      <c r="T725" s="9">
        <f t="shared" si="71"/>
        <v>42452.208333333328</v>
      </c>
      <c r="U725" t="str" cm="1">
        <f t="array" ref="U725">_xlfn.IFS( D725 &lt; 1000, "Less than 1000", D725&lt;=4999, "1000 to 4999", D725&lt;=9999, "5000 to 9999", D725&lt;= 14999, "10000 to 14999",
D725&lt;=19999, "15000 to 19999", D725&lt;=24999, "20000 to 24999", D725&lt;=29999, "25000 to 29999",
D725&lt;=34999, "30000 to 34999", D725&lt;=39999, "35000 to 39999", D725&lt;=44999, "40000 to 44999",
D725&lt;=49999, "45000 to 49999", D725&gt;49999, "Greater than or equal to 50000" )</f>
        <v>1000 to 4999</v>
      </c>
    </row>
    <row r="726" spans="1:21" x14ac:dyDescent="0.25">
      <c r="A726">
        <v>724</v>
      </c>
      <c r="B726" t="s">
        <v>1486</v>
      </c>
      <c r="C726" s="3" t="s">
        <v>1487</v>
      </c>
      <c r="D726" s="6">
        <v>8400</v>
      </c>
      <c r="E726" s="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66"/>
        <v>1.3405952380952382</v>
      </c>
      <c r="P726" s="7">
        <f t="shared" si="67"/>
        <v>93.066115702479337</v>
      </c>
      <c r="Q726" t="str">
        <f t="shared" si="68"/>
        <v>theater</v>
      </c>
      <c r="R726" t="str">
        <f t="shared" si="69"/>
        <v>plays</v>
      </c>
      <c r="S726" s="9">
        <f t="shared" si="70"/>
        <v>41934.208333333336</v>
      </c>
      <c r="T726" s="9">
        <f t="shared" si="71"/>
        <v>41936.208333333336</v>
      </c>
      <c r="U726" t="str" cm="1">
        <f t="array" ref="U726">_xlfn.IFS( D726 &lt; 1000, "Less than 1000", D726&lt;=4999, "1000 to 4999", D726&lt;=9999, "5000 to 9999", D726&lt;= 14999, "10000 to 14999",
D726&lt;=19999, "15000 to 19999", D726&lt;=24999, "20000 to 24999", D726&lt;=29999, "25000 to 29999",
D726&lt;=34999, "30000 to 34999", D726&lt;=39999, "35000 to 39999", D726&lt;=44999, "40000 to 44999",
D726&lt;=49999, "45000 to 49999", D726&gt;49999, "Greater than or equal to 50000" )</f>
        <v>5000 to 9999</v>
      </c>
    </row>
    <row r="727" spans="1:21" x14ac:dyDescent="0.25">
      <c r="A727">
        <v>725</v>
      </c>
      <c r="B727" t="s">
        <v>1488</v>
      </c>
      <c r="C727" s="3" t="s">
        <v>1489</v>
      </c>
      <c r="D727" s="6">
        <v>193200</v>
      </c>
      <c r="E727" s="6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66"/>
        <v>0.50398033126293995</v>
      </c>
      <c r="P727" s="7">
        <f t="shared" si="67"/>
        <v>61.008145363408524</v>
      </c>
      <c r="Q727" t="str">
        <f t="shared" si="68"/>
        <v>games</v>
      </c>
      <c r="R727" t="str">
        <f t="shared" si="69"/>
        <v>mobile games</v>
      </c>
      <c r="S727" s="9">
        <f t="shared" si="70"/>
        <v>41958.25</v>
      </c>
      <c r="T727" s="9">
        <f t="shared" si="71"/>
        <v>41960.25</v>
      </c>
      <c r="U727" t="str" cm="1">
        <f t="array" ref="U727">_xlfn.IFS( D727 &lt; 1000, "Less than 1000", D727&lt;=4999, "1000 to 4999", D727&lt;=9999, "5000 to 9999", D727&lt;= 14999, "10000 to 14999",
D727&lt;=19999, "15000 to 19999", D727&lt;=24999, "20000 to 24999", D727&lt;=29999, "25000 to 29999",
D727&lt;=34999, "30000 to 34999", D727&lt;=39999, "35000 to 39999", D727&lt;=44999, "40000 to 44999",
D727&lt;=49999, "45000 to 49999", D727&gt;49999, "Greater than or equal to 50000" )</f>
        <v>Greater than or equal to 50000</v>
      </c>
    </row>
    <row r="728" spans="1:21" x14ac:dyDescent="0.25">
      <c r="A728">
        <v>726</v>
      </c>
      <c r="B728" t="s">
        <v>1490</v>
      </c>
      <c r="C728" s="3" t="s">
        <v>1491</v>
      </c>
      <c r="D728" s="6">
        <v>54300</v>
      </c>
      <c r="E728" s="6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66"/>
        <v>0.88815837937384901</v>
      </c>
      <c r="P728" s="7">
        <f t="shared" si="67"/>
        <v>92.036259541984734</v>
      </c>
      <c r="Q728" t="str">
        <f t="shared" si="68"/>
        <v>theater</v>
      </c>
      <c r="R728" t="str">
        <f t="shared" si="69"/>
        <v>plays</v>
      </c>
      <c r="S728" s="9">
        <f t="shared" si="70"/>
        <v>40476.208333333336</v>
      </c>
      <c r="T728" s="9">
        <f t="shared" si="71"/>
        <v>40482.208333333336</v>
      </c>
      <c r="U728" t="str" cm="1">
        <f t="array" ref="U728">_xlfn.IFS( D728 &lt; 1000, "Less than 1000", D728&lt;=4999, "1000 to 4999", D728&lt;=9999, "5000 to 9999", D728&lt;= 14999, "10000 to 14999",
D728&lt;=19999, "15000 to 19999", D728&lt;=24999, "20000 to 24999", D728&lt;=29999, "25000 to 29999",
D728&lt;=34999, "30000 to 34999", D728&lt;=39999, "35000 to 39999", D728&lt;=44999, "40000 to 44999",
D728&lt;=49999, "45000 to 49999", D728&gt;49999, "Greater than or equal to 50000" )</f>
        <v>Greater than or equal to 50000</v>
      </c>
    </row>
    <row r="729" spans="1:21" x14ac:dyDescent="0.25">
      <c r="A729">
        <v>727</v>
      </c>
      <c r="B729" t="s">
        <v>1492</v>
      </c>
      <c r="C729" s="3" t="s">
        <v>1493</v>
      </c>
      <c r="D729" s="6">
        <v>8900</v>
      </c>
      <c r="E729" s="6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66"/>
        <v>1.65</v>
      </c>
      <c r="P729" s="7">
        <f t="shared" si="67"/>
        <v>81.132596685082873</v>
      </c>
      <c r="Q729" t="str">
        <f t="shared" si="68"/>
        <v>technology</v>
      </c>
      <c r="R729" t="str">
        <f t="shared" si="69"/>
        <v>web</v>
      </c>
      <c r="S729" s="9">
        <f t="shared" si="70"/>
        <v>43485.25</v>
      </c>
      <c r="T729" s="9">
        <f t="shared" si="71"/>
        <v>43543.208333333328</v>
      </c>
      <c r="U729" t="str" cm="1">
        <f t="array" ref="U729">_xlfn.IFS( D729 &lt; 1000, "Less than 1000", D729&lt;=4999, "1000 to 4999", D729&lt;=9999, "5000 to 9999", D729&lt;= 14999, "10000 to 14999",
D729&lt;=19999, "15000 to 19999", D729&lt;=24999, "20000 to 24999", D729&lt;=29999, "25000 to 29999",
D729&lt;=34999, "30000 to 34999", D729&lt;=39999, "35000 to 39999", D729&lt;=44999, "40000 to 44999",
D729&lt;=49999, "45000 to 49999", D729&gt;49999, "Greater than or equal to 50000" )</f>
        <v>5000 to 9999</v>
      </c>
    </row>
    <row r="730" spans="1:21" x14ac:dyDescent="0.25">
      <c r="A730">
        <v>728</v>
      </c>
      <c r="B730" t="s">
        <v>1494</v>
      </c>
      <c r="C730" s="3" t="s">
        <v>1495</v>
      </c>
      <c r="D730" s="6">
        <v>4200</v>
      </c>
      <c r="E730" s="6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66"/>
        <v>0.17499999999999999</v>
      </c>
      <c r="P730" s="7">
        <f t="shared" si="67"/>
        <v>73.5</v>
      </c>
      <c r="Q730" t="str">
        <f t="shared" si="68"/>
        <v>theater</v>
      </c>
      <c r="R730" t="str">
        <f t="shared" si="69"/>
        <v>plays</v>
      </c>
      <c r="S730" s="9">
        <f t="shared" si="70"/>
        <v>42515.208333333328</v>
      </c>
      <c r="T730" s="9">
        <f t="shared" si="71"/>
        <v>42526.208333333328</v>
      </c>
      <c r="U730" t="str" cm="1">
        <f t="array" ref="U730">_xlfn.IFS( D730 &lt; 1000, "Less than 1000", D730&lt;=4999, "1000 to 4999", D730&lt;=9999, "5000 to 9999", D730&lt;= 14999, "10000 to 14999",
D730&lt;=19999, "15000 to 19999", D730&lt;=24999, "20000 to 24999", D730&lt;=29999, "25000 to 29999",
D730&lt;=34999, "30000 to 34999", D730&lt;=39999, "35000 to 39999", D730&lt;=44999, "40000 to 44999",
D730&lt;=49999, "45000 to 49999", D730&gt;49999, "Greater than or equal to 50000" )</f>
        <v>1000 to 4999</v>
      </c>
    </row>
    <row r="731" spans="1:21" x14ac:dyDescent="0.25">
      <c r="A731">
        <v>729</v>
      </c>
      <c r="B731" t="s">
        <v>1496</v>
      </c>
      <c r="C731" s="3" t="s">
        <v>1497</v>
      </c>
      <c r="D731" s="6">
        <v>5600</v>
      </c>
      <c r="E731" s="6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66"/>
        <v>1.8566071428571429</v>
      </c>
      <c r="P731" s="7">
        <f t="shared" si="67"/>
        <v>85.221311475409834</v>
      </c>
      <c r="Q731" t="str">
        <f t="shared" si="68"/>
        <v>film &amp; video</v>
      </c>
      <c r="R731" t="str">
        <f t="shared" si="69"/>
        <v>drama</v>
      </c>
      <c r="S731" s="9">
        <f t="shared" si="70"/>
        <v>41309.25</v>
      </c>
      <c r="T731" s="9">
        <f t="shared" si="71"/>
        <v>41311.25</v>
      </c>
      <c r="U731" t="str" cm="1">
        <f t="array" ref="U731">_xlfn.IFS( D731 &lt; 1000, "Less than 1000", D731&lt;=4999, "1000 to 4999", D731&lt;=9999, "5000 to 9999", D731&lt;= 14999, "10000 to 14999",
D731&lt;=19999, "15000 to 19999", D731&lt;=24999, "20000 to 24999", D731&lt;=29999, "25000 to 29999",
D731&lt;=34999, "30000 to 34999", D731&lt;=39999, "35000 to 39999", D731&lt;=44999, "40000 to 44999",
D731&lt;=49999, "45000 to 49999", D731&gt;49999, "Greater than or equal to 50000" )</f>
        <v>5000 to 9999</v>
      </c>
    </row>
    <row r="732" spans="1:21" x14ac:dyDescent="0.25">
      <c r="A732">
        <v>730</v>
      </c>
      <c r="B732" t="s">
        <v>1498</v>
      </c>
      <c r="C732" s="3" t="s">
        <v>1499</v>
      </c>
      <c r="D732" s="6">
        <v>28800</v>
      </c>
      <c r="E732" s="6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66"/>
        <v>4.1266319444444441</v>
      </c>
      <c r="P732" s="7">
        <f t="shared" si="67"/>
        <v>110.96825396825396</v>
      </c>
      <c r="Q732" t="str">
        <f t="shared" si="68"/>
        <v>technology</v>
      </c>
      <c r="R732" t="str">
        <f t="shared" si="69"/>
        <v>wearables</v>
      </c>
      <c r="S732" s="9">
        <f t="shared" si="70"/>
        <v>42147.208333333328</v>
      </c>
      <c r="T732" s="9">
        <f t="shared" si="71"/>
        <v>42153.208333333328</v>
      </c>
      <c r="U732" t="str" cm="1">
        <f t="array" ref="U732">_xlfn.IFS( D732 &lt; 1000, "Less than 1000", D732&lt;=4999, "1000 to 4999", D732&lt;=9999, "5000 to 9999", D732&lt;= 14999, "10000 to 14999",
D732&lt;=19999, "15000 to 19999", D732&lt;=24999, "20000 to 24999", D732&lt;=29999, "25000 to 29999",
D732&lt;=34999, "30000 to 34999", D732&lt;=39999, "35000 to 39999", D732&lt;=44999, "40000 to 44999",
D732&lt;=49999, "45000 to 49999", D732&gt;49999, "Greater than or equal to 50000" )</f>
        <v>25000 to 29999</v>
      </c>
    </row>
    <row r="733" spans="1:21" x14ac:dyDescent="0.25">
      <c r="A733">
        <v>731</v>
      </c>
      <c r="B733" t="s">
        <v>1500</v>
      </c>
      <c r="C733" s="3" t="s">
        <v>1501</v>
      </c>
      <c r="D733" s="6">
        <v>8000</v>
      </c>
      <c r="E733" s="6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66"/>
        <v>0.90249999999999997</v>
      </c>
      <c r="P733" s="7">
        <f t="shared" si="67"/>
        <v>32.968036529680369</v>
      </c>
      <c r="Q733" t="str">
        <f t="shared" si="68"/>
        <v>technology</v>
      </c>
      <c r="R733" t="str">
        <f t="shared" si="69"/>
        <v>web</v>
      </c>
      <c r="S733" s="9">
        <f t="shared" si="70"/>
        <v>42939.208333333328</v>
      </c>
      <c r="T733" s="9">
        <f t="shared" si="71"/>
        <v>42940.208333333328</v>
      </c>
      <c r="U733" t="str" cm="1">
        <f t="array" ref="U733">_xlfn.IFS( D733 &lt; 1000, "Less than 1000", D733&lt;=4999, "1000 to 4999", D733&lt;=9999, "5000 to 9999", D733&lt;= 14999, "10000 to 14999",
D733&lt;=19999, "15000 to 19999", D733&lt;=24999, "20000 to 24999", D733&lt;=29999, "25000 to 29999",
D733&lt;=34999, "30000 to 34999", D733&lt;=39999, "35000 to 39999", D733&lt;=44999, "40000 to 44999",
D733&lt;=49999, "45000 to 49999", D733&gt;49999, "Greater than or equal to 50000" )</f>
        <v>5000 to 9999</v>
      </c>
    </row>
    <row r="734" spans="1:21" x14ac:dyDescent="0.25">
      <c r="A734">
        <v>732</v>
      </c>
      <c r="B734" t="s">
        <v>1502</v>
      </c>
      <c r="C734" s="3" t="s">
        <v>1503</v>
      </c>
      <c r="D734" s="6">
        <v>117000</v>
      </c>
      <c r="E734" s="6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66"/>
        <v>0.91984615384615387</v>
      </c>
      <c r="P734" s="7">
        <f t="shared" si="67"/>
        <v>96.005352363960753</v>
      </c>
      <c r="Q734" t="str">
        <f t="shared" si="68"/>
        <v>music</v>
      </c>
      <c r="R734" t="str">
        <f t="shared" si="69"/>
        <v>rock</v>
      </c>
      <c r="S734" s="9">
        <f t="shared" si="70"/>
        <v>42816.208333333328</v>
      </c>
      <c r="T734" s="9">
        <f t="shared" si="71"/>
        <v>42839.208333333328</v>
      </c>
      <c r="U734" t="str" cm="1">
        <f t="array" ref="U734">_xlfn.IFS( D734 &lt; 1000, "Less than 1000", D734&lt;=4999, "1000 to 4999", D734&lt;=9999, "5000 to 9999", D734&lt;= 14999, "10000 to 14999",
D734&lt;=19999, "15000 to 19999", D734&lt;=24999, "20000 to 24999", D734&lt;=29999, "25000 to 29999",
D734&lt;=34999, "30000 to 34999", D734&lt;=39999, "35000 to 39999", D734&lt;=44999, "40000 to 44999",
D734&lt;=49999, "45000 to 49999", D734&gt;49999, "Greater than or equal to 50000" )</f>
        <v>Greater than or equal to 50000</v>
      </c>
    </row>
    <row r="735" spans="1:21" x14ac:dyDescent="0.25">
      <c r="A735">
        <v>733</v>
      </c>
      <c r="B735" t="s">
        <v>1504</v>
      </c>
      <c r="C735" s="3" t="s">
        <v>1505</v>
      </c>
      <c r="D735" s="6">
        <v>15800</v>
      </c>
      <c r="E735" s="6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66"/>
        <v>5.2700632911392402</v>
      </c>
      <c r="P735" s="7">
        <f t="shared" si="67"/>
        <v>84.96632653061225</v>
      </c>
      <c r="Q735" t="str">
        <f t="shared" si="68"/>
        <v>music</v>
      </c>
      <c r="R735" t="str">
        <f t="shared" si="69"/>
        <v>metal</v>
      </c>
      <c r="S735" s="9">
        <f t="shared" si="70"/>
        <v>41844.208333333336</v>
      </c>
      <c r="T735" s="9">
        <f t="shared" si="71"/>
        <v>41857.208333333336</v>
      </c>
      <c r="U735" t="str" cm="1">
        <f t="array" ref="U735">_xlfn.IFS( D735 &lt; 1000, "Less than 1000", D735&lt;=4999, "1000 to 4999", D735&lt;=9999, "5000 to 9999", D735&lt;= 14999, "10000 to 14999",
D735&lt;=19999, "15000 to 19999", D735&lt;=24999, "20000 to 24999", D735&lt;=29999, "25000 to 29999",
D735&lt;=34999, "30000 to 34999", D735&lt;=39999, "35000 to 39999", D735&lt;=44999, "40000 to 44999",
D735&lt;=49999, "45000 to 49999", D735&gt;49999, "Greater than or equal to 50000" )</f>
        <v>15000 to 19999</v>
      </c>
    </row>
    <row r="736" spans="1:21" x14ac:dyDescent="0.25">
      <c r="A736">
        <v>734</v>
      </c>
      <c r="B736" t="s">
        <v>1506</v>
      </c>
      <c r="C736" s="3" t="s">
        <v>1507</v>
      </c>
      <c r="D736" s="6">
        <v>4200</v>
      </c>
      <c r="E736" s="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66"/>
        <v>3.1914285714285713</v>
      </c>
      <c r="P736" s="7">
        <f t="shared" si="67"/>
        <v>25.007462686567163</v>
      </c>
      <c r="Q736" t="str">
        <f t="shared" si="68"/>
        <v>theater</v>
      </c>
      <c r="R736" t="str">
        <f t="shared" si="69"/>
        <v>plays</v>
      </c>
      <c r="S736" s="9">
        <f t="shared" si="70"/>
        <v>42763.25</v>
      </c>
      <c r="T736" s="9">
        <f t="shared" si="71"/>
        <v>42775.25</v>
      </c>
      <c r="U736" t="str" cm="1">
        <f t="array" ref="U736">_xlfn.IFS( D736 &lt; 1000, "Less than 1000", D736&lt;=4999, "1000 to 4999", D736&lt;=9999, "5000 to 9999", D736&lt;= 14999, "10000 to 14999",
D736&lt;=19999, "15000 to 19999", D736&lt;=24999, "20000 to 24999", D736&lt;=29999, "25000 to 29999",
D736&lt;=34999, "30000 to 34999", D736&lt;=39999, "35000 to 39999", D736&lt;=44999, "40000 to 44999",
D736&lt;=49999, "45000 to 49999", D736&gt;49999, "Greater than or equal to 50000" )</f>
        <v>1000 to 4999</v>
      </c>
    </row>
    <row r="737" spans="1:21" x14ac:dyDescent="0.25">
      <c r="A737">
        <v>735</v>
      </c>
      <c r="B737" t="s">
        <v>1508</v>
      </c>
      <c r="C737" s="3" t="s">
        <v>1509</v>
      </c>
      <c r="D737" s="6">
        <v>37100</v>
      </c>
      <c r="E737" s="6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66"/>
        <v>3.5418867924528303</v>
      </c>
      <c r="P737" s="7">
        <f t="shared" si="67"/>
        <v>65.998995479658461</v>
      </c>
      <c r="Q737" t="str">
        <f t="shared" si="68"/>
        <v>photography</v>
      </c>
      <c r="R737" t="str">
        <f t="shared" si="69"/>
        <v>photography books</v>
      </c>
      <c r="S737" s="9">
        <f t="shared" si="70"/>
        <v>42459.208333333328</v>
      </c>
      <c r="T737" s="9">
        <f t="shared" si="71"/>
        <v>42466.208333333328</v>
      </c>
      <c r="U737" t="str" cm="1">
        <f t="array" ref="U737">_xlfn.IFS( D737 &lt; 1000, "Less than 1000", D737&lt;=4999, "1000 to 4999", D737&lt;=9999, "5000 to 9999", D737&lt;= 14999, "10000 to 14999",
D737&lt;=19999, "15000 to 19999", D737&lt;=24999, "20000 to 24999", D737&lt;=29999, "25000 to 29999",
D737&lt;=34999, "30000 to 34999", D737&lt;=39999, "35000 to 39999", D737&lt;=44999, "40000 to 44999",
D737&lt;=49999, "45000 to 49999", D737&gt;49999, "Greater than or equal to 50000" )</f>
        <v>35000 to 39999</v>
      </c>
    </row>
    <row r="738" spans="1:21" x14ac:dyDescent="0.25">
      <c r="A738">
        <v>736</v>
      </c>
      <c r="B738" t="s">
        <v>1510</v>
      </c>
      <c r="C738" s="3" t="s">
        <v>1511</v>
      </c>
      <c r="D738" s="6">
        <v>7700</v>
      </c>
      <c r="E738" s="6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66"/>
        <v>0.32896103896103895</v>
      </c>
      <c r="P738" s="7">
        <f t="shared" si="67"/>
        <v>87.34482758620689</v>
      </c>
      <c r="Q738" t="str">
        <f t="shared" si="68"/>
        <v>publishing</v>
      </c>
      <c r="R738" t="str">
        <f t="shared" si="69"/>
        <v>nonfiction</v>
      </c>
      <c r="S738" s="9">
        <f t="shared" si="70"/>
        <v>42055.25</v>
      </c>
      <c r="T738" s="9">
        <f t="shared" si="71"/>
        <v>42059.25</v>
      </c>
      <c r="U738" t="str" cm="1">
        <f t="array" ref="U738">_xlfn.IFS( D738 &lt; 1000, "Less than 1000", D738&lt;=4999, "1000 to 4999", D738&lt;=9999, "5000 to 9999", D738&lt;= 14999, "10000 to 14999",
D738&lt;=19999, "15000 to 19999", D738&lt;=24999, "20000 to 24999", D738&lt;=29999, "25000 to 29999",
D738&lt;=34999, "30000 to 34999", D738&lt;=39999, "35000 to 39999", D738&lt;=44999, "40000 to 44999",
D738&lt;=49999, "45000 to 49999", D738&gt;49999, "Greater than or equal to 50000" )</f>
        <v>5000 to 9999</v>
      </c>
    </row>
    <row r="739" spans="1:21" x14ac:dyDescent="0.25">
      <c r="A739">
        <v>737</v>
      </c>
      <c r="B739" t="s">
        <v>1512</v>
      </c>
      <c r="C739" s="3" t="s">
        <v>1513</v>
      </c>
      <c r="D739" s="6">
        <v>3700</v>
      </c>
      <c r="E739" s="6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66"/>
        <v>1.358918918918919</v>
      </c>
      <c r="P739" s="7">
        <f t="shared" si="67"/>
        <v>27.933333333333334</v>
      </c>
      <c r="Q739" t="str">
        <f t="shared" si="68"/>
        <v>music</v>
      </c>
      <c r="R739" t="str">
        <f t="shared" si="69"/>
        <v>indie rock</v>
      </c>
      <c r="S739" s="9">
        <f t="shared" si="70"/>
        <v>42685.25</v>
      </c>
      <c r="T739" s="9">
        <f t="shared" si="71"/>
        <v>42697.25</v>
      </c>
      <c r="U739" t="str" cm="1">
        <f t="array" ref="U739">_xlfn.IFS( D739 &lt; 1000, "Less than 1000", D739&lt;=4999, "1000 to 4999", D739&lt;=9999, "5000 to 9999", D739&lt;= 14999, "10000 to 14999",
D739&lt;=19999, "15000 to 19999", D739&lt;=24999, "20000 to 24999", D739&lt;=29999, "25000 to 29999",
D739&lt;=34999, "30000 to 34999", D739&lt;=39999, "35000 to 39999", D739&lt;=44999, "40000 to 44999",
D739&lt;=49999, "45000 to 49999", D739&gt;49999, "Greater than or equal to 50000" )</f>
        <v>1000 to 4999</v>
      </c>
    </row>
    <row r="740" spans="1:21" x14ac:dyDescent="0.25">
      <c r="A740">
        <v>738</v>
      </c>
      <c r="B740" t="s">
        <v>1032</v>
      </c>
      <c r="C740" s="3" t="s">
        <v>1514</v>
      </c>
      <c r="D740" s="6">
        <v>74700</v>
      </c>
      <c r="E740" s="6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66"/>
        <v>2.0843373493975904E-2</v>
      </c>
      <c r="P740" s="7">
        <f t="shared" si="67"/>
        <v>103.8</v>
      </c>
      <c r="Q740" t="str">
        <f t="shared" si="68"/>
        <v>theater</v>
      </c>
      <c r="R740" t="str">
        <f t="shared" si="69"/>
        <v>plays</v>
      </c>
      <c r="S740" s="9">
        <f t="shared" si="70"/>
        <v>41959.25</v>
      </c>
      <c r="T740" s="9">
        <f t="shared" si="71"/>
        <v>41981.25</v>
      </c>
      <c r="U740" t="str" cm="1">
        <f t="array" ref="U740">_xlfn.IFS( D740 &lt; 1000, "Less than 1000", D740&lt;=4999, "1000 to 4999", D740&lt;=9999, "5000 to 9999", D740&lt;= 14999, "10000 to 14999",
D740&lt;=19999, "15000 to 19999", D740&lt;=24999, "20000 to 24999", D740&lt;=29999, "25000 to 29999",
D740&lt;=34999, "30000 to 34999", D740&lt;=39999, "35000 to 39999", D740&lt;=44999, "40000 to 44999",
D740&lt;=49999, "45000 to 49999", D740&gt;49999, "Greater than or equal to 50000" )</f>
        <v>Greater than or equal to 50000</v>
      </c>
    </row>
    <row r="741" spans="1:21" x14ac:dyDescent="0.25">
      <c r="A741">
        <v>739</v>
      </c>
      <c r="B741" t="s">
        <v>1515</v>
      </c>
      <c r="C741" s="3" t="s">
        <v>1516</v>
      </c>
      <c r="D741" s="6">
        <v>10000</v>
      </c>
      <c r="E741" s="6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66"/>
        <v>0.61</v>
      </c>
      <c r="P741" s="7">
        <f t="shared" si="67"/>
        <v>31.937172774869111</v>
      </c>
      <c r="Q741" t="str">
        <f t="shared" si="68"/>
        <v>music</v>
      </c>
      <c r="R741" t="str">
        <f t="shared" si="69"/>
        <v>indie rock</v>
      </c>
      <c r="S741" s="9">
        <f t="shared" si="70"/>
        <v>41089.208333333336</v>
      </c>
      <c r="T741" s="9">
        <f t="shared" si="71"/>
        <v>41090.208333333336</v>
      </c>
      <c r="U741" t="str" cm="1">
        <f t="array" ref="U741">_xlfn.IFS( D741 &lt; 1000, "Less than 1000", D741&lt;=4999, "1000 to 4999", D741&lt;=9999, "5000 to 9999", D741&lt;= 14999, "10000 to 14999",
D741&lt;=19999, "15000 to 19999", D741&lt;=24999, "20000 to 24999", D741&lt;=29999, "25000 to 29999",
D741&lt;=34999, "30000 to 34999", D741&lt;=39999, "35000 to 39999", D741&lt;=44999, "40000 to 44999",
D741&lt;=49999, "45000 to 49999", D741&gt;49999, "Greater than or equal to 50000" )</f>
        <v>10000 to 14999</v>
      </c>
    </row>
    <row r="742" spans="1:21" x14ac:dyDescent="0.25">
      <c r="A742">
        <v>740</v>
      </c>
      <c r="B742" t="s">
        <v>1517</v>
      </c>
      <c r="C742" s="3" t="s">
        <v>1518</v>
      </c>
      <c r="D742" s="6">
        <v>5300</v>
      </c>
      <c r="E742" s="6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66"/>
        <v>0.30037735849056602</v>
      </c>
      <c r="P742" s="7">
        <f t="shared" si="67"/>
        <v>99.5</v>
      </c>
      <c r="Q742" t="str">
        <f t="shared" si="68"/>
        <v>theater</v>
      </c>
      <c r="R742" t="str">
        <f t="shared" si="69"/>
        <v>plays</v>
      </c>
      <c r="S742" s="9">
        <f t="shared" si="70"/>
        <v>42769.25</v>
      </c>
      <c r="T742" s="9">
        <f t="shared" si="71"/>
        <v>42772.25</v>
      </c>
      <c r="U742" t="str" cm="1">
        <f t="array" ref="U742">_xlfn.IFS( D742 &lt; 1000, "Less than 1000", D742&lt;=4999, "1000 to 4999", D742&lt;=9999, "5000 to 9999", D742&lt;= 14999, "10000 to 14999",
D742&lt;=19999, "15000 to 19999", D742&lt;=24999, "20000 to 24999", D742&lt;=29999, "25000 to 29999",
D742&lt;=34999, "30000 to 34999", D742&lt;=39999, "35000 to 39999", D742&lt;=44999, "40000 to 44999",
D742&lt;=49999, "45000 to 49999", D742&gt;49999, "Greater than or equal to 50000" )</f>
        <v>5000 to 9999</v>
      </c>
    </row>
    <row r="743" spans="1:21" x14ac:dyDescent="0.25">
      <c r="A743">
        <v>741</v>
      </c>
      <c r="B743" t="s">
        <v>628</v>
      </c>
      <c r="C743" s="3" t="s">
        <v>1519</v>
      </c>
      <c r="D743" s="6">
        <v>1200</v>
      </c>
      <c r="E743" s="6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66"/>
        <v>11.791666666666666</v>
      </c>
      <c r="P743" s="7">
        <f t="shared" si="67"/>
        <v>108.84615384615384</v>
      </c>
      <c r="Q743" t="str">
        <f t="shared" si="68"/>
        <v>theater</v>
      </c>
      <c r="R743" t="str">
        <f t="shared" si="69"/>
        <v>plays</v>
      </c>
      <c r="S743" s="9">
        <f t="shared" si="70"/>
        <v>40321.208333333336</v>
      </c>
      <c r="T743" s="9">
        <f t="shared" si="71"/>
        <v>40322.208333333336</v>
      </c>
      <c r="U743" t="str" cm="1">
        <f t="array" ref="U743">_xlfn.IFS( D743 &lt; 1000, "Less than 1000", D743&lt;=4999, "1000 to 4999", D743&lt;=9999, "5000 to 9999", D743&lt;= 14999, "10000 to 14999",
D743&lt;=19999, "15000 to 19999", D743&lt;=24999, "20000 to 24999", D743&lt;=29999, "25000 to 29999",
D743&lt;=34999, "30000 to 34999", D743&lt;=39999, "35000 to 39999", D743&lt;=44999, "40000 to 44999",
D743&lt;=49999, "45000 to 49999", D743&gt;49999, "Greater than or equal to 50000" )</f>
        <v>1000 to 4999</v>
      </c>
    </row>
    <row r="744" spans="1:21" x14ac:dyDescent="0.25">
      <c r="A744">
        <v>742</v>
      </c>
      <c r="B744" t="s">
        <v>1520</v>
      </c>
      <c r="C744" s="3" t="s">
        <v>1521</v>
      </c>
      <c r="D744" s="6">
        <v>1200</v>
      </c>
      <c r="E744" s="6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66"/>
        <v>11.260833333333334</v>
      </c>
      <c r="P744" s="7">
        <f t="shared" si="67"/>
        <v>110.76229508196721</v>
      </c>
      <c r="Q744" t="str">
        <f t="shared" si="68"/>
        <v>music</v>
      </c>
      <c r="R744" t="str">
        <f t="shared" si="69"/>
        <v>electric music</v>
      </c>
      <c r="S744" s="9">
        <f t="shared" si="70"/>
        <v>40197.25</v>
      </c>
      <c r="T744" s="9">
        <f t="shared" si="71"/>
        <v>40239.25</v>
      </c>
      <c r="U744" t="str" cm="1">
        <f t="array" ref="U744">_xlfn.IFS( D744 &lt; 1000, "Less than 1000", D744&lt;=4999, "1000 to 4999", D744&lt;=9999, "5000 to 9999", D744&lt;= 14999, "10000 to 14999",
D744&lt;=19999, "15000 to 19999", D744&lt;=24999, "20000 to 24999", D744&lt;=29999, "25000 to 29999",
D744&lt;=34999, "30000 to 34999", D744&lt;=39999, "35000 to 39999", D744&lt;=44999, "40000 to 44999",
D744&lt;=49999, "45000 to 49999", D744&gt;49999, "Greater than or equal to 50000" )</f>
        <v>1000 to 4999</v>
      </c>
    </row>
    <row r="745" spans="1:21" x14ac:dyDescent="0.25">
      <c r="A745">
        <v>743</v>
      </c>
      <c r="B745" t="s">
        <v>1522</v>
      </c>
      <c r="C745" s="3" t="s">
        <v>1523</v>
      </c>
      <c r="D745" s="6">
        <v>3900</v>
      </c>
      <c r="E745" s="6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66"/>
        <v>0.12923076923076923</v>
      </c>
      <c r="P745" s="7">
        <f t="shared" si="67"/>
        <v>29.647058823529413</v>
      </c>
      <c r="Q745" t="str">
        <f t="shared" si="68"/>
        <v>theater</v>
      </c>
      <c r="R745" t="str">
        <f t="shared" si="69"/>
        <v>plays</v>
      </c>
      <c r="S745" s="9">
        <f t="shared" si="70"/>
        <v>42298.208333333328</v>
      </c>
      <c r="T745" s="9">
        <f t="shared" si="71"/>
        <v>42304.208333333328</v>
      </c>
      <c r="U745" t="str" cm="1">
        <f t="array" ref="U745">_xlfn.IFS( D745 &lt; 1000, "Less than 1000", D745&lt;=4999, "1000 to 4999", D745&lt;=9999, "5000 to 9999", D745&lt;= 14999, "10000 to 14999",
D745&lt;=19999, "15000 to 19999", D745&lt;=24999, "20000 to 24999", D745&lt;=29999, "25000 to 29999",
D745&lt;=34999, "30000 to 34999", D745&lt;=39999, "35000 to 39999", D745&lt;=44999, "40000 to 44999",
D745&lt;=49999, "45000 to 49999", D745&gt;49999, "Greater than or equal to 50000" )</f>
        <v>1000 to 4999</v>
      </c>
    </row>
    <row r="746" spans="1:21" x14ac:dyDescent="0.25">
      <c r="A746">
        <v>744</v>
      </c>
      <c r="B746" t="s">
        <v>1524</v>
      </c>
      <c r="C746" s="3" t="s">
        <v>1525</v>
      </c>
      <c r="D746" s="6">
        <v>2000</v>
      </c>
      <c r="E746" s="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66"/>
        <v>7.12</v>
      </c>
      <c r="P746" s="7">
        <f t="shared" si="67"/>
        <v>101.71428571428571</v>
      </c>
      <c r="Q746" t="str">
        <f t="shared" si="68"/>
        <v>theater</v>
      </c>
      <c r="R746" t="str">
        <f t="shared" si="69"/>
        <v>plays</v>
      </c>
      <c r="S746" s="9">
        <f t="shared" si="70"/>
        <v>43322.208333333328</v>
      </c>
      <c r="T746" s="9">
        <f t="shared" si="71"/>
        <v>43324.208333333328</v>
      </c>
      <c r="U746" t="str" cm="1">
        <f t="array" ref="U746">_xlfn.IFS( D746 &lt; 1000, "Less than 1000", D746&lt;=4999, "1000 to 4999", D746&lt;=9999, "5000 to 9999", D746&lt;= 14999, "10000 to 14999",
D746&lt;=19999, "15000 to 19999", D746&lt;=24999, "20000 to 24999", D746&lt;=29999, "25000 to 29999",
D746&lt;=34999, "30000 to 34999", D746&lt;=39999, "35000 to 39999", D746&lt;=44999, "40000 to 44999",
D746&lt;=49999, "45000 to 49999", D746&gt;49999, "Greater than or equal to 50000" )</f>
        <v>1000 to 4999</v>
      </c>
    </row>
    <row r="747" spans="1:21" x14ac:dyDescent="0.25">
      <c r="A747">
        <v>745</v>
      </c>
      <c r="B747" t="s">
        <v>1526</v>
      </c>
      <c r="C747" s="3" t="s">
        <v>1527</v>
      </c>
      <c r="D747" s="6">
        <v>6900</v>
      </c>
      <c r="E747" s="6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66"/>
        <v>0.30304347826086958</v>
      </c>
      <c r="P747" s="7">
        <f t="shared" si="67"/>
        <v>61.5</v>
      </c>
      <c r="Q747" t="str">
        <f t="shared" si="68"/>
        <v>technology</v>
      </c>
      <c r="R747" t="str">
        <f t="shared" si="69"/>
        <v>wearables</v>
      </c>
      <c r="S747" s="9">
        <f t="shared" si="70"/>
        <v>40328.208333333336</v>
      </c>
      <c r="T747" s="9">
        <f t="shared" si="71"/>
        <v>40355.208333333336</v>
      </c>
      <c r="U747" t="str" cm="1">
        <f t="array" ref="U747">_xlfn.IFS( D747 &lt; 1000, "Less than 1000", D747&lt;=4999, "1000 to 4999", D747&lt;=9999, "5000 to 9999", D747&lt;= 14999, "10000 to 14999",
D747&lt;=19999, "15000 to 19999", D747&lt;=24999, "20000 to 24999", D747&lt;=29999, "25000 to 29999",
D747&lt;=34999, "30000 to 34999", D747&lt;=39999, "35000 to 39999", D747&lt;=44999, "40000 to 44999",
D747&lt;=49999, "45000 to 49999", D747&gt;49999, "Greater than or equal to 50000" )</f>
        <v>5000 to 9999</v>
      </c>
    </row>
    <row r="748" spans="1:21" x14ac:dyDescent="0.25">
      <c r="A748">
        <v>746</v>
      </c>
      <c r="B748" t="s">
        <v>1528</v>
      </c>
      <c r="C748" s="3" t="s">
        <v>1529</v>
      </c>
      <c r="D748" s="6">
        <v>55800</v>
      </c>
      <c r="E748" s="6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66"/>
        <v>2.1250896057347672</v>
      </c>
      <c r="P748" s="7">
        <f t="shared" si="67"/>
        <v>35</v>
      </c>
      <c r="Q748" t="str">
        <f t="shared" si="68"/>
        <v>technology</v>
      </c>
      <c r="R748" t="str">
        <f t="shared" si="69"/>
        <v>web</v>
      </c>
      <c r="S748" s="9">
        <f t="shared" si="70"/>
        <v>40825.208333333336</v>
      </c>
      <c r="T748" s="9">
        <f t="shared" si="71"/>
        <v>40830.208333333336</v>
      </c>
      <c r="U748" t="str" cm="1">
        <f t="array" ref="U748">_xlfn.IFS( D748 &lt; 1000, "Less than 1000", D748&lt;=4999, "1000 to 4999", D748&lt;=9999, "5000 to 9999", D748&lt;= 14999, "10000 to 14999",
D748&lt;=19999, "15000 to 19999", D748&lt;=24999, "20000 to 24999", D748&lt;=29999, "25000 to 29999",
D748&lt;=34999, "30000 to 34999", D748&lt;=39999, "35000 to 39999", D748&lt;=44999, "40000 to 44999",
D748&lt;=49999, "45000 to 49999", D748&gt;49999, "Greater than or equal to 50000" )</f>
        <v>Greater than or equal to 50000</v>
      </c>
    </row>
    <row r="749" spans="1:21" x14ac:dyDescent="0.25">
      <c r="A749">
        <v>747</v>
      </c>
      <c r="B749" t="s">
        <v>1530</v>
      </c>
      <c r="C749" s="3" t="s">
        <v>1531</v>
      </c>
      <c r="D749" s="6">
        <v>4900</v>
      </c>
      <c r="E749" s="6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66"/>
        <v>2.2885714285714287</v>
      </c>
      <c r="P749" s="7">
        <f t="shared" si="67"/>
        <v>40.049999999999997</v>
      </c>
      <c r="Q749" t="str">
        <f t="shared" si="68"/>
        <v>theater</v>
      </c>
      <c r="R749" t="str">
        <f t="shared" si="69"/>
        <v>plays</v>
      </c>
      <c r="S749" s="9">
        <f t="shared" si="70"/>
        <v>40423.208333333336</v>
      </c>
      <c r="T749" s="9">
        <f t="shared" si="71"/>
        <v>40434.208333333336</v>
      </c>
      <c r="U749" t="str" cm="1">
        <f t="array" ref="U749">_xlfn.IFS( D749 &lt; 1000, "Less than 1000", D749&lt;=4999, "1000 to 4999", D749&lt;=9999, "5000 to 9999", D749&lt;= 14999, "10000 to 14999",
D749&lt;=19999, "15000 to 19999", D749&lt;=24999, "20000 to 24999", D749&lt;=29999, "25000 to 29999",
D749&lt;=34999, "30000 to 34999", D749&lt;=39999, "35000 to 39999", D749&lt;=44999, "40000 to 44999",
D749&lt;=49999, "45000 to 49999", D749&gt;49999, "Greater than or equal to 50000" )</f>
        <v>1000 to 4999</v>
      </c>
    </row>
    <row r="750" spans="1:21" x14ac:dyDescent="0.25">
      <c r="A750">
        <v>748</v>
      </c>
      <c r="B750" t="s">
        <v>1532</v>
      </c>
      <c r="C750" s="3" t="s">
        <v>1533</v>
      </c>
      <c r="D750" s="6">
        <v>194900</v>
      </c>
      <c r="E750" s="6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66"/>
        <v>0.34959979476654696</v>
      </c>
      <c r="P750" s="7">
        <f t="shared" si="67"/>
        <v>110.97231270358306</v>
      </c>
      <c r="Q750" t="str">
        <f t="shared" si="68"/>
        <v>film &amp; video</v>
      </c>
      <c r="R750" t="str">
        <f t="shared" si="69"/>
        <v>animation</v>
      </c>
      <c r="S750" s="9">
        <f t="shared" si="70"/>
        <v>40238.25</v>
      </c>
      <c r="T750" s="9">
        <f t="shared" si="71"/>
        <v>40263.208333333336</v>
      </c>
      <c r="U750" t="str" cm="1">
        <f t="array" ref="U750">_xlfn.IFS( D750 &lt; 1000, "Less than 1000", D750&lt;=4999, "1000 to 4999", D750&lt;=9999, "5000 to 9999", D750&lt;= 14999, "10000 to 14999",
D750&lt;=19999, "15000 to 19999", D750&lt;=24999, "20000 to 24999", D750&lt;=29999, "25000 to 29999",
D750&lt;=34999, "30000 to 34999", D750&lt;=39999, "35000 to 39999", D750&lt;=44999, "40000 to 44999",
D750&lt;=49999, "45000 to 49999", D750&gt;49999, "Greater than or equal to 50000" )</f>
        <v>Greater than or equal to 50000</v>
      </c>
    </row>
    <row r="751" spans="1:21" x14ac:dyDescent="0.25">
      <c r="A751">
        <v>749</v>
      </c>
      <c r="B751" t="s">
        <v>1534</v>
      </c>
      <c r="C751" s="3" t="s">
        <v>1535</v>
      </c>
      <c r="D751" s="6">
        <v>8600</v>
      </c>
      <c r="E751" s="6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66"/>
        <v>1.5729069767441861</v>
      </c>
      <c r="P751" s="7">
        <f t="shared" si="67"/>
        <v>36.959016393442624</v>
      </c>
      <c r="Q751" t="str">
        <f t="shared" si="68"/>
        <v>technology</v>
      </c>
      <c r="R751" t="str">
        <f t="shared" si="69"/>
        <v>wearables</v>
      </c>
      <c r="S751" s="9">
        <f t="shared" si="70"/>
        <v>41920.208333333336</v>
      </c>
      <c r="T751" s="9">
        <f t="shared" si="71"/>
        <v>41932.208333333336</v>
      </c>
      <c r="U751" t="str" cm="1">
        <f t="array" ref="U751">_xlfn.IFS( D751 &lt; 1000, "Less than 1000", D751&lt;=4999, "1000 to 4999", D751&lt;=9999, "5000 to 9999", D751&lt;= 14999, "10000 to 14999",
D751&lt;=19999, "15000 to 19999", D751&lt;=24999, "20000 to 24999", D751&lt;=29999, "25000 to 29999",
D751&lt;=34999, "30000 to 34999", D751&lt;=39999, "35000 to 39999", D751&lt;=44999, "40000 to 44999",
D751&lt;=49999, "45000 to 49999", D751&gt;49999, "Greater than or equal to 50000" )</f>
        <v>5000 to 9999</v>
      </c>
    </row>
    <row r="752" spans="1:21" x14ac:dyDescent="0.25">
      <c r="A752">
        <v>750</v>
      </c>
      <c r="B752" t="s">
        <v>1536</v>
      </c>
      <c r="C752" s="3" t="s">
        <v>1537</v>
      </c>
      <c r="D752" s="6">
        <v>100</v>
      </c>
      <c r="E752" s="6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66"/>
        <v>0.01</v>
      </c>
      <c r="P752" s="7">
        <f t="shared" si="67"/>
        <v>1</v>
      </c>
      <c r="Q752" t="str">
        <f t="shared" si="68"/>
        <v>music</v>
      </c>
      <c r="R752" t="str">
        <f t="shared" si="69"/>
        <v>electric music</v>
      </c>
      <c r="S752" s="9">
        <f t="shared" si="70"/>
        <v>40360.208333333336</v>
      </c>
      <c r="T752" s="9">
        <f t="shared" si="71"/>
        <v>40385.208333333336</v>
      </c>
      <c r="U752" t="str" cm="1">
        <f t="array" ref="U752">_xlfn.IFS( D752 &lt; 1000, "Less than 1000", D752&lt;=4999, "1000 to 4999", D752&lt;=9999, "5000 to 9999", D752&lt;= 14999, "10000 to 14999",
D752&lt;=19999, "15000 to 19999", D752&lt;=24999, "20000 to 24999", D752&lt;=29999, "25000 to 29999",
D752&lt;=34999, "30000 to 34999", D752&lt;=39999, "35000 to 39999", D752&lt;=44999, "40000 to 44999",
D752&lt;=49999, "45000 to 49999", D752&gt;49999, "Greater than or equal to 50000" )</f>
        <v>Less than 1000</v>
      </c>
    </row>
    <row r="753" spans="1:21" x14ac:dyDescent="0.25">
      <c r="A753">
        <v>751</v>
      </c>
      <c r="B753" t="s">
        <v>1538</v>
      </c>
      <c r="C753" s="3" t="s">
        <v>1539</v>
      </c>
      <c r="D753" s="6">
        <v>3600</v>
      </c>
      <c r="E753" s="6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66"/>
        <v>2.3230555555555554</v>
      </c>
      <c r="P753" s="7">
        <f t="shared" si="67"/>
        <v>30.974074074074075</v>
      </c>
      <c r="Q753" t="str">
        <f t="shared" si="68"/>
        <v>publishing</v>
      </c>
      <c r="R753" t="str">
        <f t="shared" si="69"/>
        <v>nonfiction</v>
      </c>
      <c r="S753" s="9">
        <f t="shared" si="70"/>
        <v>42446.208333333328</v>
      </c>
      <c r="T753" s="9">
        <f t="shared" si="71"/>
        <v>42461.208333333328</v>
      </c>
      <c r="U753" t="str" cm="1">
        <f t="array" ref="U753">_xlfn.IFS( D753 &lt; 1000, "Less than 1000", D753&lt;=4999, "1000 to 4999", D753&lt;=9999, "5000 to 9999", D753&lt;= 14999, "10000 to 14999",
D753&lt;=19999, "15000 to 19999", D753&lt;=24999, "20000 to 24999", D753&lt;=29999, "25000 to 29999",
D753&lt;=34999, "30000 to 34999", D753&lt;=39999, "35000 to 39999", D753&lt;=44999, "40000 to 44999",
D753&lt;=49999, "45000 to 49999", D753&gt;49999, "Greater than or equal to 50000" )</f>
        <v>1000 to 4999</v>
      </c>
    </row>
    <row r="754" spans="1:21" x14ac:dyDescent="0.25">
      <c r="A754">
        <v>752</v>
      </c>
      <c r="B754" t="s">
        <v>1540</v>
      </c>
      <c r="C754" s="3" t="s">
        <v>1541</v>
      </c>
      <c r="D754" s="6">
        <v>5800</v>
      </c>
      <c r="E754" s="6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66"/>
        <v>0.92448275862068963</v>
      </c>
      <c r="P754" s="7">
        <f t="shared" si="67"/>
        <v>47.035087719298247</v>
      </c>
      <c r="Q754" t="str">
        <f t="shared" si="68"/>
        <v>theater</v>
      </c>
      <c r="R754" t="str">
        <f t="shared" si="69"/>
        <v>plays</v>
      </c>
      <c r="S754" s="9">
        <f t="shared" si="70"/>
        <v>40395.208333333336</v>
      </c>
      <c r="T754" s="9">
        <f t="shared" si="71"/>
        <v>40413.208333333336</v>
      </c>
      <c r="U754" t="str" cm="1">
        <f t="array" ref="U754">_xlfn.IFS( D754 &lt; 1000, "Less than 1000", D754&lt;=4999, "1000 to 4999", D754&lt;=9999, "5000 to 9999", D754&lt;= 14999, "10000 to 14999",
D754&lt;=19999, "15000 to 19999", D754&lt;=24999, "20000 to 24999", D754&lt;=29999, "25000 to 29999",
D754&lt;=34999, "30000 to 34999", D754&lt;=39999, "35000 to 39999", D754&lt;=44999, "40000 to 44999",
D754&lt;=49999, "45000 to 49999", D754&gt;49999, "Greater than or equal to 50000" )</f>
        <v>5000 to 9999</v>
      </c>
    </row>
    <row r="755" spans="1:21" x14ac:dyDescent="0.25">
      <c r="A755">
        <v>753</v>
      </c>
      <c r="B755" t="s">
        <v>1542</v>
      </c>
      <c r="C755" s="3" t="s">
        <v>1543</v>
      </c>
      <c r="D755" s="6">
        <v>4700</v>
      </c>
      <c r="E755" s="6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66"/>
        <v>2.5670212765957445</v>
      </c>
      <c r="P755" s="7">
        <f t="shared" si="67"/>
        <v>88.065693430656935</v>
      </c>
      <c r="Q755" t="str">
        <f t="shared" si="68"/>
        <v>photography</v>
      </c>
      <c r="R755" t="str">
        <f t="shared" si="69"/>
        <v>photography books</v>
      </c>
      <c r="S755" s="9">
        <f t="shared" si="70"/>
        <v>40321.208333333336</v>
      </c>
      <c r="T755" s="9">
        <f t="shared" si="71"/>
        <v>40336.208333333336</v>
      </c>
      <c r="U755" t="str" cm="1">
        <f t="array" ref="U755">_xlfn.IFS( D755 &lt; 1000, "Less than 1000", D755&lt;=4999, "1000 to 4999", D755&lt;=9999, "5000 to 9999", D755&lt;= 14999, "10000 to 14999",
D755&lt;=19999, "15000 to 19999", D755&lt;=24999, "20000 to 24999", D755&lt;=29999, "25000 to 29999",
D755&lt;=34999, "30000 to 34999", D755&lt;=39999, "35000 to 39999", D755&lt;=44999, "40000 to 44999",
D755&lt;=49999, "45000 to 49999", D755&gt;49999, "Greater than or equal to 50000" )</f>
        <v>1000 to 4999</v>
      </c>
    </row>
    <row r="756" spans="1:21" x14ac:dyDescent="0.25">
      <c r="A756">
        <v>754</v>
      </c>
      <c r="B756" t="s">
        <v>1544</v>
      </c>
      <c r="C756" s="3" t="s">
        <v>1545</v>
      </c>
      <c r="D756" s="6">
        <v>70400</v>
      </c>
      <c r="E756" s="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66"/>
        <v>1.6847017045454546</v>
      </c>
      <c r="P756" s="7">
        <f t="shared" si="67"/>
        <v>37.005616224648989</v>
      </c>
      <c r="Q756" t="str">
        <f t="shared" si="68"/>
        <v>theater</v>
      </c>
      <c r="R756" t="str">
        <f t="shared" si="69"/>
        <v>plays</v>
      </c>
      <c r="S756" s="9">
        <f t="shared" si="70"/>
        <v>41210.208333333336</v>
      </c>
      <c r="T756" s="9">
        <f t="shared" si="71"/>
        <v>41263.25</v>
      </c>
      <c r="U756" t="str" cm="1">
        <f t="array" ref="U756">_xlfn.IFS( D756 &lt; 1000, "Less than 1000", D756&lt;=4999, "1000 to 4999", D756&lt;=9999, "5000 to 9999", D756&lt;= 14999, "10000 to 14999",
D756&lt;=19999, "15000 to 19999", D756&lt;=24999, "20000 to 24999", D756&lt;=29999, "25000 to 29999",
D756&lt;=34999, "30000 to 34999", D756&lt;=39999, "35000 to 39999", D756&lt;=44999, "40000 to 44999",
D756&lt;=49999, "45000 to 49999", D756&gt;49999, "Greater than or equal to 50000" )</f>
        <v>Greater than or equal to 50000</v>
      </c>
    </row>
    <row r="757" spans="1:21" x14ac:dyDescent="0.25">
      <c r="A757">
        <v>755</v>
      </c>
      <c r="B757" t="s">
        <v>1546</v>
      </c>
      <c r="C757" s="3" t="s">
        <v>1547</v>
      </c>
      <c r="D757" s="6">
        <v>4500</v>
      </c>
      <c r="E757" s="6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66"/>
        <v>1.6657777777777778</v>
      </c>
      <c r="P757" s="7">
        <f t="shared" si="67"/>
        <v>26.027777777777779</v>
      </c>
      <c r="Q757" t="str">
        <f t="shared" si="68"/>
        <v>theater</v>
      </c>
      <c r="R757" t="str">
        <f t="shared" si="69"/>
        <v>plays</v>
      </c>
      <c r="S757" s="9">
        <f t="shared" si="70"/>
        <v>43096.25</v>
      </c>
      <c r="T757" s="9">
        <f t="shared" si="71"/>
        <v>43108.25</v>
      </c>
      <c r="U757" t="str" cm="1">
        <f t="array" ref="U757">_xlfn.IFS( D757 &lt; 1000, "Less than 1000", D757&lt;=4999, "1000 to 4999", D757&lt;=9999, "5000 to 9999", D757&lt;= 14999, "10000 to 14999",
D757&lt;=19999, "15000 to 19999", D757&lt;=24999, "20000 to 24999", D757&lt;=29999, "25000 to 29999",
D757&lt;=34999, "30000 to 34999", D757&lt;=39999, "35000 to 39999", D757&lt;=44999, "40000 to 44999",
D757&lt;=49999, "45000 to 49999", D757&gt;49999, "Greater than or equal to 50000" )</f>
        <v>1000 to 4999</v>
      </c>
    </row>
    <row r="758" spans="1:21" x14ac:dyDescent="0.25">
      <c r="A758">
        <v>756</v>
      </c>
      <c r="B758" t="s">
        <v>1548</v>
      </c>
      <c r="C758" s="3" t="s">
        <v>1549</v>
      </c>
      <c r="D758" s="6">
        <v>1300</v>
      </c>
      <c r="E758" s="6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66"/>
        <v>7.7207692307692311</v>
      </c>
      <c r="P758" s="7">
        <f t="shared" si="67"/>
        <v>67.817567567567565</v>
      </c>
      <c r="Q758" t="str">
        <f t="shared" si="68"/>
        <v>theater</v>
      </c>
      <c r="R758" t="str">
        <f t="shared" si="69"/>
        <v>plays</v>
      </c>
      <c r="S758" s="9">
        <f t="shared" si="70"/>
        <v>42024.25</v>
      </c>
      <c r="T758" s="9">
        <f t="shared" si="71"/>
        <v>42030.25</v>
      </c>
      <c r="U758" t="str" cm="1">
        <f t="array" ref="U758">_xlfn.IFS( D758 &lt; 1000, "Less than 1000", D758&lt;=4999, "1000 to 4999", D758&lt;=9999, "5000 to 9999", D758&lt;= 14999, "10000 to 14999",
D758&lt;=19999, "15000 to 19999", D758&lt;=24999, "20000 to 24999", D758&lt;=29999, "25000 to 29999",
D758&lt;=34999, "30000 to 34999", D758&lt;=39999, "35000 to 39999", D758&lt;=44999, "40000 to 44999",
D758&lt;=49999, "45000 to 49999", D758&gt;49999, "Greater than or equal to 50000" )</f>
        <v>1000 to 4999</v>
      </c>
    </row>
    <row r="759" spans="1:21" x14ac:dyDescent="0.25">
      <c r="A759">
        <v>757</v>
      </c>
      <c r="B759" t="s">
        <v>1550</v>
      </c>
      <c r="C759" s="3" t="s">
        <v>1551</v>
      </c>
      <c r="D759" s="6">
        <v>1400</v>
      </c>
      <c r="E759" s="6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66"/>
        <v>4.0685714285714285</v>
      </c>
      <c r="P759" s="7">
        <f t="shared" si="67"/>
        <v>49.964912280701753</v>
      </c>
      <c r="Q759" t="str">
        <f t="shared" si="68"/>
        <v>film &amp; video</v>
      </c>
      <c r="R759" t="str">
        <f t="shared" si="69"/>
        <v>drama</v>
      </c>
      <c r="S759" s="9">
        <f t="shared" si="70"/>
        <v>40675.208333333336</v>
      </c>
      <c r="T759" s="9">
        <f t="shared" si="71"/>
        <v>40679.208333333336</v>
      </c>
      <c r="U759" t="str" cm="1">
        <f t="array" ref="U759">_xlfn.IFS( D759 &lt; 1000, "Less than 1000", D759&lt;=4999, "1000 to 4999", D759&lt;=9999, "5000 to 9999", D759&lt;= 14999, "10000 to 14999",
D759&lt;=19999, "15000 to 19999", D759&lt;=24999, "20000 to 24999", D759&lt;=29999, "25000 to 29999",
D759&lt;=34999, "30000 to 34999", D759&lt;=39999, "35000 to 39999", D759&lt;=44999, "40000 to 44999",
D759&lt;=49999, "45000 to 49999", D759&gt;49999, "Greater than or equal to 50000" )</f>
        <v>1000 to 4999</v>
      </c>
    </row>
    <row r="760" spans="1:21" x14ac:dyDescent="0.25">
      <c r="A760">
        <v>758</v>
      </c>
      <c r="B760" t="s">
        <v>1552</v>
      </c>
      <c r="C760" s="3" t="s">
        <v>1553</v>
      </c>
      <c r="D760" s="6">
        <v>29600</v>
      </c>
      <c r="E760" s="6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66"/>
        <v>5.6420608108108112</v>
      </c>
      <c r="P760" s="7">
        <f t="shared" si="67"/>
        <v>110.01646903820817</v>
      </c>
      <c r="Q760" t="str">
        <f t="shared" si="68"/>
        <v>music</v>
      </c>
      <c r="R760" t="str">
        <f t="shared" si="69"/>
        <v>rock</v>
      </c>
      <c r="S760" s="9">
        <f t="shared" si="70"/>
        <v>41936.208333333336</v>
      </c>
      <c r="T760" s="9">
        <f t="shared" si="71"/>
        <v>41945.208333333336</v>
      </c>
      <c r="U760" t="str" cm="1">
        <f t="array" ref="U760">_xlfn.IFS( D760 &lt; 1000, "Less than 1000", D760&lt;=4999, "1000 to 4999", D760&lt;=9999, "5000 to 9999", D760&lt;= 14999, "10000 to 14999",
D760&lt;=19999, "15000 to 19999", D760&lt;=24999, "20000 to 24999", D760&lt;=29999, "25000 to 29999",
D760&lt;=34999, "30000 to 34999", D760&lt;=39999, "35000 to 39999", D760&lt;=44999, "40000 to 44999",
D760&lt;=49999, "45000 to 49999", D760&gt;49999, "Greater than or equal to 50000" )</f>
        <v>25000 to 29999</v>
      </c>
    </row>
    <row r="761" spans="1:21" x14ac:dyDescent="0.25">
      <c r="A761">
        <v>759</v>
      </c>
      <c r="B761" t="s">
        <v>1554</v>
      </c>
      <c r="C761" s="3" t="s">
        <v>1555</v>
      </c>
      <c r="D761" s="6">
        <v>167500</v>
      </c>
      <c r="E761" s="6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66"/>
        <v>0.6842686567164179</v>
      </c>
      <c r="P761" s="7">
        <f t="shared" si="67"/>
        <v>89.964678178963894</v>
      </c>
      <c r="Q761" t="str">
        <f t="shared" si="68"/>
        <v>music</v>
      </c>
      <c r="R761" t="str">
        <f t="shared" si="69"/>
        <v>electric music</v>
      </c>
      <c r="S761" s="9">
        <f t="shared" si="70"/>
        <v>43136.25</v>
      </c>
      <c r="T761" s="9">
        <f t="shared" si="71"/>
        <v>43166.25</v>
      </c>
      <c r="U761" t="str" cm="1">
        <f t="array" ref="U761">_xlfn.IFS( D761 &lt; 1000, "Less than 1000", D761&lt;=4999, "1000 to 4999", D761&lt;=9999, "5000 to 9999", D761&lt;= 14999, "10000 to 14999",
D761&lt;=19999, "15000 to 19999", D761&lt;=24999, "20000 to 24999", D761&lt;=29999, "25000 to 29999",
D761&lt;=34999, "30000 to 34999", D761&lt;=39999, "35000 to 39999", D761&lt;=44999, "40000 to 44999",
D761&lt;=49999, "45000 to 49999", D761&gt;49999, "Greater than or equal to 50000" )</f>
        <v>Greater than or equal to 50000</v>
      </c>
    </row>
    <row r="762" spans="1:21" x14ac:dyDescent="0.25">
      <c r="A762">
        <v>760</v>
      </c>
      <c r="B762" t="s">
        <v>1556</v>
      </c>
      <c r="C762" s="3" t="s">
        <v>1557</v>
      </c>
      <c r="D762" s="6">
        <v>48300</v>
      </c>
      <c r="E762" s="6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66"/>
        <v>0.34351966873706002</v>
      </c>
      <c r="P762" s="7">
        <f t="shared" si="67"/>
        <v>79.009523809523813</v>
      </c>
      <c r="Q762" t="str">
        <f t="shared" si="68"/>
        <v>games</v>
      </c>
      <c r="R762" t="str">
        <f t="shared" si="69"/>
        <v>video games</v>
      </c>
      <c r="S762" s="9">
        <f t="shared" si="70"/>
        <v>43678.208333333328</v>
      </c>
      <c r="T762" s="9">
        <f t="shared" si="71"/>
        <v>43707.208333333328</v>
      </c>
      <c r="U762" t="str" cm="1">
        <f t="array" ref="U762">_xlfn.IFS( D762 &lt; 1000, "Less than 1000", D762&lt;=4999, "1000 to 4999", D762&lt;=9999, "5000 to 9999", D762&lt;= 14999, "10000 to 14999",
D762&lt;=19999, "15000 to 19999", D762&lt;=24999, "20000 to 24999", D762&lt;=29999, "25000 to 29999",
D762&lt;=34999, "30000 to 34999", D762&lt;=39999, "35000 to 39999", D762&lt;=44999, "40000 to 44999",
D762&lt;=49999, "45000 to 49999", D762&gt;49999, "Greater than or equal to 50000" )</f>
        <v>45000 to 49999</v>
      </c>
    </row>
    <row r="763" spans="1:21" x14ac:dyDescent="0.25">
      <c r="A763">
        <v>761</v>
      </c>
      <c r="B763" t="s">
        <v>1558</v>
      </c>
      <c r="C763" s="3" t="s">
        <v>1559</v>
      </c>
      <c r="D763" s="6">
        <v>2200</v>
      </c>
      <c r="E763" s="6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66"/>
        <v>6.5545454545454547</v>
      </c>
      <c r="P763" s="7">
        <f t="shared" si="67"/>
        <v>86.867469879518069</v>
      </c>
      <c r="Q763" t="str">
        <f t="shared" si="68"/>
        <v>music</v>
      </c>
      <c r="R763" t="str">
        <f t="shared" si="69"/>
        <v>rock</v>
      </c>
      <c r="S763" s="9">
        <f t="shared" si="70"/>
        <v>42938.208333333328</v>
      </c>
      <c r="T763" s="9">
        <f t="shared" si="71"/>
        <v>42943.208333333328</v>
      </c>
      <c r="U763" t="str" cm="1">
        <f t="array" ref="U763">_xlfn.IFS( D763 &lt; 1000, "Less than 1000", D763&lt;=4999, "1000 to 4999", D763&lt;=9999, "5000 to 9999", D763&lt;= 14999, "10000 to 14999",
D763&lt;=19999, "15000 to 19999", D763&lt;=24999, "20000 to 24999", D763&lt;=29999, "25000 to 29999",
D763&lt;=34999, "30000 to 34999", D763&lt;=39999, "35000 to 39999", D763&lt;=44999, "40000 to 44999",
D763&lt;=49999, "45000 to 49999", D763&gt;49999, "Greater than or equal to 50000" )</f>
        <v>1000 to 4999</v>
      </c>
    </row>
    <row r="764" spans="1:21" x14ac:dyDescent="0.25">
      <c r="A764">
        <v>762</v>
      </c>
      <c r="B764" t="s">
        <v>668</v>
      </c>
      <c r="C764" s="3" t="s">
        <v>1560</v>
      </c>
      <c r="D764" s="6">
        <v>3500</v>
      </c>
      <c r="E764" s="6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66"/>
        <v>1.7725714285714285</v>
      </c>
      <c r="P764" s="7">
        <f t="shared" si="67"/>
        <v>62.04</v>
      </c>
      <c r="Q764" t="str">
        <f t="shared" si="68"/>
        <v>music</v>
      </c>
      <c r="R764" t="str">
        <f t="shared" si="69"/>
        <v>jazz</v>
      </c>
      <c r="S764" s="9">
        <f t="shared" si="70"/>
        <v>41241.25</v>
      </c>
      <c r="T764" s="9">
        <f t="shared" si="71"/>
        <v>41252.25</v>
      </c>
      <c r="U764" t="str" cm="1">
        <f t="array" ref="U764">_xlfn.IFS( D764 &lt; 1000, "Less than 1000", D764&lt;=4999, "1000 to 4999", D764&lt;=9999, "5000 to 9999", D764&lt;= 14999, "10000 to 14999",
D764&lt;=19999, "15000 to 19999", D764&lt;=24999, "20000 to 24999", D764&lt;=29999, "25000 to 29999",
D764&lt;=34999, "30000 to 34999", D764&lt;=39999, "35000 to 39999", D764&lt;=44999, "40000 to 44999",
D764&lt;=49999, "45000 to 49999", D764&gt;49999, "Greater than or equal to 50000" )</f>
        <v>1000 to 4999</v>
      </c>
    </row>
    <row r="765" spans="1:21" x14ac:dyDescent="0.25">
      <c r="A765">
        <v>763</v>
      </c>
      <c r="B765" t="s">
        <v>1561</v>
      </c>
      <c r="C765" s="3" t="s">
        <v>1562</v>
      </c>
      <c r="D765" s="6">
        <v>5600</v>
      </c>
      <c r="E765" s="6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66"/>
        <v>1.1317857142857144</v>
      </c>
      <c r="P765" s="7">
        <f t="shared" si="67"/>
        <v>26.970212765957445</v>
      </c>
      <c r="Q765" t="str">
        <f t="shared" si="68"/>
        <v>theater</v>
      </c>
      <c r="R765" t="str">
        <f t="shared" si="69"/>
        <v>plays</v>
      </c>
      <c r="S765" s="9">
        <f t="shared" si="70"/>
        <v>41037.208333333336</v>
      </c>
      <c r="T765" s="9">
        <f t="shared" si="71"/>
        <v>41072.208333333336</v>
      </c>
      <c r="U765" t="str" cm="1">
        <f t="array" ref="U765">_xlfn.IFS( D765 &lt; 1000, "Less than 1000", D765&lt;=4999, "1000 to 4999", D765&lt;=9999, "5000 to 9999", D765&lt;= 14999, "10000 to 14999",
D765&lt;=19999, "15000 to 19999", D765&lt;=24999, "20000 to 24999", D765&lt;=29999, "25000 to 29999",
D765&lt;=34999, "30000 to 34999", D765&lt;=39999, "35000 to 39999", D765&lt;=44999, "40000 to 44999",
D765&lt;=49999, "45000 to 49999", D765&gt;49999, "Greater than or equal to 50000" )</f>
        <v>5000 to 9999</v>
      </c>
    </row>
    <row r="766" spans="1:21" x14ac:dyDescent="0.25">
      <c r="A766">
        <v>764</v>
      </c>
      <c r="B766" t="s">
        <v>1563</v>
      </c>
      <c r="C766" s="3" t="s">
        <v>1564</v>
      </c>
      <c r="D766" s="6">
        <v>1100</v>
      </c>
      <c r="E766" s="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66"/>
        <v>7.2818181818181822</v>
      </c>
      <c r="P766" s="7">
        <f t="shared" si="67"/>
        <v>54.121621621621621</v>
      </c>
      <c r="Q766" t="str">
        <f t="shared" si="68"/>
        <v>music</v>
      </c>
      <c r="R766" t="str">
        <f t="shared" si="69"/>
        <v>rock</v>
      </c>
      <c r="S766" s="9">
        <f t="shared" si="70"/>
        <v>40676.208333333336</v>
      </c>
      <c r="T766" s="9">
        <f t="shared" si="71"/>
        <v>40684.208333333336</v>
      </c>
      <c r="U766" t="str" cm="1">
        <f t="array" ref="U766">_xlfn.IFS( D766 &lt; 1000, "Less than 1000", D766&lt;=4999, "1000 to 4999", D766&lt;=9999, "5000 to 9999", D766&lt;= 14999, "10000 to 14999",
D766&lt;=19999, "15000 to 19999", D766&lt;=24999, "20000 to 24999", D766&lt;=29999, "25000 to 29999",
D766&lt;=34999, "30000 to 34999", D766&lt;=39999, "35000 to 39999", D766&lt;=44999, "40000 to 44999",
D766&lt;=49999, "45000 to 49999", D766&gt;49999, "Greater than or equal to 50000" )</f>
        <v>1000 to 4999</v>
      </c>
    </row>
    <row r="767" spans="1:21" x14ac:dyDescent="0.25">
      <c r="A767">
        <v>765</v>
      </c>
      <c r="B767" t="s">
        <v>1565</v>
      </c>
      <c r="C767" s="3" t="s">
        <v>1566</v>
      </c>
      <c r="D767" s="6">
        <v>3900</v>
      </c>
      <c r="E767" s="6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66"/>
        <v>2.0833333333333335</v>
      </c>
      <c r="P767" s="7">
        <f t="shared" si="67"/>
        <v>41.035353535353536</v>
      </c>
      <c r="Q767" t="str">
        <f t="shared" si="68"/>
        <v>music</v>
      </c>
      <c r="R767" t="str">
        <f t="shared" si="69"/>
        <v>indie rock</v>
      </c>
      <c r="S767" s="9">
        <f t="shared" si="70"/>
        <v>42840.208333333328</v>
      </c>
      <c r="T767" s="9">
        <f t="shared" si="71"/>
        <v>42865.208333333328</v>
      </c>
      <c r="U767" t="str" cm="1">
        <f t="array" ref="U767">_xlfn.IFS( D767 &lt; 1000, "Less than 1000", D767&lt;=4999, "1000 to 4999", D767&lt;=9999, "5000 to 9999", D767&lt;= 14999, "10000 to 14999",
D767&lt;=19999, "15000 to 19999", D767&lt;=24999, "20000 to 24999", D767&lt;=29999, "25000 to 29999",
D767&lt;=34999, "30000 to 34999", D767&lt;=39999, "35000 to 39999", D767&lt;=44999, "40000 to 44999",
D767&lt;=49999, "45000 to 49999", D767&gt;49999, "Greater than or equal to 50000" )</f>
        <v>1000 to 4999</v>
      </c>
    </row>
    <row r="768" spans="1:21" x14ac:dyDescent="0.25">
      <c r="A768">
        <v>766</v>
      </c>
      <c r="B768" t="s">
        <v>1567</v>
      </c>
      <c r="C768" s="3" t="s">
        <v>1568</v>
      </c>
      <c r="D768" s="6">
        <v>43800</v>
      </c>
      <c r="E768" s="6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66"/>
        <v>0.31171232876712329</v>
      </c>
      <c r="P768" s="7">
        <f t="shared" si="67"/>
        <v>55.052419354838712</v>
      </c>
      <c r="Q768" t="str">
        <f t="shared" si="68"/>
        <v>film &amp; video</v>
      </c>
      <c r="R768" t="str">
        <f t="shared" si="69"/>
        <v>science fiction</v>
      </c>
      <c r="S768" s="9">
        <f t="shared" si="70"/>
        <v>43362.208333333328</v>
      </c>
      <c r="T768" s="9">
        <f t="shared" si="71"/>
        <v>43363.208333333328</v>
      </c>
      <c r="U768" t="str" cm="1">
        <f t="array" ref="U768">_xlfn.IFS( D768 &lt; 1000, "Less than 1000", D768&lt;=4999, "1000 to 4999", D768&lt;=9999, "5000 to 9999", D768&lt;= 14999, "10000 to 14999",
D768&lt;=19999, "15000 to 19999", D768&lt;=24999, "20000 to 24999", D768&lt;=29999, "25000 to 29999",
D768&lt;=34999, "30000 to 34999", D768&lt;=39999, "35000 to 39999", D768&lt;=44999, "40000 to 44999",
D768&lt;=49999, "45000 to 49999", D768&gt;49999, "Greater than or equal to 50000" )</f>
        <v>40000 to 44999</v>
      </c>
    </row>
    <row r="769" spans="1:21" x14ac:dyDescent="0.25">
      <c r="A769">
        <v>767</v>
      </c>
      <c r="B769" t="s">
        <v>1569</v>
      </c>
      <c r="C769" s="3" t="s">
        <v>1570</v>
      </c>
      <c r="D769" s="6">
        <v>97200</v>
      </c>
      <c r="E769" s="6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66"/>
        <v>0.56967078189300413</v>
      </c>
      <c r="P769" s="7">
        <f t="shared" si="67"/>
        <v>107.93762183235867</v>
      </c>
      <c r="Q769" t="str">
        <f t="shared" si="68"/>
        <v>publishing</v>
      </c>
      <c r="R769" t="str">
        <f t="shared" si="69"/>
        <v>translations</v>
      </c>
      <c r="S769" s="9">
        <f t="shared" si="70"/>
        <v>42283.208333333328</v>
      </c>
      <c r="T769" s="9">
        <f t="shared" si="71"/>
        <v>42328.25</v>
      </c>
      <c r="U769" t="str" cm="1">
        <f t="array" ref="U769">_xlfn.IFS( D769 &lt; 1000, "Less than 1000", D769&lt;=4999, "1000 to 4999", D769&lt;=9999, "5000 to 9999", D769&lt;= 14999, "10000 to 14999",
D769&lt;=19999, "15000 to 19999", D769&lt;=24999, "20000 to 24999", D769&lt;=29999, "25000 to 29999",
D769&lt;=34999, "30000 to 34999", D769&lt;=39999, "35000 to 39999", D769&lt;=44999, "40000 to 44999",
D769&lt;=49999, "45000 to 49999", D769&gt;49999, "Greater than or equal to 50000" )</f>
        <v>Greater than or equal to 50000</v>
      </c>
    </row>
    <row r="770" spans="1:21" x14ac:dyDescent="0.25">
      <c r="A770">
        <v>768</v>
      </c>
      <c r="B770" t="s">
        <v>1571</v>
      </c>
      <c r="C770" s="3" t="s">
        <v>1572</v>
      </c>
      <c r="D770" s="6">
        <v>4800</v>
      </c>
      <c r="E770" s="6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66"/>
        <v>2.31</v>
      </c>
      <c r="P770" s="7">
        <f t="shared" si="67"/>
        <v>73.92</v>
      </c>
      <c r="Q770" t="str">
        <f t="shared" si="68"/>
        <v>theater</v>
      </c>
      <c r="R770" t="str">
        <f t="shared" si="69"/>
        <v>plays</v>
      </c>
      <c r="S770" s="9">
        <f t="shared" si="70"/>
        <v>41619.25</v>
      </c>
      <c r="T770" s="9">
        <f t="shared" si="71"/>
        <v>41634.25</v>
      </c>
      <c r="U770" t="str" cm="1">
        <f t="array" ref="U770">_xlfn.IFS( D770 &lt; 1000, "Less than 1000", D770&lt;=4999, "1000 to 4999", D770&lt;=9999, "5000 to 9999", D770&lt;= 14999, "10000 to 14999",
D770&lt;=19999, "15000 to 19999", D770&lt;=24999, "20000 to 24999", D770&lt;=29999, "25000 to 29999",
D770&lt;=34999, "30000 to 34999", D770&lt;=39999, "35000 to 39999", D770&lt;=44999, "40000 to 44999",
D770&lt;=49999, "45000 to 49999", D770&gt;49999, "Greater than or equal to 50000" )</f>
        <v>1000 to 4999</v>
      </c>
    </row>
    <row r="771" spans="1:21" x14ac:dyDescent="0.25">
      <c r="A771">
        <v>769</v>
      </c>
      <c r="B771" t="s">
        <v>1573</v>
      </c>
      <c r="C771" s="3" t="s">
        <v>1574</v>
      </c>
      <c r="D771" s="6">
        <v>125600</v>
      </c>
      <c r="E771" s="6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72">E771/D771</f>
        <v>0.86867834394904464</v>
      </c>
      <c r="P771" s="7">
        <f t="shared" ref="P771:P834" si="73">IF(G771&lt;=0, 0, E771/G771 )</f>
        <v>31.995894428152493</v>
      </c>
      <c r="Q771" t="str">
        <f t="shared" ref="Q771:Q834" si="74">LEFT(N771, SEARCH("/", N771)-1)</f>
        <v>games</v>
      </c>
      <c r="R771" t="str">
        <f t="shared" ref="R771:R834" si="75">MID( N771, SEARCH( "/",N771)+1,LEN(N771))</f>
        <v>video games</v>
      </c>
      <c r="S771" s="9">
        <f t="shared" ref="S771:S834" si="76">J771/60/60/24+DATE(1970,1,1)</f>
        <v>41501.208333333336</v>
      </c>
      <c r="T771" s="9">
        <f t="shared" ref="T771:T834" si="77">K771/60/60/24+DATE(1970,1,1)</f>
        <v>41527.208333333336</v>
      </c>
      <c r="U771" t="str" cm="1">
        <f t="array" ref="U771">_xlfn.IFS( D771 &lt; 1000, "Less than 1000", D771&lt;=4999, "1000 to 4999", D771&lt;=9999, "5000 to 9999", D771&lt;= 14999, "10000 to 14999",
D771&lt;=19999, "15000 to 19999", D771&lt;=24999, "20000 to 24999", D771&lt;=29999, "25000 to 29999",
D771&lt;=34999, "30000 to 34999", D771&lt;=39999, "35000 to 39999", D771&lt;=44999, "40000 to 44999",
D771&lt;=49999, "45000 to 49999", D771&gt;49999, "Greater than or equal to 50000" )</f>
        <v>Greater than or equal to 50000</v>
      </c>
    </row>
    <row r="772" spans="1:21" x14ac:dyDescent="0.25">
      <c r="A772">
        <v>770</v>
      </c>
      <c r="B772" t="s">
        <v>1575</v>
      </c>
      <c r="C772" s="3" t="s">
        <v>1576</v>
      </c>
      <c r="D772" s="6">
        <v>4300</v>
      </c>
      <c r="E772" s="6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72"/>
        <v>2.7074418604651163</v>
      </c>
      <c r="P772" s="7">
        <f t="shared" si="73"/>
        <v>53.898148148148145</v>
      </c>
      <c r="Q772" t="str">
        <f t="shared" si="74"/>
        <v>theater</v>
      </c>
      <c r="R772" t="str">
        <f t="shared" si="75"/>
        <v>plays</v>
      </c>
      <c r="S772" s="9">
        <f t="shared" si="76"/>
        <v>41743.208333333336</v>
      </c>
      <c r="T772" s="9">
        <f t="shared" si="77"/>
        <v>41750.208333333336</v>
      </c>
      <c r="U772" t="str" cm="1">
        <f t="array" ref="U772">_xlfn.IFS( D772 &lt; 1000, "Less than 1000", D772&lt;=4999, "1000 to 4999", D772&lt;=9999, "5000 to 9999", D772&lt;= 14999, "10000 to 14999",
D772&lt;=19999, "15000 to 19999", D772&lt;=24999, "20000 to 24999", D772&lt;=29999, "25000 to 29999",
D772&lt;=34999, "30000 to 34999", D772&lt;=39999, "35000 to 39999", D772&lt;=44999, "40000 to 44999",
D772&lt;=49999, "45000 to 49999", D772&gt;49999, "Greater than or equal to 50000" )</f>
        <v>1000 to 4999</v>
      </c>
    </row>
    <row r="773" spans="1:21" x14ac:dyDescent="0.25">
      <c r="A773">
        <v>771</v>
      </c>
      <c r="B773" t="s">
        <v>1577</v>
      </c>
      <c r="C773" s="3" t="s">
        <v>1578</v>
      </c>
      <c r="D773" s="6">
        <v>5600</v>
      </c>
      <c r="E773" s="6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72"/>
        <v>0.49446428571428569</v>
      </c>
      <c r="P773" s="7">
        <f t="shared" si="73"/>
        <v>106.5</v>
      </c>
      <c r="Q773" t="str">
        <f t="shared" si="74"/>
        <v>theater</v>
      </c>
      <c r="R773" t="str">
        <f t="shared" si="75"/>
        <v>plays</v>
      </c>
      <c r="S773" s="9">
        <f t="shared" si="76"/>
        <v>43491.25</v>
      </c>
      <c r="T773" s="9">
        <f t="shared" si="77"/>
        <v>43518.25</v>
      </c>
      <c r="U773" t="str" cm="1">
        <f t="array" ref="U773">_xlfn.IFS( D773 &lt; 1000, "Less than 1000", D773&lt;=4999, "1000 to 4999", D773&lt;=9999, "5000 to 9999", D773&lt;= 14999, "10000 to 14999",
D773&lt;=19999, "15000 to 19999", D773&lt;=24999, "20000 to 24999", D773&lt;=29999, "25000 to 29999",
D773&lt;=34999, "30000 to 34999", D773&lt;=39999, "35000 to 39999", D773&lt;=44999, "40000 to 44999",
D773&lt;=49999, "45000 to 49999", D773&gt;49999, "Greater than or equal to 50000" )</f>
        <v>5000 to 9999</v>
      </c>
    </row>
    <row r="774" spans="1:21" x14ac:dyDescent="0.25">
      <c r="A774">
        <v>772</v>
      </c>
      <c r="B774" t="s">
        <v>1579</v>
      </c>
      <c r="C774" s="3" t="s">
        <v>1580</v>
      </c>
      <c r="D774" s="6">
        <v>149600</v>
      </c>
      <c r="E774" s="6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72"/>
        <v>1.1335962566844919</v>
      </c>
      <c r="P774" s="7">
        <f t="shared" si="73"/>
        <v>32.999805409612762</v>
      </c>
      <c r="Q774" t="str">
        <f t="shared" si="74"/>
        <v>music</v>
      </c>
      <c r="R774" t="str">
        <f t="shared" si="75"/>
        <v>indie rock</v>
      </c>
      <c r="S774" s="9">
        <f t="shared" si="76"/>
        <v>43505.25</v>
      </c>
      <c r="T774" s="9">
        <f t="shared" si="77"/>
        <v>43509.25</v>
      </c>
      <c r="U774" t="str" cm="1">
        <f t="array" ref="U774">_xlfn.IFS( D774 &lt; 1000, "Less than 1000", D774&lt;=4999, "1000 to 4999", D774&lt;=9999, "5000 to 9999", D774&lt;= 14999, "10000 to 14999",
D774&lt;=19999, "15000 to 19999", D774&lt;=24999, "20000 to 24999", D774&lt;=29999, "25000 to 29999",
D774&lt;=34999, "30000 to 34999", D774&lt;=39999, "35000 to 39999", D774&lt;=44999, "40000 to 44999",
D774&lt;=49999, "45000 to 49999", D774&gt;49999, "Greater than or equal to 50000" )</f>
        <v>Greater than or equal to 50000</v>
      </c>
    </row>
    <row r="775" spans="1:21" x14ac:dyDescent="0.25">
      <c r="A775">
        <v>773</v>
      </c>
      <c r="B775" t="s">
        <v>1581</v>
      </c>
      <c r="C775" s="3" t="s">
        <v>1582</v>
      </c>
      <c r="D775" s="6">
        <v>53100</v>
      </c>
      <c r="E775" s="6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72"/>
        <v>1.9055555555555554</v>
      </c>
      <c r="P775" s="7">
        <f t="shared" si="73"/>
        <v>43.00254993625159</v>
      </c>
      <c r="Q775" t="str">
        <f t="shared" si="74"/>
        <v>theater</v>
      </c>
      <c r="R775" t="str">
        <f t="shared" si="75"/>
        <v>plays</v>
      </c>
      <c r="S775" s="9">
        <f t="shared" si="76"/>
        <v>42838.208333333328</v>
      </c>
      <c r="T775" s="9">
        <f t="shared" si="77"/>
        <v>42848.208333333328</v>
      </c>
      <c r="U775" t="str" cm="1">
        <f t="array" ref="U775">_xlfn.IFS( D775 &lt; 1000, "Less than 1000", D775&lt;=4999, "1000 to 4999", D775&lt;=9999, "5000 to 9999", D775&lt;= 14999, "10000 to 14999",
D775&lt;=19999, "15000 to 19999", D775&lt;=24999, "20000 to 24999", D775&lt;=29999, "25000 to 29999",
D775&lt;=34999, "30000 to 34999", D775&lt;=39999, "35000 to 39999", D775&lt;=44999, "40000 to 44999",
D775&lt;=49999, "45000 to 49999", D775&gt;49999, "Greater than or equal to 50000" )</f>
        <v>Greater than or equal to 50000</v>
      </c>
    </row>
    <row r="776" spans="1:21" x14ac:dyDescent="0.25">
      <c r="A776">
        <v>774</v>
      </c>
      <c r="B776" t="s">
        <v>1583</v>
      </c>
      <c r="C776" s="3" t="s">
        <v>1584</v>
      </c>
      <c r="D776" s="6">
        <v>5000</v>
      </c>
      <c r="E776" s="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72"/>
        <v>1.355</v>
      </c>
      <c r="P776" s="7">
        <f t="shared" si="73"/>
        <v>86.858974358974365</v>
      </c>
      <c r="Q776" t="str">
        <f t="shared" si="74"/>
        <v>technology</v>
      </c>
      <c r="R776" t="str">
        <f t="shared" si="75"/>
        <v>web</v>
      </c>
      <c r="S776" s="9">
        <f t="shared" si="76"/>
        <v>42513.208333333328</v>
      </c>
      <c r="T776" s="9">
        <f t="shared" si="77"/>
        <v>42554.208333333328</v>
      </c>
      <c r="U776" t="str" cm="1">
        <f t="array" ref="U776">_xlfn.IFS( D776 &lt; 1000, "Less than 1000", D776&lt;=4999, "1000 to 4999", D776&lt;=9999, "5000 to 9999", D776&lt;= 14999, "10000 to 14999",
D776&lt;=19999, "15000 to 19999", D776&lt;=24999, "20000 to 24999", D776&lt;=29999, "25000 to 29999",
D776&lt;=34999, "30000 to 34999", D776&lt;=39999, "35000 to 39999", D776&lt;=44999, "40000 to 44999",
D776&lt;=49999, "45000 to 49999", D776&gt;49999, "Greater than or equal to 50000" )</f>
        <v>5000 to 9999</v>
      </c>
    </row>
    <row r="777" spans="1:21" x14ac:dyDescent="0.25">
      <c r="A777">
        <v>775</v>
      </c>
      <c r="B777" t="s">
        <v>1585</v>
      </c>
      <c r="C777" s="3" t="s">
        <v>1586</v>
      </c>
      <c r="D777" s="6">
        <v>9400</v>
      </c>
      <c r="E777" s="6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72"/>
        <v>0.10297872340425532</v>
      </c>
      <c r="P777" s="7">
        <f t="shared" si="73"/>
        <v>96.8</v>
      </c>
      <c r="Q777" t="str">
        <f t="shared" si="74"/>
        <v>music</v>
      </c>
      <c r="R777" t="str">
        <f t="shared" si="75"/>
        <v>rock</v>
      </c>
      <c r="S777" s="9">
        <f t="shared" si="76"/>
        <v>41949.25</v>
      </c>
      <c r="T777" s="9">
        <f t="shared" si="77"/>
        <v>41959.25</v>
      </c>
      <c r="U777" t="str" cm="1">
        <f t="array" ref="U777">_xlfn.IFS( D777 &lt; 1000, "Less than 1000", D777&lt;=4999, "1000 to 4999", D777&lt;=9999, "5000 to 9999", D777&lt;= 14999, "10000 to 14999",
D777&lt;=19999, "15000 to 19999", D777&lt;=24999, "20000 to 24999", D777&lt;=29999, "25000 to 29999",
D777&lt;=34999, "30000 to 34999", D777&lt;=39999, "35000 to 39999", D777&lt;=44999, "40000 to 44999",
D777&lt;=49999, "45000 to 49999", D777&gt;49999, "Greater than or equal to 50000" )</f>
        <v>5000 to 9999</v>
      </c>
    </row>
    <row r="778" spans="1:21" x14ac:dyDescent="0.25">
      <c r="A778">
        <v>776</v>
      </c>
      <c r="B778" t="s">
        <v>1587</v>
      </c>
      <c r="C778" s="3" t="s">
        <v>1588</v>
      </c>
      <c r="D778" s="6">
        <v>110800</v>
      </c>
      <c r="E778" s="6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72"/>
        <v>0.65544223826714798</v>
      </c>
      <c r="P778" s="7">
        <f t="shared" si="73"/>
        <v>32.995456610631528</v>
      </c>
      <c r="Q778" t="str">
        <f t="shared" si="74"/>
        <v>theater</v>
      </c>
      <c r="R778" t="str">
        <f t="shared" si="75"/>
        <v>plays</v>
      </c>
      <c r="S778" s="9">
        <f t="shared" si="76"/>
        <v>43650.208333333328</v>
      </c>
      <c r="T778" s="9">
        <f t="shared" si="77"/>
        <v>43668.208333333328</v>
      </c>
      <c r="U778" t="str" cm="1">
        <f t="array" ref="U778">_xlfn.IFS( D778 &lt; 1000, "Less than 1000", D778&lt;=4999, "1000 to 4999", D778&lt;=9999, "5000 to 9999", D778&lt;= 14999, "10000 to 14999",
D778&lt;=19999, "15000 to 19999", D778&lt;=24999, "20000 to 24999", D778&lt;=29999, "25000 to 29999",
D778&lt;=34999, "30000 to 34999", D778&lt;=39999, "35000 to 39999", D778&lt;=44999, "40000 to 44999",
D778&lt;=49999, "45000 to 49999", D778&gt;49999, "Greater than or equal to 50000" )</f>
        <v>Greater than or equal to 50000</v>
      </c>
    </row>
    <row r="779" spans="1:21" x14ac:dyDescent="0.25">
      <c r="A779">
        <v>777</v>
      </c>
      <c r="B779" t="s">
        <v>1589</v>
      </c>
      <c r="C779" s="3" t="s">
        <v>1590</v>
      </c>
      <c r="D779" s="6">
        <v>93800</v>
      </c>
      <c r="E779" s="6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72"/>
        <v>0.49026652452025588</v>
      </c>
      <c r="P779" s="7">
        <f t="shared" si="73"/>
        <v>68.028106508875737</v>
      </c>
      <c r="Q779" t="str">
        <f t="shared" si="74"/>
        <v>theater</v>
      </c>
      <c r="R779" t="str">
        <f t="shared" si="75"/>
        <v>plays</v>
      </c>
      <c r="S779" s="9">
        <f t="shared" si="76"/>
        <v>40809.208333333336</v>
      </c>
      <c r="T779" s="9">
        <f t="shared" si="77"/>
        <v>40838.208333333336</v>
      </c>
      <c r="U779" t="str" cm="1">
        <f t="array" ref="U779">_xlfn.IFS( D779 &lt; 1000, "Less than 1000", D779&lt;=4999, "1000 to 4999", D779&lt;=9999, "5000 to 9999", D779&lt;= 14999, "10000 to 14999",
D779&lt;=19999, "15000 to 19999", D779&lt;=24999, "20000 to 24999", D779&lt;=29999, "25000 to 29999",
D779&lt;=34999, "30000 to 34999", D779&lt;=39999, "35000 to 39999", D779&lt;=44999, "40000 to 44999",
D779&lt;=49999, "45000 to 49999", D779&gt;49999, "Greater than or equal to 50000" )</f>
        <v>Greater than or equal to 50000</v>
      </c>
    </row>
    <row r="780" spans="1:21" x14ac:dyDescent="0.25">
      <c r="A780">
        <v>778</v>
      </c>
      <c r="B780" t="s">
        <v>1591</v>
      </c>
      <c r="C780" s="3" t="s">
        <v>1592</v>
      </c>
      <c r="D780" s="6">
        <v>1300</v>
      </c>
      <c r="E780" s="6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72"/>
        <v>7.8792307692307695</v>
      </c>
      <c r="P780" s="7">
        <f t="shared" si="73"/>
        <v>58.867816091954026</v>
      </c>
      <c r="Q780" t="str">
        <f t="shared" si="74"/>
        <v>film &amp; video</v>
      </c>
      <c r="R780" t="str">
        <f t="shared" si="75"/>
        <v>animation</v>
      </c>
      <c r="S780" s="9">
        <f t="shared" si="76"/>
        <v>40768.208333333336</v>
      </c>
      <c r="T780" s="9">
        <f t="shared" si="77"/>
        <v>40773.208333333336</v>
      </c>
      <c r="U780" t="str" cm="1">
        <f t="array" ref="U780">_xlfn.IFS( D780 &lt; 1000, "Less than 1000", D780&lt;=4999, "1000 to 4999", D780&lt;=9999, "5000 to 9999", D780&lt;= 14999, "10000 to 14999",
D780&lt;=19999, "15000 to 19999", D780&lt;=24999, "20000 to 24999", D780&lt;=29999, "25000 to 29999",
D780&lt;=34999, "30000 to 34999", D780&lt;=39999, "35000 to 39999", D780&lt;=44999, "40000 to 44999",
D780&lt;=49999, "45000 to 49999", D780&gt;49999, "Greater than or equal to 50000" )</f>
        <v>1000 to 4999</v>
      </c>
    </row>
    <row r="781" spans="1:21" x14ac:dyDescent="0.25">
      <c r="A781">
        <v>779</v>
      </c>
      <c r="B781" t="s">
        <v>1593</v>
      </c>
      <c r="C781" s="3" t="s">
        <v>1594</v>
      </c>
      <c r="D781" s="6">
        <v>108700</v>
      </c>
      <c r="E781" s="6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72"/>
        <v>0.80306347746090156</v>
      </c>
      <c r="P781" s="7">
        <f t="shared" si="73"/>
        <v>105.04572803850782</v>
      </c>
      <c r="Q781" t="str">
        <f t="shared" si="74"/>
        <v>theater</v>
      </c>
      <c r="R781" t="str">
        <f t="shared" si="75"/>
        <v>plays</v>
      </c>
      <c r="S781" s="9">
        <f t="shared" si="76"/>
        <v>42230.208333333328</v>
      </c>
      <c r="T781" s="9">
        <f t="shared" si="77"/>
        <v>42239.208333333328</v>
      </c>
      <c r="U781" t="str" cm="1">
        <f t="array" ref="U781">_xlfn.IFS( D781 &lt; 1000, "Less than 1000", D781&lt;=4999, "1000 to 4999", D781&lt;=9999, "5000 to 9999", D781&lt;= 14999, "10000 to 14999",
D781&lt;=19999, "15000 to 19999", D781&lt;=24999, "20000 to 24999", D781&lt;=29999, "25000 to 29999",
D781&lt;=34999, "30000 to 34999", D781&lt;=39999, "35000 to 39999", D781&lt;=44999, "40000 to 44999",
D781&lt;=49999, "45000 to 49999", D781&gt;49999, "Greater than or equal to 50000" )</f>
        <v>Greater than or equal to 50000</v>
      </c>
    </row>
    <row r="782" spans="1:21" x14ac:dyDescent="0.25">
      <c r="A782">
        <v>780</v>
      </c>
      <c r="B782" t="s">
        <v>1595</v>
      </c>
      <c r="C782" s="3" t="s">
        <v>1596</v>
      </c>
      <c r="D782" s="6">
        <v>5100</v>
      </c>
      <c r="E782" s="6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72"/>
        <v>1.0629411764705883</v>
      </c>
      <c r="P782" s="7">
        <f t="shared" si="73"/>
        <v>33.054878048780488</v>
      </c>
      <c r="Q782" t="str">
        <f t="shared" si="74"/>
        <v>film &amp; video</v>
      </c>
      <c r="R782" t="str">
        <f t="shared" si="75"/>
        <v>drama</v>
      </c>
      <c r="S782" s="9">
        <f t="shared" si="76"/>
        <v>42573.208333333328</v>
      </c>
      <c r="T782" s="9">
        <f t="shared" si="77"/>
        <v>42592.208333333328</v>
      </c>
      <c r="U782" t="str" cm="1">
        <f t="array" ref="U782">_xlfn.IFS( D782 &lt; 1000, "Less than 1000", D782&lt;=4999, "1000 to 4999", D782&lt;=9999, "5000 to 9999", D782&lt;= 14999, "10000 to 14999",
D782&lt;=19999, "15000 to 19999", D782&lt;=24999, "20000 to 24999", D782&lt;=29999, "25000 to 29999",
D782&lt;=34999, "30000 to 34999", D782&lt;=39999, "35000 to 39999", D782&lt;=44999, "40000 to 44999",
D782&lt;=49999, "45000 to 49999", D782&gt;49999, "Greater than or equal to 50000" )</f>
        <v>5000 to 9999</v>
      </c>
    </row>
    <row r="783" spans="1:21" x14ac:dyDescent="0.25">
      <c r="A783">
        <v>781</v>
      </c>
      <c r="B783" t="s">
        <v>1597</v>
      </c>
      <c r="C783" s="3" t="s">
        <v>1598</v>
      </c>
      <c r="D783" s="6">
        <v>8700</v>
      </c>
      <c r="E783" s="6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72"/>
        <v>0.50735632183908042</v>
      </c>
      <c r="P783" s="7">
        <f t="shared" si="73"/>
        <v>78.821428571428569</v>
      </c>
      <c r="Q783" t="str">
        <f t="shared" si="74"/>
        <v>theater</v>
      </c>
      <c r="R783" t="str">
        <f t="shared" si="75"/>
        <v>plays</v>
      </c>
      <c r="S783" s="9">
        <f t="shared" si="76"/>
        <v>40482.208333333336</v>
      </c>
      <c r="T783" s="9">
        <f t="shared" si="77"/>
        <v>40533.25</v>
      </c>
      <c r="U783" t="str" cm="1">
        <f t="array" ref="U783">_xlfn.IFS( D783 &lt; 1000, "Less than 1000", D783&lt;=4999, "1000 to 4999", D783&lt;=9999, "5000 to 9999", D783&lt;= 14999, "10000 to 14999",
D783&lt;=19999, "15000 to 19999", D783&lt;=24999, "20000 to 24999", D783&lt;=29999, "25000 to 29999",
D783&lt;=34999, "30000 to 34999", D783&lt;=39999, "35000 to 39999", D783&lt;=44999, "40000 to 44999",
D783&lt;=49999, "45000 to 49999", D783&gt;49999, "Greater than or equal to 50000" )</f>
        <v>5000 to 9999</v>
      </c>
    </row>
    <row r="784" spans="1:21" x14ac:dyDescent="0.25">
      <c r="A784">
        <v>782</v>
      </c>
      <c r="B784" t="s">
        <v>1599</v>
      </c>
      <c r="C784" s="3" t="s">
        <v>1600</v>
      </c>
      <c r="D784" s="6">
        <v>5100</v>
      </c>
      <c r="E784" s="6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72"/>
        <v>2.153137254901961</v>
      </c>
      <c r="P784" s="7">
        <f t="shared" si="73"/>
        <v>68.204968944099377</v>
      </c>
      <c r="Q784" t="str">
        <f t="shared" si="74"/>
        <v>film &amp; video</v>
      </c>
      <c r="R784" t="str">
        <f t="shared" si="75"/>
        <v>animation</v>
      </c>
      <c r="S784" s="9">
        <f t="shared" si="76"/>
        <v>40603.25</v>
      </c>
      <c r="T784" s="9">
        <f t="shared" si="77"/>
        <v>40631.208333333336</v>
      </c>
      <c r="U784" t="str" cm="1">
        <f t="array" ref="U784">_xlfn.IFS( D784 &lt; 1000, "Less than 1000", D784&lt;=4999, "1000 to 4999", D784&lt;=9999, "5000 to 9999", D784&lt;= 14999, "10000 to 14999",
D784&lt;=19999, "15000 to 19999", D784&lt;=24999, "20000 to 24999", D784&lt;=29999, "25000 to 29999",
D784&lt;=34999, "30000 to 34999", D784&lt;=39999, "35000 to 39999", D784&lt;=44999, "40000 to 44999",
D784&lt;=49999, "45000 to 49999", D784&gt;49999, "Greater than or equal to 50000" )</f>
        <v>5000 to 9999</v>
      </c>
    </row>
    <row r="785" spans="1:21" x14ac:dyDescent="0.25">
      <c r="A785">
        <v>783</v>
      </c>
      <c r="B785" t="s">
        <v>1601</v>
      </c>
      <c r="C785" s="3" t="s">
        <v>1602</v>
      </c>
      <c r="D785" s="6">
        <v>7400</v>
      </c>
      <c r="E785" s="6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72"/>
        <v>1.4122972972972974</v>
      </c>
      <c r="P785" s="7">
        <f t="shared" si="73"/>
        <v>75.731884057971016</v>
      </c>
      <c r="Q785" t="str">
        <f t="shared" si="74"/>
        <v>music</v>
      </c>
      <c r="R785" t="str">
        <f t="shared" si="75"/>
        <v>rock</v>
      </c>
      <c r="S785" s="9">
        <f t="shared" si="76"/>
        <v>41625.25</v>
      </c>
      <c r="T785" s="9">
        <f t="shared" si="77"/>
        <v>41632.25</v>
      </c>
      <c r="U785" t="str" cm="1">
        <f t="array" ref="U785">_xlfn.IFS( D785 &lt; 1000, "Less than 1000", D785&lt;=4999, "1000 to 4999", D785&lt;=9999, "5000 to 9999", D785&lt;= 14999, "10000 to 14999",
D785&lt;=19999, "15000 to 19999", D785&lt;=24999, "20000 to 24999", D785&lt;=29999, "25000 to 29999",
D785&lt;=34999, "30000 to 34999", D785&lt;=39999, "35000 to 39999", D785&lt;=44999, "40000 to 44999",
D785&lt;=49999, "45000 to 49999", D785&gt;49999, "Greater than or equal to 50000" )</f>
        <v>5000 to 9999</v>
      </c>
    </row>
    <row r="786" spans="1:21" x14ac:dyDescent="0.25">
      <c r="A786">
        <v>784</v>
      </c>
      <c r="B786" t="s">
        <v>1603</v>
      </c>
      <c r="C786" s="3" t="s">
        <v>1604</v>
      </c>
      <c r="D786" s="6">
        <v>88900</v>
      </c>
      <c r="E786" s="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72"/>
        <v>1.1533745781777278</v>
      </c>
      <c r="P786" s="7">
        <f t="shared" si="73"/>
        <v>30.996070133010882</v>
      </c>
      <c r="Q786" t="str">
        <f t="shared" si="74"/>
        <v>technology</v>
      </c>
      <c r="R786" t="str">
        <f t="shared" si="75"/>
        <v>web</v>
      </c>
      <c r="S786" s="9">
        <f t="shared" si="76"/>
        <v>42435.25</v>
      </c>
      <c r="T786" s="9">
        <f t="shared" si="77"/>
        <v>42446.208333333328</v>
      </c>
      <c r="U786" t="str" cm="1">
        <f t="array" ref="U786">_xlfn.IFS( D786 &lt; 1000, "Less than 1000", D786&lt;=4999, "1000 to 4999", D786&lt;=9999, "5000 to 9999", D786&lt;= 14999, "10000 to 14999",
D786&lt;=19999, "15000 to 19999", D786&lt;=24999, "20000 to 24999", D786&lt;=29999, "25000 to 29999",
D786&lt;=34999, "30000 to 34999", D786&lt;=39999, "35000 to 39999", D786&lt;=44999, "40000 to 44999",
D786&lt;=49999, "45000 to 49999", D786&gt;49999, "Greater than or equal to 50000" )</f>
        <v>Greater than or equal to 50000</v>
      </c>
    </row>
    <row r="787" spans="1:21" x14ac:dyDescent="0.25">
      <c r="A787">
        <v>785</v>
      </c>
      <c r="B787" t="s">
        <v>1605</v>
      </c>
      <c r="C787" s="3" t="s">
        <v>1606</v>
      </c>
      <c r="D787" s="6">
        <v>6700</v>
      </c>
      <c r="E787" s="6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72"/>
        <v>1.9311940298507462</v>
      </c>
      <c r="P787" s="7">
        <f t="shared" si="73"/>
        <v>101.88188976377953</v>
      </c>
      <c r="Q787" t="str">
        <f t="shared" si="74"/>
        <v>film &amp; video</v>
      </c>
      <c r="R787" t="str">
        <f t="shared" si="75"/>
        <v>animation</v>
      </c>
      <c r="S787" s="9">
        <f t="shared" si="76"/>
        <v>43582.208333333328</v>
      </c>
      <c r="T787" s="9">
        <f t="shared" si="77"/>
        <v>43616.208333333328</v>
      </c>
      <c r="U787" t="str" cm="1">
        <f t="array" ref="U787">_xlfn.IFS( D787 &lt; 1000, "Less than 1000", D787&lt;=4999, "1000 to 4999", D787&lt;=9999, "5000 to 9999", D787&lt;= 14999, "10000 to 14999",
D787&lt;=19999, "15000 to 19999", D787&lt;=24999, "20000 to 24999", D787&lt;=29999, "25000 to 29999",
D787&lt;=34999, "30000 to 34999", D787&lt;=39999, "35000 to 39999", D787&lt;=44999, "40000 to 44999",
D787&lt;=49999, "45000 to 49999", D787&gt;49999, "Greater than or equal to 50000" )</f>
        <v>5000 to 9999</v>
      </c>
    </row>
    <row r="788" spans="1:21" x14ac:dyDescent="0.25">
      <c r="A788">
        <v>786</v>
      </c>
      <c r="B788" t="s">
        <v>1607</v>
      </c>
      <c r="C788" s="3" t="s">
        <v>1608</v>
      </c>
      <c r="D788" s="6">
        <v>1500</v>
      </c>
      <c r="E788" s="6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72"/>
        <v>7.2973333333333334</v>
      </c>
      <c r="P788" s="7">
        <f t="shared" si="73"/>
        <v>52.879227053140099</v>
      </c>
      <c r="Q788" t="str">
        <f t="shared" si="74"/>
        <v>music</v>
      </c>
      <c r="R788" t="str">
        <f t="shared" si="75"/>
        <v>jazz</v>
      </c>
      <c r="S788" s="9">
        <f t="shared" si="76"/>
        <v>43186.208333333328</v>
      </c>
      <c r="T788" s="9">
        <f t="shared" si="77"/>
        <v>43193.208333333328</v>
      </c>
      <c r="U788" t="str" cm="1">
        <f t="array" ref="U788">_xlfn.IFS( D788 &lt; 1000, "Less than 1000", D788&lt;=4999, "1000 to 4999", D788&lt;=9999, "5000 to 9999", D788&lt;= 14999, "10000 to 14999",
D788&lt;=19999, "15000 to 19999", D788&lt;=24999, "20000 to 24999", D788&lt;=29999, "25000 to 29999",
D788&lt;=34999, "30000 to 34999", D788&lt;=39999, "35000 to 39999", D788&lt;=44999, "40000 to 44999",
D788&lt;=49999, "45000 to 49999", D788&gt;49999, "Greater than or equal to 50000" )</f>
        <v>1000 to 4999</v>
      </c>
    </row>
    <row r="789" spans="1:21" x14ac:dyDescent="0.25">
      <c r="A789">
        <v>787</v>
      </c>
      <c r="B789" t="s">
        <v>1609</v>
      </c>
      <c r="C789" s="3" t="s">
        <v>1610</v>
      </c>
      <c r="D789" s="6">
        <v>61200</v>
      </c>
      <c r="E789" s="6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72"/>
        <v>0.99663398692810456</v>
      </c>
      <c r="P789" s="7">
        <f t="shared" si="73"/>
        <v>71.005820721769496</v>
      </c>
      <c r="Q789" t="str">
        <f t="shared" si="74"/>
        <v>music</v>
      </c>
      <c r="R789" t="str">
        <f t="shared" si="75"/>
        <v>rock</v>
      </c>
      <c r="S789" s="9">
        <f t="shared" si="76"/>
        <v>40684.208333333336</v>
      </c>
      <c r="T789" s="9">
        <f t="shared" si="77"/>
        <v>40693.208333333336</v>
      </c>
      <c r="U789" t="str" cm="1">
        <f t="array" ref="U789">_xlfn.IFS( D789 &lt; 1000, "Less than 1000", D789&lt;=4999, "1000 to 4999", D789&lt;=9999, "5000 to 9999", D789&lt;= 14999, "10000 to 14999",
D789&lt;=19999, "15000 to 19999", D789&lt;=24999, "20000 to 24999", D789&lt;=29999, "25000 to 29999",
D789&lt;=34999, "30000 to 34999", D789&lt;=39999, "35000 to 39999", D789&lt;=44999, "40000 to 44999",
D789&lt;=49999, "45000 to 49999", D789&gt;49999, "Greater than or equal to 50000" )</f>
        <v>Greater than or equal to 50000</v>
      </c>
    </row>
    <row r="790" spans="1:21" x14ac:dyDescent="0.25">
      <c r="A790">
        <v>788</v>
      </c>
      <c r="B790" t="s">
        <v>1611</v>
      </c>
      <c r="C790" s="3" t="s">
        <v>1612</v>
      </c>
      <c r="D790" s="6">
        <v>3600</v>
      </c>
      <c r="E790" s="6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72"/>
        <v>0.88166666666666671</v>
      </c>
      <c r="P790" s="7">
        <f t="shared" si="73"/>
        <v>102.38709677419355</v>
      </c>
      <c r="Q790" t="str">
        <f t="shared" si="74"/>
        <v>film &amp; video</v>
      </c>
      <c r="R790" t="str">
        <f t="shared" si="75"/>
        <v>animation</v>
      </c>
      <c r="S790" s="9">
        <f t="shared" si="76"/>
        <v>41202.208333333336</v>
      </c>
      <c r="T790" s="9">
        <f t="shared" si="77"/>
        <v>41223.25</v>
      </c>
      <c r="U790" t="str" cm="1">
        <f t="array" ref="U790">_xlfn.IFS( D790 &lt; 1000, "Less than 1000", D790&lt;=4999, "1000 to 4999", D790&lt;=9999, "5000 to 9999", D790&lt;= 14999, "10000 to 14999",
D790&lt;=19999, "15000 to 19999", D790&lt;=24999, "20000 to 24999", D790&lt;=29999, "25000 to 29999",
D790&lt;=34999, "30000 to 34999", D790&lt;=39999, "35000 to 39999", D790&lt;=44999, "40000 to 44999",
D790&lt;=49999, "45000 to 49999", D790&gt;49999, "Greater than or equal to 50000" )</f>
        <v>1000 to 4999</v>
      </c>
    </row>
    <row r="791" spans="1:21" x14ac:dyDescent="0.25">
      <c r="A791">
        <v>789</v>
      </c>
      <c r="B791" t="s">
        <v>1613</v>
      </c>
      <c r="C791" s="3" t="s">
        <v>1614</v>
      </c>
      <c r="D791" s="6">
        <v>9000</v>
      </c>
      <c r="E791" s="6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72"/>
        <v>0.37233333333333335</v>
      </c>
      <c r="P791" s="7">
        <f t="shared" si="73"/>
        <v>74.466666666666669</v>
      </c>
      <c r="Q791" t="str">
        <f t="shared" si="74"/>
        <v>theater</v>
      </c>
      <c r="R791" t="str">
        <f t="shared" si="75"/>
        <v>plays</v>
      </c>
      <c r="S791" s="9">
        <f t="shared" si="76"/>
        <v>41786.208333333336</v>
      </c>
      <c r="T791" s="9">
        <f t="shared" si="77"/>
        <v>41823.208333333336</v>
      </c>
      <c r="U791" t="str" cm="1">
        <f t="array" ref="U791">_xlfn.IFS( D791 &lt; 1000, "Less than 1000", D791&lt;=4999, "1000 to 4999", D791&lt;=9999, "5000 to 9999", D791&lt;= 14999, "10000 to 14999",
D791&lt;=19999, "15000 to 19999", D791&lt;=24999, "20000 to 24999", D791&lt;=29999, "25000 to 29999",
D791&lt;=34999, "30000 to 34999", D791&lt;=39999, "35000 to 39999", D791&lt;=44999, "40000 to 44999",
D791&lt;=49999, "45000 to 49999", D791&gt;49999, "Greater than or equal to 50000" )</f>
        <v>5000 to 9999</v>
      </c>
    </row>
    <row r="792" spans="1:21" x14ac:dyDescent="0.25">
      <c r="A792">
        <v>790</v>
      </c>
      <c r="B792" t="s">
        <v>1615</v>
      </c>
      <c r="C792" s="3" t="s">
        <v>1616</v>
      </c>
      <c r="D792" s="6">
        <v>185900</v>
      </c>
      <c r="E792" s="6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72"/>
        <v>0.30540075309306081</v>
      </c>
      <c r="P792" s="7">
        <f t="shared" si="73"/>
        <v>51.009883198562441</v>
      </c>
      <c r="Q792" t="str">
        <f t="shared" si="74"/>
        <v>theater</v>
      </c>
      <c r="R792" t="str">
        <f t="shared" si="75"/>
        <v>plays</v>
      </c>
      <c r="S792" s="9">
        <f t="shared" si="76"/>
        <v>40223.25</v>
      </c>
      <c r="T792" s="9">
        <f t="shared" si="77"/>
        <v>40229.25</v>
      </c>
      <c r="U792" t="str" cm="1">
        <f t="array" ref="U792">_xlfn.IFS( D792 &lt; 1000, "Less than 1000", D792&lt;=4999, "1000 to 4999", D792&lt;=9999, "5000 to 9999", D792&lt;= 14999, "10000 to 14999",
D792&lt;=19999, "15000 to 19999", D792&lt;=24999, "20000 to 24999", D792&lt;=29999, "25000 to 29999",
D792&lt;=34999, "30000 to 34999", D792&lt;=39999, "35000 to 39999", D792&lt;=44999, "40000 to 44999",
D792&lt;=49999, "45000 to 49999", D792&gt;49999, "Greater than or equal to 50000" )</f>
        <v>Greater than or equal to 50000</v>
      </c>
    </row>
    <row r="793" spans="1:21" x14ac:dyDescent="0.25">
      <c r="A793">
        <v>791</v>
      </c>
      <c r="B793" t="s">
        <v>1617</v>
      </c>
      <c r="C793" s="3" t="s">
        <v>1618</v>
      </c>
      <c r="D793" s="6">
        <v>2100</v>
      </c>
      <c r="E793" s="6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72"/>
        <v>0.25714285714285712</v>
      </c>
      <c r="P793" s="7">
        <f t="shared" si="73"/>
        <v>90</v>
      </c>
      <c r="Q793" t="str">
        <f t="shared" si="74"/>
        <v>food</v>
      </c>
      <c r="R793" t="str">
        <f t="shared" si="75"/>
        <v>food trucks</v>
      </c>
      <c r="S793" s="9">
        <f t="shared" si="76"/>
        <v>42715.25</v>
      </c>
      <c r="T793" s="9">
        <f t="shared" si="77"/>
        <v>42731.25</v>
      </c>
      <c r="U793" t="str" cm="1">
        <f t="array" ref="U793">_xlfn.IFS( D793 &lt; 1000, "Less than 1000", D793&lt;=4999, "1000 to 4999", D793&lt;=9999, "5000 to 9999", D793&lt;= 14999, "10000 to 14999",
D793&lt;=19999, "15000 to 19999", D793&lt;=24999, "20000 to 24999", D793&lt;=29999, "25000 to 29999",
D793&lt;=34999, "30000 to 34999", D793&lt;=39999, "35000 to 39999", D793&lt;=44999, "40000 to 44999",
D793&lt;=49999, "45000 to 49999", D793&gt;49999, "Greater than or equal to 50000" )</f>
        <v>1000 to 4999</v>
      </c>
    </row>
    <row r="794" spans="1:21" x14ac:dyDescent="0.25">
      <c r="A794">
        <v>792</v>
      </c>
      <c r="B794" t="s">
        <v>1619</v>
      </c>
      <c r="C794" s="3" t="s">
        <v>1620</v>
      </c>
      <c r="D794" s="6">
        <v>2000</v>
      </c>
      <c r="E794" s="6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72"/>
        <v>0.34</v>
      </c>
      <c r="P794" s="7">
        <f t="shared" si="73"/>
        <v>97.142857142857139</v>
      </c>
      <c r="Q794" t="str">
        <f t="shared" si="74"/>
        <v>theater</v>
      </c>
      <c r="R794" t="str">
        <f t="shared" si="75"/>
        <v>plays</v>
      </c>
      <c r="S794" s="9">
        <f t="shared" si="76"/>
        <v>41451.208333333336</v>
      </c>
      <c r="T794" s="9">
        <f t="shared" si="77"/>
        <v>41479.208333333336</v>
      </c>
      <c r="U794" t="str" cm="1">
        <f t="array" ref="U794">_xlfn.IFS( D794 &lt; 1000, "Less than 1000", D794&lt;=4999, "1000 to 4999", D794&lt;=9999, "5000 to 9999", D794&lt;= 14999, "10000 to 14999",
D794&lt;=19999, "15000 to 19999", D794&lt;=24999, "20000 to 24999", D794&lt;=29999, "25000 to 29999",
D794&lt;=34999, "30000 to 34999", D794&lt;=39999, "35000 to 39999", D794&lt;=44999, "40000 to 44999",
D794&lt;=49999, "45000 to 49999", D794&gt;49999, "Greater than or equal to 50000" )</f>
        <v>1000 to 4999</v>
      </c>
    </row>
    <row r="795" spans="1:21" x14ac:dyDescent="0.25">
      <c r="A795">
        <v>793</v>
      </c>
      <c r="B795" t="s">
        <v>1621</v>
      </c>
      <c r="C795" s="3" t="s">
        <v>1622</v>
      </c>
      <c r="D795" s="6">
        <v>1100</v>
      </c>
      <c r="E795" s="6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72"/>
        <v>11.859090909090909</v>
      </c>
      <c r="P795" s="7">
        <f t="shared" si="73"/>
        <v>72.071823204419886</v>
      </c>
      <c r="Q795" t="str">
        <f t="shared" si="74"/>
        <v>publishing</v>
      </c>
      <c r="R795" t="str">
        <f t="shared" si="75"/>
        <v>nonfiction</v>
      </c>
      <c r="S795" s="9">
        <f t="shared" si="76"/>
        <v>41450.208333333336</v>
      </c>
      <c r="T795" s="9">
        <f t="shared" si="77"/>
        <v>41454.208333333336</v>
      </c>
      <c r="U795" t="str" cm="1">
        <f t="array" ref="U795">_xlfn.IFS( D795 &lt; 1000, "Less than 1000", D795&lt;=4999, "1000 to 4999", D795&lt;=9999, "5000 to 9999", D795&lt;= 14999, "10000 to 14999",
D795&lt;=19999, "15000 to 19999", D795&lt;=24999, "20000 to 24999", D795&lt;=29999, "25000 to 29999",
D795&lt;=34999, "30000 to 34999", D795&lt;=39999, "35000 to 39999", D795&lt;=44999, "40000 to 44999",
D795&lt;=49999, "45000 to 49999", D795&gt;49999, "Greater than or equal to 50000" )</f>
        <v>1000 to 4999</v>
      </c>
    </row>
    <row r="796" spans="1:21" x14ac:dyDescent="0.25">
      <c r="A796">
        <v>794</v>
      </c>
      <c r="B796" t="s">
        <v>1623</v>
      </c>
      <c r="C796" s="3" t="s">
        <v>1624</v>
      </c>
      <c r="D796" s="6">
        <v>6600</v>
      </c>
      <c r="E796" s="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72"/>
        <v>1.2539393939393939</v>
      </c>
      <c r="P796" s="7">
        <f t="shared" si="73"/>
        <v>75.236363636363635</v>
      </c>
      <c r="Q796" t="str">
        <f t="shared" si="74"/>
        <v>music</v>
      </c>
      <c r="R796" t="str">
        <f t="shared" si="75"/>
        <v>rock</v>
      </c>
      <c r="S796" s="9">
        <f t="shared" si="76"/>
        <v>43091.25</v>
      </c>
      <c r="T796" s="9">
        <f t="shared" si="77"/>
        <v>43103.25</v>
      </c>
      <c r="U796" t="str" cm="1">
        <f t="array" ref="U796">_xlfn.IFS( D796 &lt; 1000, "Less than 1000", D796&lt;=4999, "1000 to 4999", D796&lt;=9999, "5000 to 9999", D796&lt;= 14999, "10000 to 14999",
D796&lt;=19999, "15000 to 19999", D796&lt;=24999, "20000 to 24999", D796&lt;=29999, "25000 to 29999",
D796&lt;=34999, "30000 to 34999", D796&lt;=39999, "35000 to 39999", D796&lt;=44999, "40000 to 44999",
D796&lt;=49999, "45000 to 49999", D796&gt;49999, "Greater than or equal to 50000" )</f>
        <v>5000 to 9999</v>
      </c>
    </row>
    <row r="797" spans="1:21" x14ac:dyDescent="0.25">
      <c r="A797">
        <v>795</v>
      </c>
      <c r="B797" t="s">
        <v>1625</v>
      </c>
      <c r="C797" s="3" t="s">
        <v>1626</v>
      </c>
      <c r="D797" s="6">
        <v>7100</v>
      </c>
      <c r="E797" s="6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72"/>
        <v>0.14394366197183098</v>
      </c>
      <c r="P797" s="7">
        <f t="shared" si="73"/>
        <v>32.967741935483872</v>
      </c>
      <c r="Q797" t="str">
        <f t="shared" si="74"/>
        <v>film &amp; video</v>
      </c>
      <c r="R797" t="str">
        <f t="shared" si="75"/>
        <v>drama</v>
      </c>
      <c r="S797" s="9">
        <f t="shared" si="76"/>
        <v>42675.208333333328</v>
      </c>
      <c r="T797" s="9">
        <f t="shared" si="77"/>
        <v>42678.208333333328</v>
      </c>
      <c r="U797" t="str" cm="1">
        <f t="array" ref="U797">_xlfn.IFS( D797 &lt; 1000, "Less than 1000", D797&lt;=4999, "1000 to 4999", D797&lt;=9999, "5000 to 9999", D797&lt;= 14999, "10000 to 14999",
D797&lt;=19999, "15000 to 19999", D797&lt;=24999, "20000 to 24999", D797&lt;=29999, "25000 to 29999",
D797&lt;=34999, "30000 to 34999", D797&lt;=39999, "35000 to 39999", D797&lt;=44999, "40000 to 44999",
D797&lt;=49999, "45000 to 49999", D797&gt;49999, "Greater than or equal to 50000" )</f>
        <v>5000 to 9999</v>
      </c>
    </row>
    <row r="798" spans="1:21" x14ac:dyDescent="0.25">
      <c r="A798">
        <v>796</v>
      </c>
      <c r="B798" t="s">
        <v>1627</v>
      </c>
      <c r="C798" s="3" t="s">
        <v>1628</v>
      </c>
      <c r="D798" s="6">
        <v>7800</v>
      </c>
      <c r="E798" s="6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72"/>
        <v>0.54807692307692313</v>
      </c>
      <c r="P798" s="7">
        <f t="shared" si="73"/>
        <v>54.807692307692307</v>
      </c>
      <c r="Q798" t="str">
        <f t="shared" si="74"/>
        <v>games</v>
      </c>
      <c r="R798" t="str">
        <f t="shared" si="75"/>
        <v>mobile games</v>
      </c>
      <c r="S798" s="9">
        <f t="shared" si="76"/>
        <v>41859.208333333336</v>
      </c>
      <c r="T798" s="9">
        <f t="shared" si="77"/>
        <v>41866.208333333336</v>
      </c>
      <c r="U798" t="str" cm="1">
        <f t="array" ref="U798">_xlfn.IFS( D798 &lt; 1000, "Less than 1000", D798&lt;=4999, "1000 to 4999", D798&lt;=9999, "5000 to 9999", D798&lt;= 14999, "10000 to 14999",
D798&lt;=19999, "15000 to 19999", D798&lt;=24999, "20000 to 24999", D798&lt;=29999, "25000 to 29999",
D798&lt;=34999, "30000 to 34999", D798&lt;=39999, "35000 to 39999", D798&lt;=44999, "40000 to 44999",
D798&lt;=49999, "45000 to 49999", D798&gt;49999, "Greater than or equal to 50000" )</f>
        <v>5000 to 9999</v>
      </c>
    </row>
    <row r="799" spans="1:21" x14ac:dyDescent="0.25">
      <c r="A799">
        <v>797</v>
      </c>
      <c r="B799" t="s">
        <v>1629</v>
      </c>
      <c r="C799" s="3" t="s">
        <v>1630</v>
      </c>
      <c r="D799" s="6">
        <v>7600</v>
      </c>
      <c r="E799" s="6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72"/>
        <v>1.0963157894736841</v>
      </c>
      <c r="P799" s="7">
        <f t="shared" si="73"/>
        <v>45.037837837837834</v>
      </c>
      <c r="Q799" t="str">
        <f t="shared" si="74"/>
        <v>technology</v>
      </c>
      <c r="R799" t="str">
        <f t="shared" si="75"/>
        <v>web</v>
      </c>
      <c r="S799" s="9">
        <f t="shared" si="76"/>
        <v>43464.25</v>
      </c>
      <c r="T799" s="9">
        <f t="shared" si="77"/>
        <v>43487.25</v>
      </c>
      <c r="U799" t="str" cm="1">
        <f t="array" ref="U799">_xlfn.IFS( D799 &lt; 1000, "Less than 1000", D799&lt;=4999, "1000 to 4999", D799&lt;=9999, "5000 to 9999", D799&lt;= 14999, "10000 to 14999",
D799&lt;=19999, "15000 to 19999", D799&lt;=24999, "20000 to 24999", D799&lt;=29999, "25000 to 29999",
D799&lt;=34999, "30000 to 34999", D799&lt;=39999, "35000 to 39999", D799&lt;=44999, "40000 to 44999",
D799&lt;=49999, "45000 to 49999", D799&gt;49999, "Greater than or equal to 50000" )</f>
        <v>5000 to 9999</v>
      </c>
    </row>
    <row r="800" spans="1:21" x14ac:dyDescent="0.25">
      <c r="A800">
        <v>798</v>
      </c>
      <c r="B800" t="s">
        <v>1631</v>
      </c>
      <c r="C800" s="3" t="s">
        <v>1632</v>
      </c>
      <c r="D800" s="6">
        <v>3400</v>
      </c>
      <c r="E800" s="6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72"/>
        <v>1.8847058823529412</v>
      </c>
      <c r="P800" s="7">
        <f t="shared" si="73"/>
        <v>52.958677685950413</v>
      </c>
      <c r="Q800" t="str">
        <f t="shared" si="74"/>
        <v>theater</v>
      </c>
      <c r="R800" t="str">
        <f t="shared" si="75"/>
        <v>plays</v>
      </c>
      <c r="S800" s="9">
        <f t="shared" si="76"/>
        <v>41060.208333333336</v>
      </c>
      <c r="T800" s="9">
        <f t="shared" si="77"/>
        <v>41088.208333333336</v>
      </c>
      <c r="U800" t="str" cm="1">
        <f t="array" ref="U800">_xlfn.IFS( D800 &lt; 1000, "Less than 1000", D800&lt;=4999, "1000 to 4999", D800&lt;=9999, "5000 to 9999", D800&lt;= 14999, "10000 to 14999",
D800&lt;=19999, "15000 to 19999", D800&lt;=24999, "20000 to 24999", D800&lt;=29999, "25000 to 29999",
D800&lt;=34999, "30000 to 34999", D800&lt;=39999, "35000 to 39999", D800&lt;=44999, "40000 to 44999",
D800&lt;=49999, "45000 to 49999", D800&gt;49999, "Greater than or equal to 50000" )</f>
        <v>1000 to 4999</v>
      </c>
    </row>
    <row r="801" spans="1:21" x14ac:dyDescent="0.25">
      <c r="A801">
        <v>799</v>
      </c>
      <c r="B801" t="s">
        <v>1633</v>
      </c>
      <c r="C801" s="3" t="s">
        <v>1634</v>
      </c>
      <c r="D801" s="6">
        <v>84500</v>
      </c>
      <c r="E801" s="6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72"/>
        <v>0.87008284023668636</v>
      </c>
      <c r="P801" s="7">
        <f t="shared" si="73"/>
        <v>60.017959183673469</v>
      </c>
      <c r="Q801" t="str">
        <f t="shared" si="74"/>
        <v>theater</v>
      </c>
      <c r="R801" t="str">
        <f t="shared" si="75"/>
        <v>plays</v>
      </c>
      <c r="S801" s="9">
        <f t="shared" si="76"/>
        <v>42399.25</v>
      </c>
      <c r="T801" s="9">
        <f t="shared" si="77"/>
        <v>42403.25</v>
      </c>
      <c r="U801" t="str" cm="1">
        <f t="array" ref="U801">_xlfn.IFS( D801 &lt; 1000, "Less than 1000", D801&lt;=4999, "1000 to 4999", D801&lt;=9999, "5000 to 9999", D801&lt;= 14999, "10000 to 14999",
D801&lt;=19999, "15000 to 19999", D801&lt;=24999, "20000 to 24999", D801&lt;=29999, "25000 to 29999",
D801&lt;=34999, "30000 to 34999", D801&lt;=39999, "35000 to 39999", D801&lt;=44999, "40000 to 44999",
D801&lt;=49999, "45000 to 49999", D801&gt;49999, "Greater than or equal to 50000" )</f>
        <v>Greater than or equal to 50000</v>
      </c>
    </row>
    <row r="802" spans="1:21" x14ac:dyDescent="0.25">
      <c r="A802">
        <v>800</v>
      </c>
      <c r="B802" t="s">
        <v>1635</v>
      </c>
      <c r="C802" s="3" t="s">
        <v>1636</v>
      </c>
      <c r="D802" s="6">
        <v>100</v>
      </c>
      <c r="E802" s="6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72"/>
        <v>0.01</v>
      </c>
      <c r="P802" s="7">
        <f t="shared" si="73"/>
        <v>1</v>
      </c>
      <c r="Q802" t="str">
        <f t="shared" si="74"/>
        <v>music</v>
      </c>
      <c r="R802" t="str">
        <f t="shared" si="75"/>
        <v>rock</v>
      </c>
      <c r="S802" s="9">
        <f t="shared" si="76"/>
        <v>42167.208333333328</v>
      </c>
      <c r="T802" s="9">
        <f t="shared" si="77"/>
        <v>42171.208333333328</v>
      </c>
      <c r="U802" t="str" cm="1">
        <f t="array" ref="U802">_xlfn.IFS( D802 &lt; 1000, "Less than 1000", D802&lt;=4999, "1000 to 4999", D802&lt;=9999, "5000 to 9999", D802&lt;= 14999, "10000 to 14999",
D802&lt;=19999, "15000 to 19999", D802&lt;=24999, "20000 to 24999", D802&lt;=29999, "25000 to 29999",
D802&lt;=34999, "30000 to 34999", D802&lt;=39999, "35000 to 39999", D802&lt;=44999, "40000 to 44999",
D802&lt;=49999, "45000 to 49999", D802&gt;49999, "Greater than or equal to 50000" )</f>
        <v>Less than 1000</v>
      </c>
    </row>
    <row r="803" spans="1:21" x14ac:dyDescent="0.25">
      <c r="A803">
        <v>801</v>
      </c>
      <c r="B803" t="s">
        <v>1637</v>
      </c>
      <c r="C803" s="3" t="s">
        <v>1638</v>
      </c>
      <c r="D803" s="6">
        <v>2300</v>
      </c>
      <c r="E803" s="6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72"/>
        <v>2.0291304347826089</v>
      </c>
      <c r="P803" s="7">
        <f t="shared" si="73"/>
        <v>44.028301886792455</v>
      </c>
      <c r="Q803" t="str">
        <f t="shared" si="74"/>
        <v>photography</v>
      </c>
      <c r="R803" t="str">
        <f t="shared" si="75"/>
        <v>photography books</v>
      </c>
      <c r="S803" s="9">
        <f t="shared" si="76"/>
        <v>43830.25</v>
      </c>
      <c r="T803" s="9">
        <f t="shared" si="77"/>
        <v>43852.25</v>
      </c>
      <c r="U803" t="str" cm="1">
        <f t="array" ref="U803">_xlfn.IFS( D803 &lt; 1000, "Less than 1000", D803&lt;=4999, "1000 to 4999", D803&lt;=9999, "5000 to 9999", D803&lt;= 14999, "10000 to 14999",
D803&lt;=19999, "15000 to 19999", D803&lt;=24999, "20000 to 24999", D803&lt;=29999, "25000 to 29999",
D803&lt;=34999, "30000 to 34999", D803&lt;=39999, "35000 to 39999", D803&lt;=44999, "40000 to 44999",
D803&lt;=49999, "45000 to 49999", D803&gt;49999, "Greater than or equal to 50000" )</f>
        <v>1000 to 4999</v>
      </c>
    </row>
    <row r="804" spans="1:21" x14ac:dyDescent="0.25">
      <c r="A804">
        <v>802</v>
      </c>
      <c r="B804" t="s">
        <v>1639</v>
      </c>
      <c r="C804" s="3" t="s">
        <v>1640</v>
      </c>
      <c r="D804" s="6">
        <v>6200</v>
      </c>
      <c r="E804" s="6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72"/>
        <v>1.9703225806451612</v>
      </c>
      <c r="P804" s="7">
        <f t="shared" si="73"/>
        <v>86.028169014084511</v>
      </c>
      <c r="Q804" t="str">
        <f t="shared" si="74"/>
        <v>photography</v>
      </c>
      <c r="R804" t="str">
        <f t="shared" si="75"/>
        <v>photography books</v>
      </c>
      <c r="S804" s="9">
        <f t="shared" si="76"/>
        <v>43650.208333333328</v>
      </c>
      <c r="T804" s="9">
        <f t="shared" si="77"/>
        <v>43652.208333333328</v>
      </c>
      <c r="U804" t="str" cm="1">
        <f t="array" ref="U804">_xlfn.IFS( D804 &lt; 1000, "Less than 1000", D804&lt;=4999, "1000 to 4999", D804&lt;=9999, "5000 to 9999", D804&lt;= 14999, "10000 to 14999",
D804&lt;=19999, "15000 to 19999", D804&lt;=24999, "20000 to 24999", D804&lt;=29999, "25000 to 29999",
D804&lt;=34999, "30000 to 34999", D804&lt;=39999, "35000 to 39999", D804&lt;=44999, "40000 to 44999",
D804&lt;=49999, "45000 to 49999", D804&gt;49999, "Greater than or equal to 50000" )</f>
        <v>5000 to 9999</v>
      </c>
    </row>
    <row r="805" spans="1:21" x14ac:dyDescent="0.25">
      <c r="A805">
        <v>803</v>
      </c>
      <c r="B805" t="s">
        <v>1641</v>
      </c>
      <c r="C805" s="3" t="s">
        <v>1642</v>
      </c>
      <c r="D805" s="6">
        <v>6100</v>
      </c>
      <c r="E805" s="6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72"/>
        <v>1.07</v>
      </c>
      <c r="P805" s="7">
        <f t="shared" si="73"/>
        <v>28.012875536480685</v>
      </c>
      <c r="Q805" t="str">
        <f t="shared" si="74"/>
        <v>theater</v>
      </c>
      <c r="R805" t="str">
        <f t="shared" si="75"/>
        <v>plays</v>
      </c>
      <c r="S805" s="9">
        <f t="shared" si="76"/>
        <v>43492.25</v>
      </c>
      <c r="T805" s="9">
        <f t="shared" si="77"/>
        <v>43526.25</v>
      </c>
      <c r="U805" t="str" cm="1">
        <f t="array" ref="U805">_xlfn.IFS( D805 &lt; 1000, "Less than 1000", D805&lt;=4999, "1000 to 4999", D805&lt;=9999, "5000 to 9999", D805&lt;= 14999, "10000 to 14999",
D805&lt;=19999, "15000 to 19999", D805&lt;=24999, "20000 to 24999", D805&lt;=29999, "25000 to 29999",
D805&lt;=34999, "30000 to 34999", D805&lt;=39999, "35000 to 39999", D805&lt;=44999, "40000 to 44999",
D805&lt;=49999, "45000 to 49999", D805&gt;49999, "Greater than or equal to 50000" )</f>
        <v>5000 to 9999</v>
      </c>
    </row>
    <row r="806" spans="1:21" x14ac:dyDescent="0.25">
      <c r="A806">
        <v>804</v>
      </c>
      <c r="B806" t="s">
        <v>1643</v>
      </c>
      <c r="C806" s="3" t="s">
        <v>1644</v>
      </c>
      <c r="D806" s="6">
        <v>2600</v>
      </c>
      <c r="E806" s="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72"/>
        <v>2.6873076923076922</v>
      </c>
      <c r="P806" s="7">
        <f t="shared" si="73"/>
        <v>32.050458715596328</v>
      </c>
      <c r="Q806" t="str">
        <f t="shared" si="74"/>
        <v>music</v>
      </c>
      <c r="R806" t="str">
        <f t="shared" si="75"/>
        <v>rock</v>
      </c>
      <c r="S806" s="9">
        <f t="shared" si="76"/>
        <v>43102.25</v>
      </c>
      <c r="T806" s="9">
        <f t="shared" si="77"/>
        <v>43122.25</v>
      </c>
      <c r="U806" t="str" cm="1">
        <f t="array" ref="U806">_xlfn.IFS( D806 &lt; 1000, "Less than 1000", D806&lt;=4999, "1000 to 4999", D806&lt;=9999, "5000 to 9999", D806&lt;= 14999, "10000 to 14999",
D806&lt;=19999, "15000 to 19999", D806&lt;=24999, "20000 to 24999", D806&lt;=29999, "25000 to 29999",
D806&lt;=34999, "30000 to 34999", D806&lt;=39999, "35000 to 39999", D806&lt;=44999, "40000 to 44999",
D806&lt;=49999, "45000 to 49999", D806&gt;49999, "Greater than or equal to 50000" )</f>
        <v>1000 to 4999</v>
      </c>
    </row>
    <row r="807" spans="1:21" x14ac:dyDescent="0.25">
      <c r="A807">
        <v>805</v>
      </c>
      <c r="B807" t="s">
        <v>1645</v>
      </c>
      <c r="C807" s="3" t="s">
        <v>1646</v>
      </c>
      <c r="D807" s="6">
        <v>9700</v>
      </c>
      <c r="E807" s="6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72"/>
        <v>0.50845360824742269</v>
      </c>
      <c r="P807" s="7">
        <f t="shared" si="73"/>
        <v>73.611940298507463</v>
      </c>
      <c r="Q807" t="str">
        <f t="shared" si="74"/>
        <v>film &amp; video</v>
      </c>
      <c r="R807" t="str">
        <f t="shared" si="75"/>
        <v>documentary</v>
      </c>
      <c r="S807" s="9">
        <f t="shared" si="76"/>
        <v>41958.25</v>
      </c>
      <c r="T807" s="9">
        <f t="shared" si="77"/>
        <v>42009.25</v>
      </c>
      <c r="U807" t="str" cm="1">
        <f t="array" ref="U807">_xlfn.IFS( D807 &lt; 1000, "Less than 1000", D807&lt;=4999, "1000 to 4999", D807&lt;=9999, "5000 to 9999", D807&lt;= 14999, "10000 to 14999",
D807&lt;=19999, "15000 to 19999", D807&lt;=24999, "20000 to 24999", D807&lt;=29999, "25000 to 29999",
D807&lt;=34999, "30000 to 34999", D807&lt;=39999, "35000 to 39999", D807&lt;=44999, "40000 to 44999",
D807&lt;=49999, "45000 to 49999", D807&gt;49999, "Greater than or equal to 50000" )</f>
        <v>5000 to 9999</v>
      </c>
    </row>
    <row r="808" spans="1:21" x14ac:dyDescent="0.25">
      <c r="A808">
        <v>806</v>
      </c>
      <c r="B808" t="s">
        <v>1647</v>
      </c>
      <c r="C808" s="3" t="s">
        <v>1648</v>
      </c>
      <c r="D808" s="6">
        <v>700</v>
      </c>
      <c r="E808" s="6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72"/>
        <v>11.802857142857142</v>
      </c>
      <c r="P808" s="7">
        <f t="shared" si="73"/>
        <v>108.71052631578948</v>
      </c>
      <c r="Q808" t="str">
        <f t="shared" si="74"/>
        <v>film &amp; video</v>
      </c>
      <c r="R808" t="str">
        <f t="shared" si="75"/>
        <v>drama</v>
      </c>
      <c r="S808" s="9">
        <f t="shared" si="76"/>
        <v>40973.25</v>
      </c>
      <c r="T808" s="9">
        <f t="shared" si="77"/>
        <v>40997.208333333336</v>
      </c>
      <c r="U808" t="str" cm="1">
        <f t="array" ref="U808">_xlfn.IFS( D808 &lt; 1000, "Less than 1000", D808&lt;=4999, "1000 to 4999", D808&lt;=9999, "5000 to 9999", D808&lt;= 14999, "10000 to 14999",
D808&lt;=19999, "15000 to 19999", D808&lt;=24999, "20000 to 24999", D808&lt;=29999, "25000 to 29999",
D808&lt;=34999, "30000 to 34999", D808&lt;=39999, "35000 to 39999", D808&lt;=44999, "40000 to 44999",
D808&lt;=49999, "45000 to 49999", D808&gt;49999, "Greater than or equal to 50000" )</f>
        <v>Less than 1000</v>
      </c>
    </row>
    <row r="809" spans="1:21" x14ac:dyDescent="0.25">
      <c r="A809">
        <v>807</v>
      </c>
      <c r="B809" t="s">
        <v>1649</v>
      </c>
      <c r="C809" s="3" t="s">
        <v>1650</v>
      </c>
      <c r="D809" s="6">
        <v>700</v>
      </c>
      <c r="E809" s="6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72"/>
        <v>2.64</v>
      </c>
      <c r="P809" s="7">
        <f t="shared" si="73"/>
        <v>42.97674418604651</v>
      </c>
      <c r="Q809" t="str">
        <f t="shared" si="74"/>
        <v>theater</v>
      </c>
      <c r="R809" t="str">
        <f t="shared" si="75"/>
        <v>plays</v>
      </c>
      <c r="S809" s="9">
        <f t="shared" si="76"/>
        <v>43753.208333333328</v>
      </c>
      <c r="T809" s="9">
        <f t="shared" si="77"/>
        <v>43797.25</v>
      </c>
      <c r="U809" t="str" cm="1">
        <f t="array" ref="U809">_xlfn.IFS( D809 &lt; 1000, "Less than 1000", D809&lt;=4999, "1000 to 4999", D809&lt;=9999, "5000 to 9999", D809&lt;= 14999, "10000 to 14999",
D809&lt;=19999, "15000 to 19999", D809&lt;=24999, "20000 to 24999", D809&lt;=29999, "25000 to 29999",
D809&lt;=34999, "30000 to 34999", D809&lt;=39999, "35000 to 39999", D809&lt;=44999, "40000 to 44999",
D809&lt;=49999, "45000 to 49999", D809&gt;49999, "Greater than or equal to 50000" )</f>
        <v>Less than 1000</v>
      </c>
    </row>
    <row r="810" spans="1:21" x14ac:dyDescent="0.25">
      <c r="A810">
        <v>808</v>
      </c>
      <c r="B810" t="s">
        <v>1651</v>
      </c>
      <c r="C810" s="3" t="s">
        <v>1652</v>
      </c>
      <c r="D810" s="6">
        <v>5200</v>
      </c>
      <c r="E810" s="6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72"/>
        <v>0.30442307692307691</v>
      </c>
      <c r="P810" s="7">
        <f t="shared" si="73"/>
        <v>83.315789473684205</v>
      </c>
      <c r="Q810" t="str">
        <f t="shared" si="74"/>
        <v>food</v>
      </c>
      <c r="R810" t="str">
        <f t="shared" si="75"/>
        <v>food trucks</v>
      </c>
      <c r="S810" s="9">
        <f t="shared" si="76"/>
        <v>42507.208333333328</v>
      </c>
      <c r="T810" s="9">
        <f t="shared" si="77"/>
        <v>42524.208333333328</v>
      </c>
      <c r="U810" t="str" cm="1">
        <f t="array" ref="U810">_xlfn.IFS( D810 &lt; 1000, "Less than 1000", D810&lt;=4999, "1000 to 4999", D810&lt;=9999, "5000 to 9999", D810&lt;= 14999, "10000 to 14999",
D810&lt;=19999, "15000 to 19999", D810&lt;=24999, "20000 to 24999", D810&lt;=29999, "25000 to 29999",
D810&lt;=34999, "30000 to 34999", D810&lt;=39999, "35000 to 39999", D810&lt;=44999, "40000 to 44999",
D810&lt;=49999, "45000 to 49999", D810&gt;49999, "Greater than or equal to 50000" )</f>
        <v>5000 to 9999</v>
      </c>
    </row>
    <row r="811" spans="1:21" x14ac:dyDescent="0.25">
      <c r="A811">
        <v>809</v>
      </c>
      <c r="B811" t="s">
        <v>1599</v>
      </c>
      <c r="C811" s="3" t="s">
        <v>1653</v>
      </c>
      <c r="D811" s="6">
        <v>140800</v>
      </c>
      <c r="E811" s="6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72"/>
        <v>0.62880681818181816</v>
      </c>
      <c r="P811" s="7">
        <f t="shared" si="73"/>
        <v>42</v>
      </c>
      <c r="Q811" t="str">
        <f t="shared" si="74"/>
        <v>film &amp; video</v>
      </c>
      <c r="R811" t="str">
        <f t="shared" si="75"/>
        <v>documentary</v>
      </c>
      <c r="S811" s="9">
        <f t="shared" si="76"/>
        <v>41135.208333333336</v>
      </c>
      <c r="T811" s="9">
        <f t="shared" si="77"/>
        <v>41136.208333333336</v>
      </c>
      <c r="U811" t="str" cm="1">
        <f t="array" ref="U811">_xlfn.IFS( D811 &lt; 1000, "Less than 1000", D811&lt;=4999, "1000 to 4999", D811&lt;=9999, "5000 to 9999", D811&lt;= 14999, "10000 to 14999",
D811&lt;=19999, "15000 to 19999", D811&lt;=24999, "20000 to 24999", D811&lt;=29999, "25000 to 29999",
D811&lt;=34999, "30000 to 34999", D811&lt;=39999, "35000 to 39999", D811&lt;=44999, "40000 to 44999",
D811&lt;=49999, "45000 to 49999", D811&gt;49999, "Greater than or equal to 50000" )</f>
        <v>Greater than or equal to 50000</v>
      </c>
    </row>
    <row r="812" spans="1:21" x14ac:dyDescent="0.25">
      <c r="A812">
        <v>810</v>
      </c>
      <c r="B812" t="s">
        <v>1654</v>
      </c>
      <c r="C812" s="3" t="s">
        <v>1655</v>
      </c>
      <c r="D812" s="6">
        <v>6400</v>
      </c>
      <c r="E812" s="6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72"/>
        <v>1.9312499999999999</v>
      </c>
      <c r="P812" s="7">
        <f t="shared" si="73"/>
        <v>55.927601809954751</v>
      </c>
      <c r="Q812" t="str">
        <f t="shared" si="74"/>
        <v>theater</v>
      </c>
      <c r="R812" t="str">
        <f t="shared" si="75"/>
        <v>plays</v>
      </c>
      <c r="S812" s="9">
        <f t="shared" si="76"/>
        <v>43067.25</v>
      </c>
      <c r="T812" s="9">
        <f t="shared" si="77"/>
        <v>43077.25</v>
      </c>
      <c r="U812" t="str" cm="1">
        <f t="array" ref="U812">_xlfn.IFS( D812 &lt; 1000, "Less than 1000", D812&lt;=4999, "1000 to 4999", D812&lt;=9999, "5000 to 9999", D812&lt;= 14999, "10000 to 14999",
D812&lt;=19999, "15000 to 19999", D812&lt;=24999, "20000 to 24999", D812&lt;=29999, "25000 to 29999",
D812&lt;=34999, "30000 to 34999", D812&lt;=39999, "35000 to 39999", D812&lt;=44999, "40000 to 44999",
D812&lt;=49999, "45000 to 49999", D812&gt;49999, "Greater than or equal to 50000" )</f>
        <v>5000 to 9999</v>
      </c>
    </row>
    <row r="813" spans="1:21" x14ac:dyDescent="0.25">
      <c r="A813">
        <v>811</v>
      </c>
      <c r="B813" t="s">
        <v>1656</v>
      </c>
      <c r="C813" s="3" t="s">
        <v>1657</v>
      </c>
      <c r="D813" s="6">
        <v>92500</v>
      </c>
      <c r="E813" s="6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72"/>
        <v>0.77102702702702708</v>
      </c>
      <c r="P813" s="7">
        <f t="shared" si="73"/>
        <v>105.03681885125184</v>
      </c>
      <c r="Q813" t="str">
        <f t="shared" si="74"/>
        <v>games</v>
      </c>
      <c r="R813" t="str">
        <f t="shared" si="75"/>
        <v>video games</v>
      </c>
      <c r="S813" s="9">
        <f t="shared" si="76"/>
        <v>42378.25</v>
      </c>
      <c r="T813" s="9">
        <f t="shared" si="77"/>
        <v>42380.25</v>
      </c>
      <c r="U813" t="str" cm="1">
        <f t="array" ref="U813">_xlfn.IFS( D813 &lt; 1000, "Less than 1000", D813&lt;=4999, "1000 to 4999", D813&lt;=9999, "5000 to 9999", D813&lt;= 14999, "10000 to 14999",
D813&lt;=19999, "15000 to 19999", D813&lt;=24999, "20000 to 24999", D813&lt;=29999, "25000 to 29999",
D813&lt;=34999, "30000 to 34999", D813&lt;=39999, "35000 to 39999", D813&lt;=44999, "40000 to 44999",
D813&lt;=49999, "45000 to 49999", D813&gt;49999, "Greater than or equal to 50000" )</f>
        <v>Greater than or equal to 50000</v>
      </c>
    </row>
    <row r="814" spans="1:21" x14ac:dyDescent="0.25">
      <c r="A814">
        <v>812</v>
      </c>
      <c r="B814" t="s">
        <v>1658</v>
      </c>
      <c r="C814" s="3" t="s">
        <v>1659</v>
      </c>
      <c r="D814" s="6">
        <v>59700</v>
      </c>
      <c r="E814" s="6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72"/>
        <v>2.2552763819095478</v>
      </c>
      <c r="P814" s="7">
        <f t="shared" si="73"/>
        <v>48</v>
      </c>
      <c r="Q814" t="str">
        <f t="shared" si="74"/>
        <v>publishing</v>
      </c>
      <c r="R814" t="str">
        <f t="shared" si="75"/>
        <v>nonfiction</v>
      </c>
      <c r="S814" s="9">
        <f t="shared" si="76"/>
        <v>43206.208333333328</v>
      </c>
      <c r="T814" s="9">
        <f t="shared" si="77"/>
        <v>43211.208333333328</v>
      </c>
      <c r="U814" t="str" cm="1">
        <f t="array" ref="U814">_xlfn.IFS( D814 &lt; 1000, "Less than 1000", D814&lt;=4999, "1000 to 4999", D814&lt;=9999, "5000 to 9999", D814&lt;= 14999, "10000 to 14999",
D814&lt;=19999, "15000 to 19999", D814&lt;=24999, "20000 to 24999", D814&lt;=29999, "25000 to 29999",
D814&lt;=34999, "30000 to 34999", D814&lt;=39999, "35000 to 39999", D814&lt;=44999, "40000 to 44999",
D814&lt;=49999, "45000 to 49999", D814&gt;49999, "Greater than or equal to 50000" )</f>
        <v>Greater than or equal to 50000</v>
      </c>
    </row>
    <row r="815" spans="1:21" x14ac:dyDescent="0.25">
      <c r="A815">
        <v>813</v>
      </c>
      <c r="B815" t="s">
        <v>1660</v>
      </c>
      <c r="C815" s="3" t="s">
        <v>1661</v>
      </c>
      <c r="D815" s="6">
        <v>3200</v>
      </c>
      <c r="E815" s="6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72"/>
        <v>2.3940625</v>
      </c>
      <c r="P815" s="7">
        <f t="shared" si="73"/>
        <v>112.66176470588235</v>
      </c>
      <c r="Q815" t="str">
        <f t="shared" si="74"/>
        <v>games</v>
      </c>
      <c r="R815" t="str">
        <f t="shared" si="75"/>
        <v>video games</v>
      </c>
      <c r="S815" s="9">
        <f t="shared" si="76"/>
        <v>41148.208333333336</v>
      </c>
      <c r="T815" s="9">
        <f t="shared" si="77"/>
        <v>41158.208333333336</v>
      </c>
      <c r="U815" t="str" cm="1">
        <f t="array" ref="U815">_xlfn.IFS( D815 &lt; 1000, "Less than 1000", D815&lt;=4999, "1000 to 4999", D815&lt;=9999, "5000 to 9999", D815&lt;= 14999, "10000 to 14999",
D815&lt;=19999, "15000 to 19999", D815&lt;=24999, "20000 to 24999", D815&lt;=29999, "25000 to 29999",
D815&lt;=34999, "30000 to 34999", D815&lt;=39999, "35000 to 39999", D815&lt;=44999, "40000 to 44999",
D815&lt;=49999, "45000 to 49999", D815&gt;49999, "Greater than or equal to 50000" )</f>
        <v>1000 to 4999</v>
      </c>
    </row>
    <row r="816" spans="1:21" x14ac:dyDescent="0.25">
      <c r="A816">
        <v>814</v>
      </c>
      <c r="B816" t="s">
        <v>1662</v>
      </c>
      <c r="C816" s="3" t="s">
        <v>1663</v>
      </c>
      <c r="D816" s="6">
        <v>3200</v>
      </c>
      <c r="E816" s="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72"/>
        <v>0.921875</v>
      </c>
      <c r="P816" s="7">
        <f t="shared" si="73"/>
        <v>81.944444444444443</v>
      </c>
      <c r="Q816" t="str">
        <f t="shared" si="74"/>
        <v>music</v>
      </c>
      <c r="R816" t="str">
        <f t="shared" si="75"/>
        <v>rock</v>
      </c>
      <c r="S816" s="9">
        <f t="shared" si="76"/>
        <v>42517.208333333328</v>
      </c>
      <c r="T816" s="9">
        <f t="shared" si="77"/>
        <v>42519.208333333328</v>
      </c>
      <c r="U816" t="str" cm="1">
        <f t="array" ref="U816">_xlfn.IFS( D816 &lt; 1000, "Less than 1000", D816&lt;=4999, "1000 to 4999", D816&lt;=9999, "5000 to 9999", D816&lt;= 14999, "10000 to 14999",
D816&lt;=19999, "15000 to 19999", D816&lt;=24999, "20000 to 24999", D816&lt;=29999, "25000 to 29999",
D816&lt;=34999, "30000 to 34999", D816&lt;=39999, "35000 to 39999", D816&lt;=44999, "40000 to 44999",
D816&lt;=49999, "45000 to 49999", D816&gt;49999, "Greater than or equal to 50000" )</f>
        <v>1000 to 4999</v>
      </c>
    </row>
    <row r="817" spans="1:21" x14ac:dyDescent="0.25">
      <c r="A817">
        <v>815</v>
      </c>
      <c r="B817" t="s">
        <v>1664</v>
      </c>
      <c r="C817" s="3" t="s">
        <v>1665</v>
      </c>
      <c r="D817" s="6">
        <v>9000</v>
      </c>
      <c r="E817" s="6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72"/>
        <v>1.3023333333333333</v>
      </c>
      <c r="P817" s="7">
        <f t="shared" si="73"/>
        <v>64.049180327868854</v>
      </c>
      <c r="Q817" t="str">
        <f t="shared" si="74"/>
        <v>music</v>
      </c>
      <c r="R817" t="str">
        <f t="shared" si="75"/>
        <v>rock</v>
      </c>
      <c r="S817" s="9">
        <f t="shared" si="76"/>
        <v>43068.25</v>
      </c>
      <c r="T817" s="9">
        <f t="shared" si="77"/>
        <v>43094.25</v>
      </c>
      <c r="U817" t="str" cm="1">
        <f t="array" ref="U817">_xlfn.IFS( D817 &lt; 1000, "Less than 1000", D817&lt;=4999, "1000 to 4999", D817&lt;=9999, "5000 to 9999", D817&lt;= 14999, "10000 to 14999",
D817&lt;=19999, "15000 to 19999", D817&lt;=24999, "20000 to 24999", D817&lt;=29999, "25000 to 29999",
D817&lt;=34999, "30000 to 34999", D817&lt;=39999, "35000 to 39999", D817&lt;=44999, "40000 to 44999",
D817&lt;=49999, "45000 to 49999", D817&gt;49999, "Greater than or equal to 50000" )</f>
        <v>5000 to 9999</v>
      </c>
    </row>
    <row r="818" spans="1:21" x14ac:dyDescent="0.25">
      <c r="A818">
        <v>816</v>
      </c>
      <c r="B818" t="s">
        <v>1666</v>
      </c>
      <c r="C818" s="3" t="s">
        <v>1667</v>
      </c>
      <c r="D818" s="6">
        <v>2300</v>
      </c>
      <c r="E818" s="6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72"/>
        <v>6.1521739130434785</v>
      </c>
      <c r="P818" s="7">
        <f t="shared" si="73"/>
        <v>106.39097744360902</v>
      </c>
      <c r="Q818" t="str">
        <f t="shared" si="74"/>
        <v>theater</v>
      </c>
      <c r="R818" t="str">
        <f t="shared" si="75"/>
        <v>plays</v>
      </c>
      <c r="S818" s="9">
        <f t="shared" si="76"/>
        <v>41680.25</v>
      </c>
      <c r="T818" s="9">
        <f t="shared" si="77"/>
        <v>41682.25</v>
      </c>
      <c r="U818" t="str" cm="1">
        <f t="array" ref="U818">_xlfn.IFS( D818 &lt; 1000, "Less than 1000", D818&lt;=4999, "1000 to 4999", D818&lt;=9999, "5000 to 9999", D818&lt;= 14999, "10000 to 14999",
D818&lt;=19999, "15000 to 19999", D818&lt;=24999, "20000 to 24999", D818&lt;=29999, "25000 to 29999",
D818&lt;=34999, "30000 to 34999", D818&lt;=39999, "35000 to 39999", D818&lt;=44999, "40000 to 44999",
D818&lt;=49999, "45000 to 49999", D818&gt;49999, "Greater than or equal to 50000" )</f>
        <v>1000 to 4999</v>
      </c>
    </row>
    <row r="819" spans="1:21" x14ac:dyDescent="0.25">
      <c r="A819">
        <v>817</v>
      </c>
      <c r="B819" t="s">
        <v>1668</v>
      </c>
      <c r="C819" s="3" t="s">
        <v>1669</v>
      </c>
      <c r="D819" s="6">
        <v>51300</v>
      </c>
      <c r="E819" s="6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72"/>
        <v>3.687953216374269</v>
      </c>
      <c r="P819" s="7">
        <f t="shared" si="73"/>
        <v>76.011249497790274</v>
      </c>
      <c r="Q819" t="str">
        <f t="shared" si="74"/>
        <v>publishing</v>
      </c>
      <c r="R819" t="str">
        <f t="shared" si="75"/>
        <v>nonfiction</v>
      </c>
      <c r="S819" s="9">
        <f t="shared" si="76"/>
        <v>43589.208333333328</v>
      </c>
      <c r="T819" s="9">
        <f t="shared" si="77"/>
        <v>43617.208333333328</v>
      </c>
      <c r="U819" t="str" cm="1">
        <f t="array" ref="U819">_xlfn.IFS( D819 &lt; 1000, "Less than 1000", D819&lt;=4999, "1000 to 4999", D819&lt;=9999, "5000 to 9999", D819&lt;= 14999, "10000 to 14999",
D819&lt;=19999, "15000 to 19999", D819&lt;=24999, "20000 to 24999", D819&lt;=29999, "25000 to 29999",
D819&lt;=34999, "30000 to 34999", D819&lt;=39999, "35000 to 39999", D819&lt;=44999, "40000 to 44999",
D819&lt;=49999, "45000 to 49999", D819&gt;49999, "Greater than or equal to 50000" )</f>
        <v>Greater than or equal to 50000</v>
      </c>
    </row>
    <row r="820" spans="1:21" x14ac:dyDescent="0.25">
      <c r="A820">
        <v>818</v>
      </c>
      <c r="B820" t="s">
        <v>676</v>
      </c>
      <c r="C820" s="3" t="s">
        <v>1670</v>
      </c>
      <c r="D820" s="6">
        <v>700</v>
      </c>
      <c r="E820" s="6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72"/>
        <v>10.948571428571428</v>
      </c>
      <c r="P820" s="7">
        <f t="shared" si="73"/>
        <v>111.07246376811594</v>
      </c>
      <c r="Q820" t="str">
        <f t="shared" si="74"/>
        <v>theater</v>
      </c>
      <c r="R820" t="str">
        <f t="shared" si="75"/>
        <v>plays</v>
      </c>
      <c r="S820" s="9">
        <f t="shared" si="76"/>
        <v>43486.25</v>
      </c>
      <c r="T820" s="9">
        <f t="shared" si="77"/>
        <v>43499.25</v>
      </c>
      <c r="U820" t="str" cm="1">
        <f t="array" ref="U820">_xlfn.IFS( D820 &lt; 1000, "Less than 1000", D820&lt;=4999, "1000 to 4999", D820&lt;=9999, "5000 to 9999", D820&lt;= 14999, "10000 to 14999",
D820&lt;=19999, "15000 to 19999", D820&lt;=24999, "20000 to 24999", D820&lt;=29999, "25000 to 29999",
D820&lt;=34999, "30000 to 34999", D820&lt;=39999, "35000 to 39999", D820&lt;=44999, "40000 to 44999",
D820&lt;=49999, "45000 to 49999", D820&gt;49999, "Greater than or equal to 50000" )</f>
        <v>Less than 1000</v>
      </c>
    </row>
    <row r="821" spans="1:21" x14ac:dyDescent="0.25">
      <c r="A821">
        <v>819</v>
      </c>
      <c r="B821" t="s">
        <v>1671</v>
      </c>
      <c r="C821" s="3" t="s">
        <v>1672</v>
      </c>
      <c r="D821" s="6">
        <v>8900</v>
      </c>
      <c r="E821" s="6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72"/>
        <v>0.50662921348314605</v>
      </c>
      <c r="P821" s="7">
        <f t="shared" si="73"/>
        <v>95.936170212765958</v>
      </c>
      <c r="Q821" t="str">
        <f t="shared" si="74"/>
        <v>games</v>
      </c>
      <c r="R821" t="str">
        <f t="shared" si="75"/>
        <v>video games</v>
      </c>
      <c r="S821" s="9">
        <f t="shared" si="76"/>
        <v>41237.25</v>
      </c>
      <c r="T821" s="9">
        <f t="shared" si="77"/>
        <v>41252.25</v>
      </c>
      <c r="U821" t="str" cm="1">
        <f t="array" ref="U821">_xlfn.IFS( D821 &lt; 1000, "Less than 1000", D821&lt;=4999, "1000 to 4999", D821&lt;=9999, "5000 to 9999", D821&lt;= 14999, "10000 to 14999",
D821&lt;=19999, "15000 to 19999", D821&lt;=24999, "20000 to 24999", D821&lt;=29999, "25000 to 29999",
D821&lt;=34999, "30000 to 34999", D821&lt;=39999, "35000 to 39999", D821&lt;=44999, "40000 to 44999",
D821&lt;=49999, "45000 to 49999", D821&gt;49999, "Greater than or equal to 50000" )</f>
        <v>5000 to 9999</v>
      </c>
    </row>
    <row r="822" spans="1:21" x14ac:dyDescent="0.25">
      <c r="A822">
        <v>820</v>
      </c>
      <c r="B822" t="s">
        <v>1673</v>
      </c>
      <c r="C822" s="3" t="s">
        <v>1674</v>
      </c>
      <c r="D822" s="6">
        <v>1500</v>
      </c>
      <c r="E822" s="6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72"/>
        <v>8.0060000000000002</v>
      </c>
      <c r="P822" s="7">
        <f t="shared" si="73"/>
        <v>43.043010752688176</v>
      </c>
      <c r="Q822" t="str">
        <f t="shared" si="74"/>
        <v>music</v>
      </c>
      <c r="R822" t="str">
        <f t="shared" si="75"/>
        <v>rock</v>
      </c>
      <c r="S822" s="9">
        <f t="shared" si="76"/>
        <v>43310.208333333328</v>
      </c>
      <c r="T822" s="9">
        <f t="shared" si="77"/>
        <v>43323.208333333328</v>
      </c>
      <c r="U822" t="str" cm="1">
        <f t="array" ref="U822">_xlfn.IFS( D822 &lt; 1000, "Less than 1000", D822&lt;=4999, "1000 to 4999", D822&lt;=9999, "5000 to 9999", D822&lt;= 14999, "10000 to 14999",
D822&lt;=19999, "15000 to 19999", D822&lt;=24999, "20000 to 24999", D822&lt;=29999, "25000 to 29999",
D822&lt;=34999, "30000 to 34999", D822&lt;=39999, "35000 to 39999", D822&lt;=44999, "40000 to 44999",
D822&lt;=49999, "45000 to 49999", D822&gt;49999, "Greater than or equal to 50000" )</f>
        <v>1000 to 4999</v>
      </c>
    </row>
    <row r="823" spans="1:21" x14ac:dyDescent="0.25">
      <c r="A823">
        <v>821</v>
      </c>
      <c r="B823" t="s">
        <v>1675</v>
      </c>
      <c r="C823" s="3" t="s">
        <v>1676</v>
      </c>
      <c r="D823" s="6">
        <v>4900</v>
      </c>
      <c r="E823" s="6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72"/>
        <v>2.9128571428571428</v>
      </c>
      <c r="P823" s="7">
        <f t="shared" si="73"/>
        <v>67.966666666666669</v>
      </c>
      <c r="Q823" t="str">
        <f t="shared" si="74"/>
        <v>film &amp; video</v>
      </c>
      <c r="R823" t="str">
        <f t="shared" si="75"/>
        <v>documentary</v>
      </c>
      <c r="S823" s="9">
        <f t="shared" si="76"/>
        <v>42794.25</v>
      </c>
      <c r="T823" s="9">
        <f t="shared" si="77"/>
        <v>42807.208333333328</v>
      </c>
      <c r="U823" t="str" cm="1">
        <f t="array" ref="U823">_xlfn.IFS( D823 &lt; 1000, "Less than 1000", D823&lt;=4999, "1000 to 4999", D823&lt;=9999, "5000 to 9999", D823&lt;= 14999, "10000 to 14999",
D823&lt;=19999, "15000 to 19999", D823&lt;=24999, "20000 to 24999", D823&lt;=29999, "25000 to 29999",
D823&lt;=34999, "30000 to 34999", D823&lt;=39999, "35000 to 39999", D823&lt;=44999, "40000 to 44999",
D823&lt;=49999, "45000 to 49999", D823&gt;49999, "Greater than or equal to 50000" )</f>
        <v>1000 to 4999</v>
      </c>
    </row>
    <row r="824" spans="1:21" x14ac:dyDescent="0.25">
      <c r="A824">
        <v>822</v>
      </c>
      <c r="B824" t="s">
        <v>1677</v>
      </c>
      <c r="C824" s="3" t="s">
        <v>1678</v>
      </c>
      <c r="D824" s="6">
        <v>54000</v>
      </c>
      <c r="E824" s="6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72"/>
        <v>3.4996666666666667</v>
      </c>
      <c r="P824" s="7">
        <f t="shared" si="73"/>
        <v>89.991428571428571</v>
      </c>
      <c r="Q824" t="str">
        <f t="shared" si="74"/>
        <v>music</v>
      </c>
      <c r="R824" t="str">
        <f t="shared" si="75"/>
        <v>rock</v>
      </c>
      <c r="S824" s="9">
        <f t="shared" si="76"/>
        <v>41698.25</v>
      </c>
      <c r="T824" s="9">
        <f t="shared" si="77"/>
        <v>41715.208333333336</v>
      </c>
      <c r="U824" t="str" cm="1">
        <f t="array" ref="U824">_xlfn.IFS( D824 &lt; 1000, "Less than 1000", D824&lt;=4999, "1000 to 4999", D824&lt;=9999, "5000 to 9999", D824&lt;= 14999, "10000 to 14999",
D824&lt;=19999, "15000 to 19999", D824&lt;=24999, "20000 to 24999", D824&lt;=29999, "25000 to 29999",
D824&lt;=34999, "30000 to 34999", D824&lt;=39999, "35000 to 39999", D824&lt;=44999, "40000 to 44999",
D824&lt;=49999, "45000 to 49999", D824&gt;49999, "Greater than or equal to 50000" )</f>
        <v>Greater than or equal to 50000</v>
      </c>
    </row>
    <row r="825" spans="1:21" x14ac:dyDescent="0.25">
      <c r="A825">
        <v>823</v>
      </c>
      <c r="B825" t="s">
        <v>1679</v>
      </c>
      <c r="C825" s="3" t="s">
        <v>1680</v>
      </c>
      <c r="D825" s="6">
        <v>4100</v>
      </c>
      <c r="E825" s="6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72"/>
        <v>3.5707317073170732</v>
      </c>
      <c r="P825" s="7">
        <f t="shared" si="73"/>
        <v>58.095238095238095</v>
      </c>
      <c r="Q825" t="str">
        <f t="shared" si="74"/>
        <v>music</v>
      </c>
      <c r="R825" t="str">
        <f t="shared" si="75"/>
        <v>rock</v>
      </c>
      <c r="S825" s="9">
        <f t="shared" si="76"/>
        <v>41892.208333333336</v>
      </c>
      <c r="T825" s="9">
        <f t="shared" si="77"/>
        <v>41917.208333333336</v>
      </c>
      <c r="U825" t="str" cm="1">
        <f t="array" ref="U825">_xlfn.IFS( D825 &lt; 1000, "Less than 1000", D825&lt;=4999, "1000 to 4999", D825&lt;=9999, "5000 to 9999", D825&lt;= 14999, "10000 to 14999",
D825&lt;=19999, "15000 to 19999", D825&lt;=24999, "20000 to 24999", D825&lt;=29999, "25000 to 29999",
D825&lt;=34999, "30000 to 34999", D825&lt;=39999, "35000 to 39999", D825&lt;=44999, "40000 to 44999",
D825&lt;=49999, "45000 to 49999", D825&gt;49999, "Greater than or equal to 50000" )</f>
        <v>1000 to 4999</v>
      </c>
    </row>
    <row r="826" spans="1:21" x14ac:dyDescent="0.25">
      <c r="A826">
        <v>824</v>
      </c>
      <c r="B826" t="s">
        <v>1681</v>
      </c>
      <c r="C826" s="3" t="s">
        <v>1682</v>
      </c>
      <c r="D826" s="6">
        <v>85000</v>
      </c>
      <c r="E826" s="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72"/>
        <v>1.2648941176470587</v>
      </c>
      <c r="P826" s="7">
        <f t="shared" si="73"/>
        <v>83.996875000000003</v>
      </c>
      <c r="Q826" t="str">
        <f t="shared" si="74"/>
        <v>publishing</v>
      </c>
      <c r="R826" t="str">
        <f t="shared" si="75"/>
        <v>nonfiction</v>
      </c>
      <c r="S826" s="9">
        <f t="shared" si="76"/>
        <v>40348.208333333336</v>
      </c>
      <c r="T826" s="9">
        <f t="shared" si="77"/>
        <v>40380.208333333336</v>
      </c>
      <c r="U826" t="str" cm="1">
        <f t="array" ref="U826">_xlfn.IFS( D826 &lt; 1000, "Less than 1000", D826&lt;=4999, "1000 to 4999", D826&lt;=9999, "5000 to 9999", D826&lt;= 14999, "10000 to 14999",
D826&lt;=19999, "15000 to 19999", D826&lt;=24999, "20000 to 24999", D826&lt;=29999, "25000 to 29999",
D826&lt;=34999, "30000 to 34999", D826&lt;=39999, "35000 to 39999", D826&lt;=44999, "40000 to 44999",
D826&lt;=49999, "45000 to 49999", D826&gt;49999, "Greater than or equal to 50000" )</f>
        <v>Greater than or equal to 50000</v>
      </c>
    </row>
    <row r="827" spans="1:21" x14ac:dyDescent="0.25">
      <c r="A827">
        <v>825</v>
      </c>
      <c r="B827" t="s">
        <v>1683</v>
      </c>
      <c r="C827" s="3" t="s">
        <v>1684</v>
      </c>
      <c r="D827" s="6">
        <v>3600</v>
      </c>
      <c r="E827" s="6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72"/>
        <v>3.875</v>
      </c>
      <c r="P827" s="7">
        <f t="shared" si="73"/>
        <v>88.853503184713375</v>
      </c>
      <c r="Q827" t="str">
        <f t="shared" si="74"/>
        <v>film &amp; video</v>
      </c>
      <c r="R827" t="str">
        <f t="shared" si="75"/>
        <v>shorts</v>
      </c>
      <c r="S827" s="9">
        <f t="shared" si="76"/>
        <v>42941.208333333328</v>
      </c>
      <c r="T827" s="9">
        <f t="shared" si="77"/>
        <v>42953.208333333328</v>
      </c>
      <c r="U827" t="str" cm="1">
        <f t="array" ref="U827">_xlfn.IFS( D827 &lt; 1000, "Less than 1000", D827&lt;=4999, "1000 to 4999", D827&lt;=9999, "5000 to 9999", D827&lt;= 14999, "10000 to 14999",
D827&lt;=19999, "15000 to 19999", D827&lt;=24999, "20000 to 24999", D827&lt;=29999, "25000 to 29999",
D827&lt;=34999, "30000 to 34999", D827&lt;=39999, "35000 to 39999", D827&lt;=44999, "40000 to 44999",
D827&lt;=49999, "45000 to 49999", D827&gt;49999, "Greater than or equal to 50000" )</f>
        <v>1000 to 4999</v>
      </c>
    </row>
    <row r="828" spans="1:21" x14ac:dyDescent="0.25">
      <c r="A828">
        <v>826</v>
      </c>
      <c r="B828" t="s">
        <v>1685</v>
      </c>
      <c r="C828" s="3" t="s">
        <v>1686</v>
      </c>
      <c r="D828" s="6">
        <v>2800</v>
      </c>
      <c r="E828" s="6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72"/>
        <v>4.5703571428571426</v>
      </c>
      <c r="P828" s="7">
        <f t="shared" si="73"/>
        <v>65.963917525773198</v>
      </c>
      <c r="Q828" t="str">
        <f t="shared" si="74"/>
        <v>theater</v>
      </c>
      <c r="R828" t="str">
        <f t="shared" si="75"/>
        <v>plays</v>
      </c>
      <c r="S828" s="9">
        <f t="shared" si="76"/>
        <v>40525.25</v>
      </c>
      <c r="T828" s="9">
        <f t="shared" si="77"/>
        <v>40553.25</v>
      </c>
      <c r="U828" t="str" cm="1">
        <f t="array" ref="U828">_xlfn.IFS( D828 &lt; 1000, "Less than 1000", D828&lt;=4999, "1000 to 4999", D828&lt;=9999, "5000 to 9999", D828&lt;= 14999, "10000 to 14999",
D828&lt;=19999, "15000 to 19999", D828&lt;=24999, "20000 to 24999", D828&lt;=29999, "25000 to 29999",
D828&lt;=34999, "30000 to 34999", D828&lt;=39999, "35000 to 39999", D828&lt;=44999, "40000 to 44999",
D828&lt;=49999, "45000 to 49999", D828&gt;49999, "Greater than or equal to 50000" )</f>
        <v>1000 to 4999</v>
      </c>
    </row>
    <row r="829" spans="1:21" x14ac:dyDescent="0.25">
      <c r="A829">
        <v>827</v>
      </c>
      <c r="B829" t="s">
        <v>1687</v>
      </c>
      <c r="C829" s="3" t="s">
        <v>1688</v>
      </c>
      <c r="D829" s="6">
        <v>2300</v>
      </c>
      <c r="E829" s="6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72"/>
        <v>2.6669565217391304</v>
      </c>
      <c r="P829" s="7">
        <f t="shared" si="73"/>
        <v>74.804878048780495</v>
      </c>
      <c r="Q829" t="str">
        <f t="shared" si="74"/>
        <v>film &amp; video</v>
      </c>
      <c r="R829" t="str">
        <f t="shared" si="75"/>
        <v>drama</v>
      </c>
      <c r="S829" s="9">
        <f t="shared" si="76"/>
        <v>40666.208333333336</v>
      </c>
      <c r="T829" s="9">
        <f t="shared" si="77"/>
        <v>40678.208333333336</v>
      </c>
      <c r="U829" t="str" cm="1">
        <f t="array" ref="U829">_xlfn.IFS( D829 &lt; 1000, "Less than 1000", D829&lt;=4999, "1000 to 4999", D829&lt;=9999, "5000 to 9999", D829&lt;= 14999, "10000 to 14999",
D829&lt;=19999, "15000 to 19999", D829&lt;=24999, "20000 to 24999", D829&lt;=29999, "25000 to 29999",
D829&lt;=34999, "30000 to 34999", D829&lt;=39999, "35000 to 39999", D829&lt;=44999, "40000 to 44999",
D829&lt;=49999, "45000 to 49999", D829&gt;49999, "Greater than or equal to 50000" )</f>
        <v>1000 to 4999</v>
      </c>
    </row>
    <row r="830" spans="1:21" x14ac:dyDescent="0.25">
      <c r="A830">
        <v>828</v>
      </c>
      <c r="B830" t="s">
        <v>1689</v>
      </c>
      <c r="C830" s="3" t="s">
        <v>1690</v>
      </c>
      <c r="D830" s="6">
        <v>7100</v>
      </c>
      <c r="E830" s="6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72"/>
        <v>0.69</v>
      </c>
      <c r="P830" s="7">
        <f t="shared" si="73"/>
        <v>69.98571428571428</v>
      </c>
      <c r="Q830" t="str">
        <f t="shared" si="74"/>
        <v>theater</v>
      </c>
      <c r="R830" t="str">
        <f t="shared" si="75"/>
        <v>plays</v>
      </c>
      <c r="S830" s="9">
        <f t="shared" si="76"/>
        <v>43340.208333333328</v>
      </c>
      <c r="T830" s="9">
        <f t="shared" si="77"/>
        <v>43365.208333333328</v>
      </c>
      <c r="U830" t="str" cm="1">
        <f t="array" ref="U830">_xlfn.IFS( D830 &lt; 1000, "Less than 1000", D830&lt;=4999, "1000 to 4999", D830&lt;=9999, "5000 to 9999", D830&lt;= 14999, "10000 to 14999",
D830&lt;=19999, "15000 to 19999", D830&lt;=24999, "20000 to 24999", D830&lt;=29999, "25000 to 29999",
D830&lt;=34999, "30000 to 34999", D830&lt;=39999, "35000 to 39999", D830&lt;=44999, "40000 to 44999",
D830&lt;=49999, "45000 to 49999", D830&gt;49999, "Greater than or equal to 50000" )</f>
        <v>5000 to 9999</v>
      </c>
    </row>
    <row r="831" spans="1:21" x14ac:dyDescent="0.25">
      <c r="A831">
        <v>829</v>
      </c>
      <c r="B831" t="s">
        <v>1691</v>
      </c>
      <c r="C831" s="3" t="s">
        <v>1692</v>
      </c>
      <c r="D831" s="6">
        <v>9600</v>
      </c>
      <c r="E831" s="6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72"/>
        <v>0.51343749999999999</v>
      </c>
      <c r="P831" s="7">
        <f t="shared" si="73"/>
        <v>32.006493506493506</v>
      </c>
      <c r="Q831" t="str">
        <f t="shared" si="74"/>
        <v>theater</v>
      </c>
      <c r="R831" t="str">
        <f t="shared" si="75"/>
        <v>plays</v>
      </c>
      <c r="S831" s="9">
        <f t="shared" si="76"/>
        <v>42164.208333333328</v>
      </c>
      <c r="T831" s="9">
        <f t="shared" si="77"/>
        <v>42179.208333333328</v>
      </c>
      <c r="U831" t="str" cm="1">
        <f t="array" ref="U831">_xlfn.IFS( D831 &lt; 1000, "Less than 1000", D831&lt;=4999, "1000 to 4999", D831&lt;=9999, "5000 to 9999", D831&lt;= 14999, "10000 to 14999",
D831&lt;=19999, "15000 to 19999", D831&lt;=24999, "20000 to 24999", D831&lt;=29999, "25000 to 29999",
D831&lt;=34999, "30000 to 34999", D831&lt;=39999, "35000 to 39999", D831&lt;=44999, "40000 to 44999",
D831&lt;=49999, "45000 to 49999", D831&gt;49999, "Greater than or equal to 50000" )</f>
        <v>5000 to 9999</v>
      </c>
    </row>
    <row r="832" spans="1:21" x14ac:dyDescent="0.25">
      <c r="A832">
        <v>830</v>
      </c>
      <c r="B832" t="s">
        <v>1693</v>
      </c>
      <c r="C832" s="3" t="s">
        <v>1694</v>
      </c>
      <c r="D832" s="6">
        <v>121600</v>
      </c>
      <c r="E832" s="6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72"/>
        <v>1.1710526315789473E-2</v>
      </c>
      <c r="P832" s="7">
        <f t="shared" si="73"/>
        <v>64.727272727272734</v>
      </c>
      <c r="Q832" t="str">
        <f t="shared" si="74"/>
        <v>theater</v>
      </c>
      <c r="R832" t="str">
        <f t="shared" si="75"/>
        <v>plays</v>
      </c>
      <c r="S832" s="9">
        <f t="shared" si="76"/>
        <v>43103.25</v>
      </c>
      <c r="T832" s="9">
        <f t="shared" si="77"/>
        <v>43162.25</v>
      </c>
      <c r="U832" t="str" cm="1">
        <f t="array" ref="U832">_xlfn.IFS( D832 &lt; 1000, "Less than 1000", D832&lt;=4999, "1000 to 4999", D832&lt;=9999, "5000 to 9999", D832&lt;= 14999, "10000 to 14999",
D832&lt;=19999, "15000 to 19999", D832&lt;=24999, "20000 to 24999", D832&lt;=29999, "25000 to 29999",
D832&lt;=34999, "30000 to 34999", D832&lt;=39999, "35000 to 39999", D832&lt;=44999, "40000 to 44999",
D832&lt;=49999, "45000 to 49999", D832&gt;49999, "Greater than or equal to 50000" )</f>
        <v>Greater than or equal to 50000</v>
      </c>
    </row>
    <row r="833" spans="1:21" x14ac:dyDescent="0.25">
      <c r="A833">
        <v>831</v>
      </c>
      <c r="B833" t="s">
        <v>1695</v>
      </c>
      <c r="C833" s="3" t="s">
        <v>1696</v>
      </c>
      <c r="D833" s="6">
        <v>97100</v>
      </c>
      <c r="E833" s="6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72"/>
        <v>1.089773429454171</v>
      </c>
      <c r="P833" s="7">
        <f t="shared" si="73"/>
        <v>24.998110087408456</v>
      </c>
      <c r="Q833" t="str">
        <f t="shared" si="74"/>
        <v>photography</v>
      </c>
      <c r="R833" t="str">
        <f t="shared" si="75"/>
        <v>photography books</v>
      </c>
      <c r="S833" s="9">
        <f t="shared" si="76"/>
        <v>40994.208333333336</v>
      </c>
      <c r="T833" s="9">
        <f t="shared" si="77"/>
        <v>41028.208333333336</v>
      </c>
      <c r="U833" t="str" cm="1">
        <f t="array" ref="U833">_xlfn.IFS( D833 &lt; 1000, "Less than 1000", D833&lt;=4999, "1000 to 4999", D833&lt;=9999, "5000 to 9999", D833&lt;= 14999, "10000 to 14999",
D833&lt;=19999, "15000 to 19999", D833&lt;=24999, "20000 to 24999", D833&lt;=29999, "25000 to 29999",
D833&lt;=34999, "30000 to 34999", D833&lt;=39999, "35000 to 39999", D833&lt;=44999, "40000 to 44999",
D833&lt;=49999, "45000 to 49999", D833&gt;49999, "Greater than or equal to 50000" )</f>
        <v>Greater than or equal to 50000</v>
      </c>
    </row>
    <row r="834" spans="1:21" x14ac:dyDescent="0.25">
      <c r="A834">
        <v>832</v>
      </c>
      <c r="B834" t="s">
        <v>1697</v>
      </c>
      <c r="C834" s="3" t="s">
        <v>1698</v>
      </c>
      <c r="D834" s="6">
        <v>43200</v>
      </c>
      <c r="E834" s="6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72"/>
        <v>3.1517592592592591</v>
      </c>
      <c r="P834" s="7">
        <f t="shared" si="73"/>
        <v>104.97764070932922</v>
      </c>
      <c r="Q834" t="str">
        <f t="shared" si="74"/>
        <v>publishing</v>
      </c>
      <c r="R834" t="str">
        <f t="shared" si="75"/>
        <v>translations</v>
      </c>
      <c r="S834" s="9">
        <f t="shared" si="76"/>
        <v>42299.208333333328</v>
      </c>
      <c r="T834" s="9">
        <f t="shared" si="77"/>
        <v>42333.25</v>
      </c>
      <c r="U834" t="str" cm="1">
        <f t="array" ref="U834">_xlfn.IFS( D834 &lt; 1000, "Less than 1000", D834&lt;=4999, "1000 to 4999", D834&lt;=9999, "5000 to 9999", D834&lt;= 14999, "10000 to 14999",
D834&lt;=19999, "15000 to 19999", D834&lt;=24999, "20000 to 24999", D834&lt;=29999, "25000 to 29999",
D834&lt;=34999, "30000 to 34999", D834&lt;=39999, "35000 to 39999", D834&lt;=44999, "40000 to 44999",
D834&lt;=49999, "45000 to 49999", D834&gt;49999, "Greater than or equal to 50000" )</f>
        <v>40000 to 44999</v>
      </c>
    </row>
    <row r="835" spans="1:21" x14ac:dyDescent="0.25">
      <c r="A835">
        <v>833</v>
      </c>
      <c r="B835" t="s">
        <v>1699</v>
      </c>
      <c r="C835" s="3" t="s">
        <v>1700</v>
      </c>
      <c r="D835" s="6">
        <v>6800</v>
      </c>
      <c r="E835" s="6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78">E835/D835</f>
        <v>1.5769117647058823</v>
      </c>
      <c r="P835" s="7">
        <f t="shared" ref="P835:P898" si="79">IF(G835&lt;=0, 0, E835/G835 )</f>
        <v>64.987878787878785</v>
      </c>
      <c r="Q835" t="str">
        <f t="shared" ref="Q835:Q898" si="80">LEFT(N835, SEARCH("/", N835)-1)</f>
        <v>publishing</v>
      </c>
      <c r="R835" t="str">
        <f t="shared" ref="R835:R898" si="81">MID( N835, SEARCH( "/",N835)+1,LEN(N835))</f>
        <v>translations</v>
      </c>
      <c r="S835" s="9">
        <f t="shared" ref="S835:S898" si="82">J835/60/60/24+DATE(1970,1,1)</f>
        <v>40588.25</v>
      </c>
      <c r="T835" s="9">
        <f t="shared" ref="T835:T898" si="83">K835/60/60/24+DATE(1970,1,1)</f>
        <v>40599.25</v>
      </c>
      <c r="U835" t="str" cm="1">
        <f t="array" ref="U835">_xlfn.IFS( D835 &lt; 1000, "Less than 1000", D835&lt;=4999, "1000 to 4999", D835&lt;=9999, "5000 to 9999", D835&lt;= 14999, "10000 to 14999",
D835&lt;=19999, "15000 to 19999", D835&lt;=24999, "20000 to 24999", D835&lt;=29999, "25000 to 29999",
D835&lt;=34999, "30000 to 34999", D835&lt;=39999, "35000 to 39999", D835&lt;=44999, "40000 to 44999",
D835&lt;=49999, "45000 to 49999", D835&gt;49999, "Greater than or equal to 50000" )</f>
        <v>5000 to 9999</v>
      </c>
    </row>
    <row r="836" spans="1:21" x14ac:dyDescent="0.25">
      <c r="A836">
        <v>834</v>
      </c>
      <c r="B836" t="s">
        <v>1701</v>
      </c>
      <c r="C836" s="3" t="s">
        <v>1702</v>
      </c>
      <c r="D836" s="6">
        <v>7300</v>
      </c>
      <c r="E836" s="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78"/>
        <v>1.5380821917808218</v>
      </c>
      <c r="P836" s="7">
        <f t="shared" si="79"/>
        <v>94.352941176470594</v>
      </c>
      <c r="Q836" t="str">
        <f t="shared" si="80"/>
        <v>theater</v>
      </c>
      <c r="R836" t="str">
        <f t="shared" si="81"/>
        <v>plays</v>
      </c>
      <c r="S836" s="9">
        <f t="shared" si="82"/>
        <v>41448.208333333336</v>
      </c>
      <c r="T836" s="9">
        <f t="shared" si="83"/>
        <v>41454.208333333336</v>
      </c>
      <c r="U836" t="str" cm="1">
        <f t="array" ref="U836">_xlfn.IFS( D836 &lt; 1000, "Less than 1000", D836&lt;=4999, "1000 to 4999", D836&lt;=9999, "5000 to 9999", D836&lt;= 14999, "10000 to 14999",
D836&lt;=19999, "15000 to 19999", D836&lt;=24999, "20000 to 24999", D836&lt;=29999, "25000 to 29999",
D836&lt;=34999, "30000 to 34999", D836&lt;=39999, "35000 to 39999", D836&lt;=44999, "40000 to 44999",
D836&lt;=49999, "45000 to 49999", D836&gt;49999, "Greater than or equal to 50000" )</f>
        <v>5000 to 9999</v>
      </c>
    </row>
    <row r="837" spans="1:21" x14ac:dyDescent="0.25">
      <c r="A837">
        <v>835</v>
      </c>
      <c r="B837" t="s">
        <v>1703</v>
      </c>
      <c r="C837" s="3" t="s">
        <v>1704</v>
      </c>
      <c r="D837" s="6">
        <v>86200</v>
      </c>
      <c r="E837" s="6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78"/>
        <v>0.89738979118329465</v>
      </c>
      <c r="P837" s="7">
        <f t="shared" si="79"/>
        <v>44.001706484641637</v>
      </c>
      <c r="Q837" t="str">
        <f t="shared" si="80"/>
        <v>technology</v>
      </c>
      <c r="R837" t="str">
        <f t="shared" si="81"/>
        <v>web</v>
      </c>
      <c r="S837" s="9">
        <f t="shared" si="82"/>
        <v>42063.25</v>
      </c>
      <c r="T837" s="9">
        <f t="shared" si="83"/>
        <v>42069.25</v>
      </c>
      <c r="U837" t="str" cm="1">
        <f t="array" ref="U837">_xlfn.IFS( D837 &lt; 1000, "Less than 1000", D837&lt;=4999, "1000 to 4999", D837&lt;=9999, "5000 to 9999", D837&lt;= 14999, "10000 to 14999",
D837&lt;=19999, "15000 to 19999", D837&lt;=24999, "20000 to 24999", D837&lt;=29999, "25000 to 29999",
D837&lt;=34999, "30000 to 34999", D837&lt;=39999, "35000 to 39999", D837&lt;=44999, "40000 to 44999",
D837&lt;=49999, "45000 to 49999", D837&gt;49999, "Greater than or equal to 50000" )</f>
        <v>Greater than or equal to 50000</v>
      </c>
    </row>
    <row r="838" spans="1:21" x14ac:dyDescent="0.25">
      <c r="A838">
        <v>836</v>
      </c>
      <c r="B838" t="s">
        <v>1705</v>
      </c>
      <c r="C838" s="3" t="s">
        <v>1706</v>
      </c>
      <c r="D838" s="6">
        <v>8100</v>
      </c>
      <c r="E838" s="6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78"/>
        <v>0.75135802469135804</v>
      </c>
      <c r="P838" s="7">
        <f t="shared" si="79"/>
        <v>64.744680851063833</v>
      </c>
      <c r="Q838" t="str">
        <f t="shared" si="80"/>
        <v>music</v>
      </c>
      <c r="R838" t="str">
        <f t="shared" si="81"/>
        <v>indie rock</v>
      </c>
      <c r="S838" s="9">
        <f t="shared" si="82"/>
        <v>40214.25</v>
      </c>
      <c r="T838" s="9">
        <f t="shared" si="83"/>
        <v>40225.25</v>
      </c>
      <c r="U838" t="str" cm="1">
        <f t="array" ref="U838">_xlfn.IFS( D838 &lt; 1000, "Less than 1000", D838&lt;=4999, "1000 to 4999", D838&lt;=9999, "5000 to 9999", D838&lt;= 14999, "10000 to 14999",
D838&lt;=19999, "15000 to 19999", D838&lt;=24999, "20000 to 24999", D838&lt;=29999, "25000 to 29999",
D838&lt;=34999, "30000 to 34999", D838&lt;=39999, "35000 to 39999", D838&lt;=44999, "40000 to 44999",
D838&lt;=49999, "45000 to 49999", D838&gt;49999, "Greater than or equal to 50000" )</f>
        <v>5000 to 9999</v>
      </c>
    </row>
    <row r="839" spans="1:21" x14ac:dyDescent="0.25">
      <c r="A839">
        <v>837</v>
      </c>
      <c r="B839" t="s">
        <v>1707</v>
      </c>
      <c r="C839" s="3" t="s">
        <v>1708</v>
      </c>
      <c r="D839" s="6">
        <v>17700</v>
      </c>
      <c r="E839" s="6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78"/>
        <v>8.5288135593220336</v>
      </c>
      <c r="P839" s="7">
        <f t="shared" si="79"/>
        <v>84.00667779632721</v>
      </c>
      <c r="Q839" t="str">
        <f t="shared" si="80"/>
        <v>music</v>
      </c>
      <c r="R839" t="str">
        <f t="shared" si="81"/>
        <v>jazz</v>
      </c>
      <c r="S839" s="9">
        <f t="shared" si="82"/>
        <v>40629.208333333336</v>
      </c>
      <c r="T839" s="9">
        <f t="shared" si="83"/>
        <v>40683.208333333336</v>
      </c>
      <c r="U839" t="str" cm="1">
        <f t="array" ref="U839">_xlfn.IFS( D839 &lt; 1000, "Less than 1000", D839&lt;=4999, "1000 to 4999", D839&lt;=9999, "5000 to 9999", D839&lt;= 14999, "10000 to 14999",
D839&lt;=19999, "15000 to 19999", D839&lt;=24999, "20000 to 24999", D839&lt;=29999, "25000 to 29999",
D839&lt;=34999, "30000 to 34999", D839&lt;=39999, "35000 to 39999", D839&lt;=44999, "40000 to 44999",
D839&lt;=49999, "45000 to 49999", D839&gt;49999, "Greater than or equal to 50000" )</f>
        <v>15000 to 19999</v>
      </c>
    </row>
    <row r="840" spans="1:21" x14ac:dyDescent="0.25">
      <c r="A840">
        <v>838</v>
      </c>
      <c r="B840" t="s">
        <v>1709</v>
      </c>
      <c r="C840" s="3" t="s">
        <v>1710</v>
      </c>
      <c r="D840" s="6">
        <v>6400</v>
      </c>
      <c r="E840" s="6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78"/>
        <v>1.3890625000000001</v>
      </c>
      <c r="P840" s="7">
        <f t="shared" si="79"/>
        <v>34.061302681992338</v>
      </c>
      <c r="Q840" t="str">
        <f t="shared" si="80"/>
        <v>theater</v>
      </c>
      <c r="R840" t="str">
        <f t="shared" si="81"/>
        <v>plays</v>
      </c>
      <c r="S840" s="9">
        <f t="shared" si="82"/>
        <v>43370.208333333328</v>
      </c>
      <c r="T840" s="9">
        <f t="shared" si="83"/>
        <v>43379.208333333328</v>
      </c>
      <c r="U840" t="str" cm="1">
        <f t="array" ref="U840">_xlfn.IFS( D840 &lt; 1000, "Less than 1000", D840&lt;=4999, "1000 to 4999", D840&lt;=9999, "5000 to 9999", D840&lt;= 14999, "10000 to 14999",
D840&lt;=19999, "15000 to 19999", D840&lt;=24999, "20000 to 24999", D840&lt;=29999, "25000 to 29999",
D840&lt;=34999, "30000 to 34999", D840&lt;=39999, "35000 to 39999", D840&lt;=44999, "40000 to 44999",
D840&lt;=49999, "45000 to 49999", D840&gt;49999, "Greater than or equal to 50000" )</f>
        <v>5000 to 9999</v>
      </c>
    </row>
    <row r="841" spans="1:21" x14ac:dyDescent="0.25">
      <c r="A841">
        <v>839</v>
      </c>
      <c r="B841" t="s">
        <v>1711</v>
      </c>
      <c r="C841" s="3" t="s">
        <v>1712</v>
      </c>
      <c r="D841" s="6">
        <v>7700</v>
      </c>
      <c r="E841" s="6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78"/>
        <v>1.9018181818181819</v>
      </c>
      <c r="P841" s="7">
        <f t="shared" si="79"/>
        <v>93.273885350318466</v>
      </c>
      <c r="Q841" t="str">
        <f t="shared" si="80"/>
        <v>film &amp; video</v>
      </c>
      <c r="R841" t="str">
        <f t="shared" si="81"/>
        <v>documentary</v>
      </c>
      <c r="S841" s="9">
        <f t="shared" si="82"/>
        <v>41715.208333333336</v>
      </c>
      <c r="T841" s="9">
        <f t="shared" si="83"/>
        <v>41760.208333333336</v>
      </c>
      <c r="U841" t="str" cm="1">
        <f t="array" ref="U841">_xlfn.IFS( D841 &lt; 1000, "Less than 1000", D841&lt;=4999, "1000 to 4999", D841&lt;=9999, "5000 to 9999", D841&lt;= 14999, "10000 to 14999",
D841&lt;=19999, "15000 to 19999", D841&lt;=24999, "20000 to 24999", D841&lt;=29999, "25000 to 29999",
D841&lt;=34999, "30000 to 34999", D841&lt;=39999, "35000 to 39999", D841&lt;=44999, "40000 to 44999",
D841&lt;=49999, "45000 to 49999", D841&gt;49999, "Greater than or equal to 50000" )</f>
        <v>5000 to 9999</v>
      </c>
    </row>
    <row r="842" spans="1:21" x14ac:dyDescent="0.25">
      <c r="A842">
        <v>840</v>
      </c>
      <c r="B842" t="s">
        <v>1713</v>
      </c>
      <c r="C842" s="3" t="s">
        <v>1714</v>
      </c>
      <c r="D842" s="6">
        <v>116300</v>
      </c>
      <c r="E842" s="6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78"/>
        <v>1.0024333619948409</v>
      </c>
      <c r="P842" s="7">
        <f t="shared" si="79"/>
        <v>32.998301726577978</v>
      </c>
      <c r="Q842" t="str">
        <f t="shared" si="80"/>
        <v>theater</v>
      </c>
      <c r="R842" t="str">
        <f t="shared" si="81"/>
        <v>plays</v>
      </c>
      <c r="S842" s="9">
        <f t="shared" si="82"/>
        <v>41836.208333333336</v>
      </c>
      <c r="T842" s="9">
        <f t="shared" si="83"/>
        <v>41838.208333333336</v>
      </c>
      <c r="U842" t="str" cm="1">
        <f t="array" ref="U842">_xlfn.IFS( D842 &lt; 1000, "Less than 1000", D842&lt;=4999, "1000 to 4999", D842&lt;=9999, "5000 to 9999", D842&lt;= 14999, "10000 to 14999",
D842&lt;=19999, "15000 to 19999", D842&lt;=24999, "20000 to 24999", D842&lt;=29999, "25000 to 29999",
D842&lt;=34999, "30000 to 34999", D842&lt;=39999, "35000 to 39999", D842&lt;=44999, "40000 to 44999",
D842&lt;=49999, "45000 to 49999", D842&gt;49999, "Greater than or equal to 50000" )</f>
        <v>Greater than or equal to 50000</v>
      </c>
    </row>
    <row r="843" spans="1:21" x14ac:dyDescent="0.25">
      <c r="A843">
        <v>841</v>
      </c>
      <c r="B843" t="s">
        <v>1715</v>
      </c>
      <c r="C843" s="3" t="s">
        <v>1716</v>
      </c>
      <c r="D843" s="6">
        <v>9100</v>
      </c>
      <c r="E843" s="6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78"/>
        <v>1.4275824175824177</v>
      </c>
      <c r="P843" s="7">
        <f t="shared" si="79"/>
        <v>83.812903225806451</v>
      </c>
      <c r="Q843" t="str">
        <f t="shared" si="80"/>
        <v>technology</v>
      </c>
      <c r="R843" t="str">
        <f t="shared" si="81"/>
        <v>web</v>
      </c>
      <c r="S843" s="9">
        <f t="shared" si="82"/>
        <v>42419.25</v>
      </c>
      <c r="T843" s="9">
        <f t="shared" si="83"/>
        <v>42435.25</v>
      </c>
      <c r="U843" t="str" cm="1">
        <f t="array" ref="U843">_xlfn.IFS( D843 &lt; 1000, "Less than 1000", D843&lt;=4999, "1000 to 4999", D843&lt;=9999, "5000 to 9999", D843&lt;= 14999, "10000 to 14999",
D843&lt;=19999, "15000 to 19999", D843&lt;=24999, "20000 to 24999", D843&lt;=29999, "25000 to 29999",
D843&lt;=34999, "30000 to 34999", D843&lt;=39999, "35000 to 39999", D843&lt;=44999, "40000 to 44999",
D843&lt;=49999, "45000 to 49999", D843&gt;49999, "Greater than or equal to 50000" )</f>
        <v>5000 to 9999</v>
      </c>
    </row>
    <row r="844" spans="1:21" x14ac:dyDescent="0.25">
      <c r="A844">
        <v>842</v>
      </c>
      <c r="B844" t="s">
        <v>1717</v>
      </c>
      <c r="C844" s="3" t="s">
        <v>1718</v>
      </c>
      <c r="D844" s="6">
        <v>1500</v>
      </c>
      <c r="E844" s="6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78"/>
        <v>5.6313333333333331</v>
      </c>
      <c r="P844" s="7">
        <f t="shared" si="79"/>
        <v>63.992424242424242</v>
      </c>
      <c r="Q844" t="str">
        <f t="shared" si="80"/>
        <v>technology</v>
      </c>
      <c r="R844" t="str">
        <f t="shared" si="81"/>
        <v>wearables</v>
      </c>
      <c r="S844" s="9">
        <f t="shared" si="82"/>
        <v>43266.208333333328</v>
      </c>
      <c r="T844" s="9">
        <f t="shared" si="83"/>
        <v>43269.208333333328</v>
      </c>
      <c r="U844" t="str" cm="1">
        <f t="array" ref="U844">_xlfn.IFS( D844 &lt; 1000, "Less than 1000", D844&lt;=4999, "1000 to 4999", D844&lt;=9999, "5000 to 9999", D844&lt;= 14999, "10000 to 14999",
D844&lt;=19999, "15000 to 19999", D844&lt;=24999, "20000 to 24999", D844&lt;=29999, "25000 to 29999",
D844&lt;=34999, "30000 to 34999", D844&lt;=39999, "35000 to 39999", D844&lt;=44999, "40000 to 44999",
D844&lt;=49999, "45000 to 49999", D844&gt;49999, "Greater than or equal to 50000" )</f>
        <v>1000 to 4999</v>
      </c>
    </row>
    <row r="845" spans="1:21" x14ac:dyDescent="0.25">
      <c r="A845">
        <v>843</v>
      </c>
      <c r="B845" t="s">
        <v>1719</v>
      </c>
      <c r="C845" s="3" t="s">
        <v>1720</v>
      </c>
      <c r="D845" s="6">
        <v>8800</v>
      </c>
      <c r="E845" s="6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78"/>
        <v>0.30715909090909088</v>
      </c>
      <c r="P845" s="7">
        <f t="shared" si="79"/>
        <v>81.909090909090907</v>
      </c>
      <c r="Q845" t="str">
        <f t="shared" si="80"/>
        <v>photography</v>
      </c>
      <c r="R845" t="str">
        <f t="shared" si="81"/>
        <v>photography books</v>
      </c>
      <c r="S845" s="9">
        <f t="shared" si="82"/>
        <v>43338.208333333328</v>
      </c>
      <c r="T845" s="9">
        <f t="shared" si="83"/>
        <v>43344.208333333328</v>
      </c>
      <c r="U845" t="str" cm="1">
        <f t="array" ref="U845">_xlfn.IFS( D845 &lt; 1000, "Less than 1000", D845&lt;=4999, "1000 to 4999", D845&lt;=9999, "5000 to 9999", D845&lt;= 14999, "10000 to 14999",
D845&lt;=19999, "15000 to 19999", D845&lt;=24999, "20000 to 24999", D845&lt;=29999, "25000 to 29999",
D845&lt;=34999, "30000 to 34999", D845&lt;=39999, "35000 to 39999", D845&lt;=44999, "40000 to 44999",
D845&lt;=49999, "45000 to 49999", D845&gt;49999, "Greater than or equal to 50000" )</f>
        <v>5000 to 9999</v>
      </c>
    </row>
    <row r="846" spans="1:21" x14ac:dyDescent="0.25">
      <c r="A846">
        <v>844</v>
      </c>
      <c r="B846" t="s">
        <v>1721</v>
      </c>
      <c r="C846" s="3" t="s">
        <v>1722</v>
      </c>
      <c r="D846" s="6">
        <v>8800</v>
      </c>
      <c r="E846" s="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78"/>
        <v>0.99397727272727276</v>
      </c>
      <c r="P846" s="7">
        <f t="shared" si="79"/>
        <v>93.053191489361708</v>
      </c>
      <c r="Q846" t="str">
        <f t="shared" si="80"/>
        <v>film &amp; video</v>
      </c>
      <c r="R846" t="str">
        <f t="shared" si="81"/>
        <v>documentary</v>
      </c>
      <c r="S846" s="9">
        <f t="shared" si="82"/>
        <v>40930.25</v>
      </c>
      <c r="T846" s="9">
        <f t="shared" si="83"/>
        <v>40933.25</v>
      </c>
      <c r="U846" t="str" cm="1">
        <f t="array" ref="U846">_xlfn.IFS( D846 &lt; 1000, "Less than 1000", D846&lt;=4999, "1000 to 4999", D846&lt;=9999, "5000 to 9999", D846&lt;= 14999, "10000 to 14999",
D846&lt;=19999, "15000 to 19999", D846&lt;=24999, "20000 to 24999", D846&lt;=29999, "25000 to 29999",
D846&lt;=34999, "30000 to 34999", D846&lt;=39999, "35000 to 39999", D846&lt;=44999, "40000 to 44999",
D846&lt;=49999, "45000 to 49999", D846&gt;49999, "Greater than or equal to 50000" )</f>
        <v>5000 to 9999</v>
      </c>
    </row>
    <row r="847" spans="1:21" x14ac:dyDescent="0.25">
      <c r="A847">
        <v>845</v>
      </c>
      <c r="B847" t="s">
        <v>1723</v>
      </c>
      <c r="C847" s="3" t="s">
        <v>1724</v>
      </c>
      <c r="D847" s="6">
        <v>69900</v>
      </c>
      <c r="E847" s="6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78"/>
        <v>1.9754935622317598</v>
      </c>
      <c r="P847" s="7">
        <f t="shared" si="79"/>
        <v>101.98449039881831</v>
      </c>
      <c r="Q847" t="str">
        <f t="shared" si="80"/>
        <v>technology</v>
      </c>
      <c r="R847" t="str">
        <f t="shared" si="81"/>
        <v>web</v>
      </c>
      <c r="S847" s="9">
        <f t="shared" si="82"/>
        <v>43235.208333333328</v>
      </c>
      <c r="T847" s="9">
        <f t="shared" si="83"/>
        <v>43272.208333333328</v>
      </c>
      <c r="U847" t="str" cm="1">
        <f t="array" ref="U847">_xlfn.IFS( D847 &lt; 1000, "Less than 1000", D847&lt;=4999, "1000 to 4999", D847&lt;=9999, "5000 to 9999", D847&lt;= 14999, "10000 to 14999",
D847&lt;=19999, "15000 to 19999", D847&lt;=24999, "20000 to 24999", D847&lt;=29999, "25000 to 29999",
D847&lt;=34999, "30000 to 34999", D847&lt;=39999, "35000 to 39999", D847&lt;=44999, "40000 to 44999",
D847&lt;=49999, "45000 to 49999", D847&gt;49999, "Greater than or equal to 50000" )</f>
        <v>Greater than or equal to 50000</v>
      </c>
    </row>
    <row r="848" spans="1:21" x14ac:dyDescent="0.25">
      <c r="A848">
        <v>846</v>
      </c>
      <c r="B848" t="s">
        <v>1725</v>
      </c>
      <c r="C848" s="3" t="s">
        <v>1726</v>
      </c>
      <c r="D848" s="6">
        <v>1000</v>
      </c>
      <c r="E848" s="6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78"/>
        <v>5.085</v>
      </c>
      <c r="P848" s="7">
        <f t="shared" si="79"/>
        <v>105.9375</v>
      </c>
      <c r="Q848" t="str">
        <f t="shared" si="80"/>
        <v>technology</v>
      </c>
      <c r="R848" t="str">
        <f t="shared" si="81"/>
        <v>web</v>
      </c>
      <c r="S848" s="9">
        <f t="shared" si="82"/>
        <v>43302.208333333328</v>
      </c>
      <c r="T848" s="9">
        <f t="shared" si="83"/>
        <v>43338.208333333328</v>
      </c>
      <c r="U848" t="str" cm="1">
        <f t="array" ref="U848">_xlfn.IFS( D848 &lt; 1000, "Less than 1000", D848&lt;=4999, "1000 to 4999", D848&lt;=9999, "5000 to 9999", D848&lt;= 14999, "10000 to 14999",
D848&lt;=19999, "15000 to 19999", D848&lt;=24999, "20000 to 24999", D848&lt;=29999, "25000 to 29999",
D848&lt;=34999, "30000 to 34999", D848&lt;=39999, "35000 to 39999", D848&lt;=44999, "40000 to 44999",
D848&lt;=49999, "45000 to 49999", D848&gt;49999, "Greater than or equal to 50000" )</f>
        <v>1000 to 4999</v>
      </c>
    </row>
    <row r="849" spans="1:21" x14ac:dyDescent="0.25">
      <c r="A849">
        <v>847</v>
      </c>
      <c r="B849" t="s">
        <v>1727</v>
      </c>
      <c r="C849" s="3" t="s">
        <v>1728</v>
      </c>
      <c r="D849" s="6">
        <v>4700</v>
      </c>
      <c r="E849" s="6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78"/>
        <v>2.3774468085106384</v>
      </c>
      <c r="P849" s="7">
        <f t="shared" si="79"/>
        <v>101.58181818181818</v>
      </c>
      <c r="Q849" t="str">
        <f t="shared" si="80"/>
        <v>food</v>
      </c>
      <c r="R849" t="str">
        <f t="shared" si="81"/>
        <v>food trucks</v>
      </c>
      <c r="S849" s="9">
        <f t="shared" si="82"/>
        <v>43107.25</v>
      </c>
      <c r="T849" s="9">
        <f t="shared" si="83"/>
        <v>43110.25</v>
      </c>
      <c r="U849" t="str" cm="1">
        <f t="array" ref="U849">_xlfn.IFS( D849 &lt; 1000, "Less than 1000", D849&lt;=4999, "1000 to 4999", D849&lt;=9999, "5000 to 9999", D849&lt;= 14999, "10000 to 14999",
D849&lt;=19999, "15000 to 19999", D849&lt;=24999, "20000 to 24999", D849&lt;=29999, "25000 to 29999",
D849&lt;=34999, "30000 to 34999", D849&lt;=39999, "35000 to 39999", D849&lt;=44999, "40000 to 44999",
D849&lt;=49999, "45000 to 49999", D849&gt;49999, "Greater than or equal to 50000" )</f>
        <v>1000 to 4999</v>
      </c>
    </row>
    <row r="850" spans="1:21" x14ac:dyDescent="0.25">
      <c r="A850">
        <v>848</v>
      </c>
      <c r="B850" t="s">
        <v>1729</v>
      </c>
      <c r="C850" s="3" t="s">
        <v>1730</v>
      </c>
      <c r="D850" s="6">
        <v>3200</v>
      </c>
      <c r="E850" s="6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78"/>
        <v>3.3846875000000001</v>
      </c>
      <c r="P850" s="7">
        <f t="shared" si="79"/>
        <v>62.970930232558139</v>
      </c>
      <c r="Q850" t="str">
        <f t="shared" si="80"/>
        <v>film &amp; video</v>
      </c>
      <c r="R850" t="str">
        <f t="shared" si="81"/>
        <v>drama</v>
      </c>
      <c r="S850" s="9">
        <f t="shared" si="82"/>
        <v>40341.208333333336</v>
      </c>
      <c r="T850" s="9">
        <f t="shared" si="83"/>
        <v>40350.208333333336</v>
      </c>
      <c r="U850" t="str" cm="1">
        <f t="array" ref="U850">_xlfn.IFS( D850 &lt; 1000, "Less than 1000", D850&lt;=4999, "1000 to 4999", D850&lt;=9999, "5000 to 9999", D850&lt;= 14999, "10000 to 14999",
D850&lt;=19999, "15000 to 19999", D850&lt;=24999, "20000 to 24999", D850&lt;=29999, "25000 to 29999",
D850&lt;=34999, "30000 to 34999", D850&lt;=39999, "35000 to 39999", D850&lt;=44999, "40000 to 44999",
D850&lt;=49999, "45000 to 49999", D850&gt;49999, "Greater than or equal to 50000" )</f>
        <v>1000 to 4999</v>
      </c>
    </row>
    <row r="851" spans="1:21" x14ac:dyDescent="0.25">
      <c r="A851">
        <v>849</v>
      </c>
      <c r="B851" t="s">
        <v>1731</v>
      </c>
      <c r="C851" s="3" t="s">
        <v>1732</v>
      </c>
      <c r="D851" s="6">
        <v>6700</v>
      </c>
      <c r="E851" s="6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78"/>
        <v>1.3308955223880596</v>
      </c>
      <c r="P851" s="7">
        <f t="shared" si="79"/>
        <v>29.045602605863191</v>
      </c>
      <c r="Q851" t="str">
        <f t="shared" si="80"/>
        <v>music</v>
      </c>
      <c r="R851" t="str">
        <f t="shared" si="81"/>
        <v>indie rock</v>
      </c>
      <c r="S851" s="9">
        <f t="shared" si="82"/>
        <v>40948.25</v>
      </c>
      <c r="T851" s="9">
        <f t="shared" si="83"/>
        <v>40951.25</v>
      </c>
      <c r="U851" t="str" cm="1">
        <f t="array" ref="U851">_xlfn.IFS( D851 &lt; 1000, "Less than 1000", D851&lt;=4999, "1000 to 4999", D851&lt;=9999, "5000 to 9999", D851&lt;= 14999, "10000 to 14999",
D851&lt;=19999, "15000 to 19999", D851&lt;=24999, "20000 to 24999", D851&lt;=29999, "25000 to 29999",
D851&lt;=34999, "30000 to 34999", D851&lt;=39999, "35000 to 39999", D851&lt;=44999, "40000 to 44999",
D851&lt;=49999, "45000 to 49999", D851&gt;49999, "Greater than or equal to 50000" )</f>
        <v>5000 to 9999</v>
      </c>
    </row>
    <row r="852" spans="1:21" x14ac:dyDescent="0.25">
      <c r="A852">
        <v>850</v>
      </c>
      <c r="B852" t="s">
        <v>1733</v>
      </c>
      <c r="C852" s="3" t="s">
        <v>1734</v>
      </c>
      <c r="D852" s="6">
        <v>100</v>
      </c>
      <c r="E852" s="6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78"/>
        <v>0.01</v>
      </c>
      <c r="P852" s="7">
        <f t="shared" si="79"/>
        <v>1</v>
      </c>
      <c r="Q852" t="str">
        <f t="shared" si="80"/>
        <v>music</v>
      </c>
      <c r="R852" t="str">
        <f t="shared" si="81"/>
        <v>rock</v>
      </c>
      <c r="S852" s="9">
        <f t="shared" si="82"/>
        <v>40866.25</v>
      </c>
      <c r="T852" s="9">
        <f t="shared" si="83"/>
        <v>40881.25</v>
      </c>
      <c r="U852" t="str" cm="1">
        <f t="array" ref="U852">_xlfn.IFS( D852 &lt; 1000, "Less than 1000", D852&lt;=4999, "1000 to 4999", D852&lt;=9999, "5000 to 9999", D852&lt;= 14999, "10000 to 14999",
D852&lt;=19999, "15000 to 19999", D852&lt;=24999, "20000 to 24999", D852&lt;=29999, "25000 to 29999",
D852&lt;=34999, "30000 to 34999", D852&lt;=39999, "35000 to 39999", D852&lt;=44999, "40000 to 44999",
D852&lt;=49999, "45000 to 49999", D852&gt;49999, "Greater than or equal to 50000" )</f>
        <v>Less than 1000</v>
      </c>
    </row>
    <row r="853" spans="1:21" x14ac:dyDescent="0.25">
      <c r="A853">
        <v>851</v>
      </c>
      <c r="B853" t="s">
        <v>1735</v>
      </c>
      <c r="C853" s="3" t="s">
        <v>1736</v>
      </c>
      <c r="D853" s="6">
        <v>6000</v>
      </c>
      <c r="E853" s="6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78"/>
        <v>2.0779999999999998</v>
      </c>
      <c r="P853" s="7">
        <f t="shared" si="79"/>
        <v>77.924999999999997</v>
      </c>
      <c r="Q853" t="str">
        <f t="shared" si="80"/>
        <v>music</v>
      </c>
      <c r="R853" t="str">
        <f t="shared" si="81"/>
        <v>electric music</v>
      </c>
      <c r="S853" s="9">
        <f t="shared" si="82"/>
        <v>41031.208333333336</v>
      </c>
      <c r="T853" s="9">
        <f t="shared" si="83"/>
        <v>41064.208333333336</v>
      </c>
      <c r="U853" t="str" cm="1">
        <f t="array" ref="U853">_xlfn.IFS( D853 &lt; 1000, "Less than 1000", D853&lt;=4999, "1000 to 4999", D853&lt;=9999, "5000 to 9999", D853&lt;= 14999, "10000 to 14999",
D853&lt;=19999, "15000 to 19999", D853&lt;=24999, "20000 to 24999", D853&lt;=29999, "25000 to 29999",
D853&lt;=34999, "30000 to 34999", D853&lt;=39999, "35000 to 39999", D853&lt;=44999, "40000 to 44999",
D853&lt;=49999, "45000 to 49999", D853&gt;49999, "Greater than or equal to 50000" )</f>
        <v>5000 to 9999</v>
      </c>
    </row>
    <row r="854" spans="1:21" x14ac:dyDescent="0.25">
      <c r="A854">
        <v>852</v>
      </c>
      <c r="B854" t="s">
        <v>1737</v>
      </c>
      <c r="C854" s="3" t="s">
        <v>1738</v>
      </c>
      <c r="D854" s="6">
        <v>4900</v>
      </c>
      <c r="E854" s="6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78"/>
        <v>0.51122448979591839</v>
      </c>
      <c r="P854" s="7">
        <f t="shared" si="79"/>
        <v>80.806451612903231</v>
      </c>
      <c r="Q854" t="str">
        <f t="shared" si="80"/>
        <v>games</v>
      </c>
      <c r="R854" t="str">
        <f t="shared" si="81"/>
        <v>video games</v>
      </c>
      <c r="S854" s="9">
        <f t="shared" si="82"/>
        <v>40740.208333333336</v>
      </c>
      <c r="T854" s="9">
        <f t="shared" si="83"/>
        <v>40750.208333333336</v>
      </c>
      <c r="U854" t="str" cm="1">
        <f t="array" ref="U854">_xlfn.IFS( D854 &lt; 1000, "Less than 1000", D854&lt;=4999, "1000 to 4999", D854&lt;=9999, "5000 to 9999", D854&lt;= 14999, "10000 to 14999",
D854&lt;=19999, "15000 to 19999", D854&lt;=24999, "20000 to 24999", D854&lt;=29999, "25000 to 29999",
D854&lt;=34999, "30000 to 34999", D854&lt;=39999, "35000 to 39999", D854&lt;=44999, "40000 to 44999",
D854&lt;=49999, "45000 to 49999", D854&gt;49999, "Greater than or equal to 50000" )</f>
        <v>1000 to 4999</v>
      </c>
    </row>
    <row r="855" spans="1:21" x14ac:dyDescent="0.25">
      <c r="A855">
        <v>853</v>
      </c>
      <c r="B855" t="s">
        <v>1739</v>
      </c>
      <c r="C855" s="3" t="s">
        <v>1740</v>
      </c>
      <c r="D855" s="6">
        <v>17100</v>
      </c>
      <c r="E855" s="6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78"/>
        <v>6.5205847953216374</v>
      </c>
      <c r="P855" s="7">
        <f t="shared" si="79"/>
        <v>76.006816632583508</v>
      </c>
      <c r="Q855" t="str">
        <f t="shared" si="80"/>
        <v>music</v>
      </c>
      <c r="R855" t="str">
        <f t="shared" si="81"/>
        <v>indie rock</v>
      </c>
      <c r="S855" s="9">
        <f t="shared" si="82"/>
        <v>40714.208333333336</v>
      </c>
      <c r="T855" s="9">
        <f t="shared" si="83"/>
        <v>40719.208333333336</v>
      </c>
      <c r="U855" t="str" cm="1">
        <f t="array" ref="U855">_xlfn.IFS( D855 &lt; 1000, "Less than 1000", D855&lt;=4999, "1000 to 4999", D855&lt;=9999, "5000 to 9999", D855&lt;= 14999, "10000 to 14999",
D855&lt;=19999, "15000 to 19999", D855&lt;=24999, "20000 to 24999", D855&lt;=29999, "25000 to 29999",
D855&lt;=34999, "30000 to 34999", D855&lt;=39999, "35000 to 39999", D855&lt;=44999, "40000 to 44999",
D855&lt;=49999, "45000 to 49999", D855&gt;49999, "Greater than or equal to 50000" )</f>
        <v>15000 to 19999</v>
      </c>
    </row>
    <row r="856" spans="1:21" x14ac:dyDescent="0.25">
      <c r="A856">
        <v>854</v>
      </c>
      <c r="B856" t="s">
        <v>1741</v>
      </c>
      <c r="C856" s="3" t="s">
        <v>1742</v>
      </c>
      <c r="D856" s="6">
        <v>171000</v>
      </c>
      <c r="E856" s="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78"/>
        <v>1.1363099415204678</v>
      </c>
      <c r="P856" s="7">
        <f t="shared" si="79"/>
        <v>72.993613824192337</v>
      </c>
      <c r="Q856" t="str">
        <f t="shared" si="80"/>
        <v>publishing</v>
      </c>
      <c r="R856" t="str">
        <f t="shared" si="81"/>
        <v>fiction</v>
      </c>
      <c r="S856" s="9">
        <f t="shared" si="82"/>
        <v>43787.25</v>
      </c>
      <c r="T856" s="9">
        <f t="shared" si="83"/>
        <v>43814.25</v>
      </c>
      <c r="U856" t="str" cm="1">
        <f t="array" ref="U856">_xlfn.IFS( D856 &lt; 1000, "Less than 1000", D856&lt;=4999, "1000 to 4999", D856&lt;=9999, "5000 to 9999", D856&lt;= 14999, "10000 to 14999",
D856&lt;=19999, "15000 to 19999", D856&lt;=24999, "20000 to 24999", D856&lt;=29999, "25000 to 29999",
D856&lt;=34999, "30000 to 34999", D856&lt;=39999, "35000 to 39999", D856&lt;=44999, "40000 to 44999",
D856&lt;=49999, "45000 to 49999", D856&gt;49999, "Greater than or equal to 50000" )</f>
        <v>Greater than or equal to 50000</v>
      </c>
    </row>
    <row r="857" spans="1:21" x14ac:dyDescent="0.25">
      <c r="A857">
        <v>855</v>
      </c>
      <c r="B857" t="s">
        <v>1743</v>
      </c>
      <c r="C857" s="3" t="s">
        <v>1744</v>
      </c>
      <c r="D857" s="6">
        <v>23400</v>
      </c>
      <c r="E857" s="6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78"/>
        <v>1.0237606837606839</v>
      </c>
      <c r="P857" s="7">
        <f t="shared" si="79"/>
        <v>53</v>
      </c>
      <c r="Q857" t="str">
        <f t="shared" si="80"/>
        <v>theater</v>
      </c>
      <c r="R857" t="str">
        <f t="shared" si="81"/>
        <v>plays</v>
      </c>
      <c r="S857" s="9">
        <f t="shared" si="82"/>
        <v>40712.208333333336</v>
      </c>
      <c r="T857" s="9">
        <f t="shared" si="83"/>
        <v>40743.208333333336</v>
      </c>
      <c r="U857" t="str" cm="1">
        <f t="array" ref="U857">_xlfn.IFS( D857 &lt; 1000, "Less than 1000", D857&lt;=4999, "1000 to 4999", D857&lt;=9999, "5000 to 9999", D857&lt;= 14999, "10000 to 14999",
D857&lt;=19999, "15000 to 19999", D857&lt;=24999, "20000 to 24999", D857&lt;=29999, "25000 to 29999",
D857&lt;=34999, "30000 to 34999", D857&lt;=39999, "35000 to 39999", D857&lt;=44999, "40000 to 44999",
D857&lt;=49999, "45000 to 49999", D857&gt;49999, "Greater than or equal to 50000" )</f>
        <v>20000 to 24999</v>
      </c>
    </row>
    <row r="858" spans="1:21" x14ac:dyDescent="0.25">
      <c r="A858">
        <v>856</v>
      </c>
      <c r="B858" t="s">
        <v>1599</v>
      </c>
      <c r="C858" s="3" t="s">
        <v>1745</v>
      </c>
      <c r="D858" s="6">
        <v>2400</v>
      </c>
      <c r="E858" s="6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78"/>
        <v>3.5658333333333334</v>
      </c>
      <c r="P858" s="7">
        <f t="shared" si="79"/>
        <v>54.164556962025316</v>
      </c>
      <c r="Q858" t="str">
        <f t="shared" si="80"/>
        <v>food</v>
      </c>
      <c r="R858" t="str">
        <f t="shared" si="81"/>
        <v>food trucks</v>
      </c>
      <c r="S858" s="9">
        <f t="shared" si="82"/>
        <v>41023.208333333336</v>
      </c>
      <c r="T858" s="9">
        <f t="shared" si="83"/>
        <v>41040.208333333336</v>
      </c>
      <c r="U858" t="str" cm="1">
        <f t="array" ref="U858">_xlfn.IFS( D858 &lt; 1000, "Less than 1000", D858&lt;=4999, "1000 to 4999", D858&lt;=9999, "5000 to 9999", D858&lt;= 14999, "10000 to 14999",
D858&lt;=19999, "15000 to 19999", D858&lt;=24999, "20000 to 24999", D858&lt;=29999, "25000 to 29999",
D858&lt;=34999, "30000 to 34999", D858&lt;=39999, "35000 to 39999", D858&lt;=44999, "40000 to 44999",
D858&lt;=49999, "45000 to 49999", D858&gt;49999, "Greater than or equal to 50000" )</f>
        <v>1000 to 4999</v>
      </c>
    </row>
    <row r="859" spans="1:21" x14ac:dyDescent="0.25">
      <c r="A859">
        <v>857</v>
      </c>
      <c r="B859" t="s">
        <v>1746</v>
      </c>
      <c r="C859" s="3" t="s">
        <v>1747</v>
      </c>
      <c r="D859" s="6">
        <v>5300</v>
      </c>
      <c r="E859" s="6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78"/>
        <v>1.3986792452830188</v>
      </c>
      <c r="P859" s="7">
        <f t="shared" si="79"/>
        <v>32.946666666666665</v>
      </c>
      <c r="Q859" t="str">
        <f t="shared" si="80"/>
        <v>film &amp; video</v>
      </c>
      <c r="R859" t="str">
        <f t="shared" si="81"/>
        <v>shorts</v>
      </c>
      <c r="S859" s="9">
        <f t="shared" si="82"/>
        <v>40944.25</v>
      </c>
      <c r="T859" s="9">
        <f t="shared" si="83"/>
        <v>40967.25</v>
      </c>
      <c r="U859" t="str" cm="1">
        <f t="array" ref="U859">_xlfn.IFS( D859 &lt; 1000, "Less than 1000", D859&lt;=4999, "1000 to 4999", D859&lt;=9999, "5000 to 9999", D859&lt;= 14999, "10000 to 14999",
D859&lt;=19999, "15000 to 19999", D859&lt;=24999, "20000 to 24999", D859&lt;=29999, "25000 to 29999",
D859&lt;=34999, "30000 to 34999", D859&lt;=39999, "35000 to 39999", D859&lt;=44999, "40000 to 44999",
D859&lt;=49999, "45000 to 49999", D859&gt;49999, "Greater than or equal to 50000" )</f>
        <v>5000 to 9999</v>
      </c>
    </row>
    <row r="860" spans="1:21" x14ac:dyDescent="0.25">
      <c r="A860">
        <v>858</v>
      </c>
      <c r="B860" t="s">
        <v>1748</v>
      </c>
      <c r="C860" s="3" t="s">
        <v>1749</v>
      </c>
      <c r="D860" s="6">
        <v>4000</v>
      </c>
      <c r="E860" s="6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78"/>
        <v>0.69450000000000001</v>
      </c>
      <c r="P860" s="7">
        <f t="shared" si="79"/>
        <v>79.371428571428567</v>
      </c>
      <c r="Q860" t="str">
        <f t="shared" si="80"/>
        <v>food</v>
      </c>
      <c r="R860" t="str">
        <f t="shared" si="81"/>
        <v>food trucks</v>
      </c>
      <c r="S860" s="9">
        <f t="shared" si="82"/>
        <v>43211.208333333328</v>
      </c>
      <c r="T860" s="9">
        <f t="shared" si="83"/>
        <v>43218.208333333328</v>
      </c>
      <c r="U860" t="str" cm="1">
        <f t="array" ref="U860">_xlfn.IFS( D860 &lt; 1000, "Less than 1000", D860&lt;=4999, "1000 to 4999", D860&lt;=9999, "5000 to 9999", D860&lt;= 14999, "10000 to 14999",
D860&lt;=19999, "15000 to 19999", D860&lt;=24999, "20000 to 24999", D860&lt;=29999, "25000 to 29999",
D860&lt;=34999, "30000 to 34999", D860&lt;=39999, "35000 to 39999", D860&lt;=44999, "40000 to 44999",
D860&lt;=49999, "45000 to 49999", D860&gt;49999, "Greater than or equal to 50000" )</f>
        <v>1000 to 4999</v>
      </c>
    </row>
    <row r="861" spans="1:21" x14ac:dyDescent="0.25">
      <c r="A861">
        <v>859</v>
      </c>
      <c r="B861" t="s">
        <v>1750</v>
      </c>
      <c r="C861" s="3" t="s">
        <v>1751</v>
      </c>
      <c r="D861" s="6">
        <v>7300</v>
      </c>
      <c r="E861" s="6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78"/>
        <v>0.35534246575342465</v>
      </c>
      <c r="P861" s="7">
        <f t="shared" si="79"/>
        <v>41.174603174603178</v>
      </c>
      <c r="Q861" t="str">
        <f t="shared" si="80"/>
        <v>theater</v>
      </c>
      <c r="R861" t="str">
        <f t="shared" si="81"/>
        <v>plays</v>
      </c>
      <c r="S861" s="9">
        <f t="shared" si="82"/>
        <v>41334.25</v>
      </c>
      <c r="T861" s="9">
        <f t="shared" si="83"/>
        <v>41352.208333333336</v>
      </c>
      <c r="U861" t="str" cm="1">
        <f t="array" ref="U861">_xlfn.IFS( D861 &lt; 1000, "Less than 1000", D861&lt;=4999, "1000 to 4999", D861&lt;=9999, "5000 to 9999", D861&lt;= 14999, "10000 to 14999",
D861&lt;=19999, "15000 to 19999", D861&lt;=24999, "20000 to 24999", D861&lt;=29999, "25000 to 29999",
D861&lt;=34999, "30000 to 34999", D861&lt;=39999, "35000 to 39999", D861&lt;=44999, "40000 to 44999",
D861&lt;=49999, "45000 to 49999", D861&gt;49999, "Greater than or equal to 50000" )</f>
        <v>5000 to 9999</v>
      </c>
    </row>
    <row r="862" spans="1:21" x14ac:dyDescent="0.25">
      <c r="A862">
        <v>860</v>
      </c>
      <c r="B862" t="s">
        <v>1752</v>
      </c>
      <c r="C862" s="3" t="s">
        <v>1753</v>
      </c>
      <c r="D862" s="6">
        <v>2000</v>
      </c>
      <c r="E862" s="6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78"/>
        <v>2.5165000000000002</v>
      </c>
      <c r="P862" s="7">
        <f t="shared" si="79"/>
        <v>77.430769230769229</v>
      </c>
      <c r="Q862" t="str">
        <f t="shared" si="80"/>
        <v>technology</v>
      </c>
      <c r="R862" t="str">
        <f t="shared" si="81"/>
        <v>wearables</v>
      </c>
      <c r="S862" s="9">
        <f t="shared" si="82"/>
        <v>43515.25</v>
      </c>
      <c r="T862" s="9">
        <f t="shared" si="83"/>
        <v>43525.25</v>
      </c>
      <c r="U862" t="str" cm="1">
        <f t="array" ref="U862">_xlfn.IFS( D862 &lt; 1000, "Less than 1000", D862&lt;=4999, "1000 to 4999", D862&lt;=9999, "5000 to 9999", D862&lt;= 14999, "10000 to 14999",
D862&lt;=19999, "15000 to 19999", D862&lt;=24999, "20000 to 24999", D862&lt;=29999, "25000 to 29999",
D862&lt;=34999, "30000 to 34999", D862&lt;=39999, "35000 to 39999", D862&lt;=44999, "40000 to 44999",
D862&lt;=49999, "45000 to 49999", D862&gt;49999, "Greater than or equal to 50000" )</f>
        <v>1000 to 4999</v>
      </c>
    </row>
    <row r="863" spans="1:21" x14ac:dyDescent="0.25">
      <c r="A863">
        <v>861</v>
      </c>
      <c r="B863" t="s">
        <v>1754</v>
      </c>
      <c r="C863" s="3" t="s">
        <v>1755</v>
      </c>
      <c r="D863" s="6">
        <v>8800</v>
      </c>
      <c r="E863" s="6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78"/>
        <v>1.0587500000000001</v>
      </c>
      <c r="P863" s="7">
        <f t="shared" si="79"/>
        <v>57.159509202453989</v>
      </c>
      <c r="Q863" t="str">
        <f t="shared" si="80"/>
        <v>theater</v>
      </c>
      <c r="R863" t="str">
        <f t="shared" si="81"/>
        <v>plays</v>
      </c>
      <c r="S863" s="9">
        <f t="shared" si="82"/>
        <v>40258.208333333336</v>
      </c>
      <c r="T863" s="9">
        <f t="shared" si="83"/>
        <v>40266.208333333336</v>
      </c>
      <c r="U863" t="str" cm="1">
        <f t="array" ref="U863">_xlfn.IFS( D863 &lt; 1000, "Less than 1000", D863&lt;=4999, "1000 to 4999", D863&lt;=9999, "5000 to 9999", D863&lt;= 14999, "10000 to 14999",
D863&lt;=19999, "15000 to 19999", D863&lt;=24999, "20000 to 24999", D863&lt;=29999, "25000 to 29999",
D863&lt;=34999, "30000 to 34999", D863&lt;=39999, "35000 to 39999", D863&lt;=44999, "40000 to 44999",
D863&lt;=49999, "45000 to 49999", D863&gt;49999, "Greater than or equal to 50000" )</f>
        <v>5000 to 9999</v>
      </c>
    </row>
    <row r="864" spans="1:21" x14ac:dyDescent="0.25">
      <c r="A864">
        <v>862</v>
      </c>
      <c r="B864" t="s">
        <v>1756</v>
      </c>
      <c r="C864" s="3" t="s">
        <v>1757</v>
      </c>
      <c r="D864" s="6">
        <v>3500</v>
      </c>
      <c r="E864" s="6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78"/>
        <v>1.8742857142857143</v>
      </c>
      <c r="P864" s="7">
        <f t="shared" si="79"/>
        <v>77.17647058823529</v>
      </c>
      <c r="Q864" t="str">
        <f t="shared" si="80"/>
        <v>theater</v>
      </c>
      <c r="R864" t="str">
        <f t="shared" si="81"/>
        <v>plays</v>
      </c>
      <c r="S864" s="9">
        <f t="shared" si="82"/>
        <v>40756.208333333336</v>
      </c>
      <c r="T864" s="9">
        <f t="shared" si="83"/>
        <v>40760.208333333336</v>
      </c>
      <c r="U864" t="str" cm="1">
        <f t="array" ref="U864">_xlfn.IFS( D864 &lt; 1000, "Less than 1000", D864&lt;=4999, "1000 to 4999", D864&lt;=9999, "5000 to 9999", D864&lt;= 14999, "10000 to 14999",
D864&lt;=19999, "15000 to 19999", D864&lt;=24999, "20000 to 24999", D864&lt;=29999, "25000 to 29999",
D864&lt;=34999, "30000 to 34999", D864&lt;=39999, "35000 to 39999", D864&lt;=44999, "40000 to 44999",
D864&lt;=49999, "45000 to 49999", D864&gt;49999, "Greater than or equal to 50000" )</f>
        <v>1000 to 4999</v>
      </c>
    </row>
    <row r="865" spans="1:21" x14ac:dyDescent="0.25">
      <c r="A865">
        <v>863</v>
      </c>
      <c r="B865" t="s">
        <v>1758</v>
      </c>
      <c r="C865" s="3" t="s">
        <v>1759</v>
      </c>
      <c r="D865" s="6">
        <v>1400</v>
      </c>
      <c r="E865" s="6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78"/>
        <v>3.8678571428571429</v>
      </c>
      <c r="P865" s="7">
        <f t="shared" si="79"/>
        <v>24.953917050691246</v>
      </c>
      <c r="Q865" t="str">
        <f t="shared" si="80"/>
        <v>film &amp; video</v>
      </c>
      <c r="R865" t="str">
        <f t="shared" si="81"/>
        <v>television</v>
      </c>
      <c r="S865" s="9">
        <f t="shared" si="82"/>
        <v>42172.208333333328</v>
      </c>
      <c r="T865" s="9">
        <f t="shared" si="83"/>
        <v>42195.208333333328</v>
      </c>
      <c r="U865" t="str" cm="1">
        <f t="array" ref="U865">_xlfn.IFS( D865 &lt; 1000, "Less than 1000", D865&lt;=4999, "1000 to 4999", D865&lt;=9999, "5000 to 9999", D865&lt;= 14999, "10000 to 14999",
D865&lt;=19999, "15000 to 19999", D865&lt;=24999, "20000 to 24999", D865&lt;=29999, "25000 to 29999",
D865&lt;=34999, "30000 to 34999", D865&lt;=39999, "35000 to 39999", D865&lt;=44999, "40000 to 44999",
D865&lt;=49999, "45000 to 49999", D865&gt;49999, "Greater than or equal to 50000" )</f>
        <v>1000 to 4999</v>
      </c>
    </row>
    <row r="866" spans="1:21" x14ac:dyDescent="0.25">
      <c r="A866">
        <v>864</v>
      </c>
      <c r="B866" t="s">
        <v>1760</v>
      </c>
      <c r="C866" s="3" t="s">
        <v>1761</v>
      </c>
      <c r="D866" s="6">
        <v>4200</v>
      </c>
      <c r="E866" s="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78"/>
        <v>3.4707142857142856</v>
      </c>
      <c r="P866" s="7">
        <f t="shared" si="79"/>
        <v>97.18</v>
      </c>
      <c r="Q866" t="str">
        <f t="shared" si="80"/>
        <v>film &amp; video</v>
      </c>
      <c r="R866" t="str">
        <f t="shared" si="81"/>
        <v>shorts</v>
      </c>
      <c r="S866" s="9">
        <f t="shared" si="82"/>
        <v>42601.208333333328</v>
      </c>
      <c r="T866" s="9">
        <f t="shared" si="83"/>
        <v>42606.208333333328</v>
      </c>
      <c r="U866" t="str" cm="1">
        <f t="array" ref="U866">_xlfn.IFS( D866 &lt; 1000, "Less than 1000", D866&lt;=4999, "1000 to 4999", D866&lt;=9999, "5000 to 9999", D866&lt;= 14999, "10000 to 14999",
D866&lt;=19999, "15000 to 19999", D866&lt;=24999, "20000 to 24999", D866&lt;=29999, "25000 to 29999",
D866&lt;=34999, "30000 to 34999", D866&lt;=39999, "35000 to 39999", D866&lt;=44999, "40000 to 44999",
D866&lt;=49999, "45000 to 49999", D866&gt;49999, "Greater than or equal to 50000" )</f>
        <v>1000 to 4999</v>
      </c>
    </row>
    <row r="867" spans="1:21" x14ac:dyDescent="0.25">
      <c r="A867">
        <v>865</v>
      </c>
      <c r="B867" t="s">
        <v>1762</v>
      </c>
      <c r="C867" s="3" t="s">
        <v>1763</v>
      </c>
      <c r="D867" s="6">
        <v>81000</v>
      </c>
      <c r="E867" s="6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78"/>
        <v>1.8582098765432098</v>
      </c>
      <c r="P867" s="7">
        <f t="shared" si="79"/>
        <v>46.000916870415651</v>
      </c>
      <c r="Q867" t="str">
        <f t="shared" si="80"/>
        <v>theater</v>
      </c>
      <c r="R867" t="str">
        <f t="shared" si="81"/>
        <v>plays</v>
      </c>
      <c r="S867" s="9">
        <f t="shared" si="82"/>
        <v>41897.208333333336</v>
      </c>
      <c r="T867" s="9">
        <f t="shared" si="83"/>
        <v>41906.208333333336</v>
      </c>
      <c r="U867" t="str" cm="1">
        <f t="array" ref="U867">_xlfn.IFS( D867 &lt; 1000, "Less than 1000", D867&lt;=4999, "1000 to 4999", D867&lt;=9999, "5000 to 9999", D867&lt;= 14999, "10000 to 14999",
D867&lt;=19999, "15000 to 19999", D867&lt;=24999, "20000 to 24999", D867&lt;=29999, "25000 to 29999",
D867&lt;=34999, "30000 to 34999", D867&lt;=39999, "35000 to 39999", D867&lt;=44999, "40000 to 44999",
D867&lt;=49999, "45000 to 49999", D867&gt;49999, "Greater than or equal to 50000" )</f>
        <v>Greater than or equal to 50000</v>
      </c>
    </row>
    <row r="868" spans="1:21" x14ac:dyDescent="0.25">
      <c r="A868">
        <v>866</v>
      </c>
      <c r="B868" t="s">
        <v>1764</v>
      </c>
      <c r="C868" s="3" t="s">
        <v>1765</v>
      </c>
      <c r="D868" s="6">
        <v>182800</v>
      </c>
      <c r="E868" s="6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78"/>
        <v>0.43241247264770238</v>
      </c>
      <c r="P868" s="7">
        <f t="shared" si="79"/>
        <v>88.023385300668153</v>
      </c>
      <c r="Q868" t="str">
        <f t="shared" si="80"/>
        <v>photography</v>
      </c>
      <c r="R868" t="str">
        <f t="shared" si="81"/>
        <v>photography books</v>
      </c>
      <c r="S868" s="9">
        <f t="shared" si="82"/>
        <v>40671.208333333336</v>
      </c>
      <c r="T868" s="9">
        <f t="shared" si="83"/>
        <v>40672.208333333336</v>
      </c>
      <c r="U868" t="str" cm="1">
        <f t="array" ref="U868">_xlfn.IFS( D868 &lt; 1000, "Less than 1000", D868&lt;=4999, "1000 to 4999", D868&lt;=9999, "5000 to 9999", D868&lt;= 14999, "10000 to 14999",
D868&lt;=19999, "15000 to 19999", D868&lt;=24999, "20000 to 24999", D868&lt;=29999, "25000 to 29999",
D868&lt;=34999, "30000 to 34999", D868&lt;=39999, "35000 to 39999", D868&lt;=44999, "40000 to 44999",
D868&lt;=49999, "45000 to 49999", D868&gt;49999, "Greater than or equal to 50000" )</f>
        <v>Greater than or equal to 50000</v>
      </c>
    </row>
    <row r="869" spans="1:21" x14ac:dyDescent="0.25">
      <c r="A869">
        <v>867</v>
      </c>
      <c r="B869" t="s">
        <v>1766</v>
      </c>
      <c r="C869" s="3" t="s">
        <v>1767</v>
      </c>
      <c r="D869" s="6">
        <v>4800</v>
      </c>
      <c r="E869" s="6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78"/>
        <v>1.6243749999999999</v>
      </c>
      <c r="P869" s="7">
        <f t="shared" si="79"/>
        <v>25.99</v>
      </c>
      <c r="Q869" t="str">
        <f t="shared" si="80"/>
        <v>food</v>
      </c>
      <c r="R869" t="str">
        <f t="shared" si="81"/>
        <v>food trucks</v>
      </c>
      <c r="S869" s="9">
        <f t="shared" si="82"/>
        <v>43382.208333333328</v>
      </c>
      <c r="T869" s="9">
        <f t="shared" si="83"/>
        <v>43388.208333333328</v>
      </c>
      <c r="U869" t="str" cm="1">
        <f t="array" ref="U869">_xlfn.IFS( D869 &lt; 1000, "Less than 1000", D869&lt;=4999, "1000 to 4999", D869&lt;=9999, "5000 to 9999", D869&lt;= 14999, "10000 to 14999",
D869&lt;=19999, "15000 to 19999", D869&lt;=24999, "20000 to 24999", D869&lt;=29999, "25000 to 29999",
D869&lt;=34999, "30000 to 34999", D869&lt;=39999, "35000 to 39999", D869&lt;=44999, "40000 to 44999",
D869&lt;=49999, "45000 to 49999", D869&gt;49999, "Greater than or equal to 50000" )</f>
        <v>1000 to 4999</v>
      </c>
    </row>
    <row r="870" spans="1:21" x14ac:dyDescent="0.25">
      <c r="A870">
        <v>868</v>
      </c>
      <c r="B870" t="s">
        <v>1768</v>
      </c>
      <c r="C870" s="3" t="s">
        <v>1769</v>
      </c>
      <c r="D870" s="6">
        <v>7000</v>
      </c>
      <c r="E870" s="6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78"/>
        <v>1.8484285714285715</v>
      </c>
      <c r="P870" s="7">
        <f t="shared" si="79"/>
        <v>102.69047619047619</v>
      </c>
      <c r="Q870" t="str">
        <f t="shared" si="80"/>
        <v>theater</v>
      </c>
      <c r="R870" t="str">
        <f t="shared" si="81"/>
        <v>plays</v>
      </c>
      <c r="S870" s="9">
        <f t="shared" si="82"/>
        <v>41559.208333333336</v>
      </c>
      <c r="T870" s="9">
        <f t="shared" si="83"/>
        <v>41570.208333333336</v>
      </c>
      <c r="U870" t="str" cm="1">
        <f t="array" ref="U870">_xlfn.IFS( D870 &lt; 1000, "Less than 1000", D870&lt;=4999, "1000 to 4999", D870&lt;=9999, "5000 to 9999", D870&lt;= 14999, "10000 to 14999",
D870&lt;=19999, "15000 to 19999", D870&lt;=24999, "20000 to 24999", D870&lt;=29999, "25000 to 29999",
D870&lt;=34999, "30000 to 34999", D870&lt;=39999, "35000 to 39999", D870&lt;=44999, "40000 to 44999",
D870&lt;=49999, "45000 to 49999", D870&gt;49999, "Greater than or equal to 50000" )</f>
        <v>5000 to 9999</v>
      </c>
    </row>
    <row r="871" spans="1:21" x14ac:dyDescent="0.25">
      <c r="A871">
        <v>869</v>
      </c>
      <c r="B871" t="s">
        <v>1770</v>
      </c>
      <c r="C871" s="3" t="s">
        <v>1771</v>
      </c>
      <c r="D871" s="6">
        <v>161900</v>
      </c>
      <c r="E871" s="6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78"/>
        <v>0.23703520691785052</v>
      </c>
      <c r="P871" s="7">
        <f t="shared" si="79"/>
        <v>72.958174904942965</v>
      </c>
      <c r="Q871" t="str">
        <f t="shared" si="80"/>
        <v>film &amp; video</v>
      </c>
      <c r="R871" t="str">
        <f t="shared" si="81"/>
        <v>drama</v>
      </c>
      <c r="S871" s="9">
        <f t="shared" si="82"/>
        <v>40350.208333333336</v>
      </c>
      <c r="T871" s="9">
        <f t="shared" si="83"/>
        <v>40364.208333333336</v>
      </c>
      <c r="U871" t="str" cm="1">
        <f t="array" ref="U871">_xlfn.IFS( D871 &lt; 1000, "Less than 1000", D871&lt;=4999, "1000 to 4999", D871&lt;=9999, "5000 to 9999", D871&lt;= 14999, "10000 to 14999",
D871&lt;=19999, "15000 to 19999", D871&lt;=24999, "20000 to 24999", D871&lt;=29999, "25000 to 29999",
D871&lt;=34999, "30000 to 34999", D871&lt;=39999, "35000 to 39999", D871&lt;=44999, "40000 to 44999",
D871&lt;=49999, "45000 to 49999", D871&gt;49999, "Greater than or equal to 50000" )</f>
        <v>Greater than or equal to 50000</v>
      </c>
    </row>
    <row r="872" spans="1:21" x14ac:dyDescent="0.25">
      <c r="A872">
        <v>870</v>
      </c>
      <c r="B872" t="s">
        <v>1772</v>
      </c>
      <c r="C872" s="3" t="s">
        <v>1773</v>
      </c>
      <c r="D872" s="6">
        <v>7700</v>
      </c>
      <c r="E872" s="6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78"/>
        <v>0.89870129870129867</v>
      </c>
      <c r="P872" s="7">
        <f t="shared" si="79"/>
        <v>57.190082644628099</v>
      </c>
      <c r="Q872" t="str">
        <f t="shared" si="80"/>
        <v>theater</v>
      </c>
      <c r="R872" t="str">
        <f t="shared" si="81"/>
        <v>plays</v>
      </c>
      <c r="S872" s="9">
        <f t="shared" si="82"/>
        <v>42240.208333333328</v>
      </c>
      <c r="T872" s="9">
        <f t="shared" si="83"/>
        <v>42265.208333333328</v>
      </c>
      <c r="U872" t="str" cm="1">
        <f t="array" ref="U872">_xlfn.IFS( D872 &lt; 1000, "Less than 1000", D872&lt;=4999, "1000 to 4999", D872&lt;=9999, "5000 to 9999", D872&lt;= 14999, "10000 to 14999",
D872&lt;=19999, "15000 to 19999", D872&lt;=24999, "20000 to 24999", D872&lt;=29999, "25000 to 29999",
D872&lt;=34999, "30000 to 34999", D872&lt;=39999, "35000 to 39999", D872&lt;=44999, "40000 to 44999",
D872&lt;=49999, "45000 to 49999", D872&gt;49999, "Greater than or equal to 50000" )</f>
        <v>5000 to 9999</v>
      </c>
    </row>
    <row r="873" spans="1:21" x14ac:dyDescent="0.25">
      <c r="A873">
        <v>871</v>
      </c>
      <c r="B873" t="s">
        <v>1774</v>
      </c>
      <c r="C873" s="3" t="s">
        <v>1775</v>
      </c>
      <c r="D873" s="6">
        <v>71500</v>
      </c>
      <c r="E873" s="6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78"/>
        <v>2.7260419580419581</v>
      </c>
      <c r="P873" s="7">
        <f t="shared" si="79"/>
        <v>84.013793103448279</v>
      </c>
      <c r="Q873" t="str">
        <f t="shared" si="80"/>
        <v>theater</v>
      </c>
      <c r="R873" t="str">
        <f t="shared" si="81"/>
        <v>plays</v>
      </c>
      <c r="S873" s="9">
        <f t="shared" si="82"/>
        <v>43040.208333333328</v>
      </c>
      <c r="T873" s="9">
        <f t="shared" si="83"/>
        <v>43058.25</v>
      </c>
      <c r="U873" t="str" cm="1">
        <f t="array" ref="U873">_xlfn.IFS( D873 &lt; 1000, "Less than 1000", D873&lt;=4999, "1000 to 4999", D873&lt;=9999, "5000 to 9999", D873&lt;= 14999, "10000 to 14999",
D873&lt;=19999, "15000 to 19999", D873&lt;=24999, "20000 to 24999", D873&lt;=29999, "25000 to 29999",
D873&lt;=34999, "30000 to 34999", D873&lt;=39999, "35000 to 39999", D873&lt;=44999, "40000 to 44999",
D873&lt;=49999, "45000 to 49999", D873&gt;49999, "Greater than or equal to 50000" )</f>
        <v>Greater than or equal to 50000</v>
      </c>
    </row>
    <row r="874" spans="1:21" x14ac:dyDescent="0.25">
      <c r="A874">
        <v>872</v>
      </c>
      <c r="B874" t="s">
        <v>1776</v>
      </c>
      <c r="C874" s="3" t="s">
        <v>1777</v>
      </c>
      <c r="D874" s="6">
        <v>4700</v>
      </c>
      <c r="E874" s="6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78"/>
        <v>1.7004255319148935</v>
      </c>
      <c r="P874" s="7">
        <f t="shared" si="79"/>
        <v>98.666666666666671</v>
      </c>
      <c r="Q874" t="str">
        <f t="shared" si="80"/>
        <v>film &amp; video</v>
      </c>
      <c r="R874" t="str">
        <f t="shared" si="81"/>
        <v>science fiction</v>
      </c>
      <c r="S874" s="9">
        <f t="shared" si="82"/>
        <v>43346.208333333328</v>
      </c>
      <c r="T874" s="9">
        <f t="shared" si="83"/>
        <v>43351.208333333328</v>
      </c>
      <c r="U874" t="str" cm="1">
        <f t="array" ref="U874">_xlfn.IFS( D874 &lt; 1000, "Less than 1000", D874&lt;=4999, "1000 to 4999", D874&lt;=9999, "5000 to 9999", D874&lt;= 14999, "10000 to 14999",
D874&lt;=19999, "15000 to 19999", D874&lt;=24999, "20000 to 24999", D874&lt;=29999, "25000 to 29999",
D874&lt;=34999, "30000 to 34999", D874&lt;=39999, "35000 to 39999", D874&lt;=44999, "40000 to 44999",
D874&lt;=49999, "45000 to 49999", D874&gt;49999, "Greater than or equal to 50000" )</f>
        <v>1000 to 4999</v>
      </c>
    </row>
    <row r="875" spans="1:21" x14ac:dyDescent="0.25">
      <c r="A875">
        <v>873</v>
      </c>
      <c r="B875" t="s">
        <v>1778</v>
      </c>
      <c r="C875" s="3" t="s">
        <v>1779</v>
      </c>
      <c r="D875" s="6">
        <v>42100</v>
      </c>
      <c r="E875" s="6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78"/>
        <v>1.8828503562945369</v>
      </c>
      <c r="P875" s="7">
        <f t="shared" si="79"/>
        <v>42.007419183889773</v>
      </c>
      <c r="Q875" t="str">
        <f t="shared" si="80"/>
        <v>photography</v>
      </c>
      <c r="R875" t="str">
        <f t="shared" si="81"/>
        <v>photography books</v>
      </c>
      <c r="S875" s="9">
        <f t="shared" si="82"/>
        <v>41647.25</v>
      </c>
      <c r="T875" s="9">
        <f t="shared" si="83"/>
        <v>41652.25</v>
      </c>
      <c r="U875" t="str" cm="1">
        <f t="array" ref="U875">_xlfn.IFS( D875 &lt; 1000, "Less than 1000", D875&lt;=4999, "1000 to 4999", D875&lt;=9999, "5000 to 9999", D875&lt;= 14999, "10000 to 14999",
D875&lt;=19999, "15000 to 19999", D875&lt;=24999, "20000 to 24999", D875&lt;=29999, "25000 to 29999",
D875&lt;=34999, "30000 to 34999", D875&lt;=39999, "35000 to 39999", D875&lt;=44999, "40000 to 44999",
D875&lt;=49999, "45000 to 49999", D875&gt;49999, "Greater than or equal to 50000" )</f>
        <v>40000 to 44999</v>
      </c>
    </row>
    <row r="876" spans="1:21" x14ac:dyDescent="0.25">
      <c r="A876">
        <v>874</v>
      </c>
      <c r="B876" t="s">
        <v>1780</v>
      </c>
      <c r="C876" s="3" t="s">
        <v>1781</v>
      </c>
      <c r="D876" s="6">
        <v>40200</v>
      </c>
      <c r="E876" s="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78"/>
        <v>3.4693532338308457</v>
      </c>
      <c r="P876" s="7">
        <f t="shared" si="79"/>
        <v>32.002753556677376</v>
      </c>
      <c r="Q876" t="str">
        <f t="shared" si="80"/>
        <v>photography</v>
      </c>
      <c r="R876" t="str">
        <f t="shared" si="81"/>
        <v>photography books</v>
      </c>
      <c r="S876" s="9">
        <f t="shared" si="82"/>
        <v>40291.208333333336</v>
      </c>
      <c r="T876" s="9">
        <f t="shared" si="83"/>
        <v>40329.208333333336</v>
      </c>
      <c r="U876" t="str" cm="1">
        <f t="array" ref="U876">_xlfn.IFS( D876 &lt; 1000, "Less than 1000", D876&lt;=4999, "1000 to 4999", D876&lt;=9999, "5000 to 9999", D876&lt;= 14999, "10000 to 14999",
D876&lt;=19999, "15000 to 19999", D876&lt;=24999, "20000 to 24999", D876&lt;=29999, "25000 to 29999",
D876&lt;=34999, "30000 to 34999", D876&lt;=39999, "35000 to 39999", D876&lt;=44999, "40000 to 44999",
D876&lt;=49999, "45000 to 49999", D876&gt;49999, "Greater than or equal to 50000" )</f>
        <v>40000 to 44999</v>
      </c>
    </row>
    <row r="877" spans="1:21" x14ac:dyDescent="0.25">
      <c r="A877">
        <v>875</v>
      </c>
      <c r="B877" t="s">
        <v>1782</v>
      </c>
      <c r="C877" s="3" t="s">
        <v>1783</v>
      </c>
      <c r="D877" s="6">
        <v>7900</v>
      </c>
      <c r="E877" s="6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78"/>
        <v>0.6917721518987342</v>
      </c>
      <c r="P877" s="7">
        <f t="shared" si="79"/>
        <v>81.567164179104481</v>
      </c>
      <c r="Q877" t="str">
        <f t="shared" si="80"/>
        <v>music</v>
      </c>
      <c r="R877" t="str">
        <f t="shared" si="81"/>
        <v>rock</v>
      </c>
      <c r="S877" s="9">
        <f t="shared" si="82"/>
        <v>40556.25</v>
      </c>
      <c r="T877" s="9">
        <f t="shared" si="83"/>
        <v>40557.25</v>
      </c>
      <c r="U877" t="str" cm="1">
        <f t="array" ref="U877">_xlfn.IFS( D877 &lt; 1000, "Less than 1000", D877&lt;=4999, "1000 to 4999", D877&lt;=9999, "5000 to 9999", D877&lt;= 14999, "10000 to 14999",
D877&lt;=19999, "15000 to 19999", D877&lt;=24999, "20000 to 24999", D877&lt;=29999, "25000 to 29999",
D877&lt;=34999, "30000 to 34999", D877&lt;=39999, "35000 to 39999", D877&lt;=44999, "40000 to 44999",
D877&lt;=49999, "45000 to 49999", D877&gt;49999, "Greater than or equal to 50000" )</f>
        <v>5000 to 9999</v>
      </c>
    </row>
    <row r="878" spans="1:21" x14ac:dyDescent="0.25">
      <c r="A878">
        <v>876</v>
      </c>
      <c r="B878" t="s">
        <v>1784</v>
      </c>
      <c r="C878" s="3" t="s">
        <v>1785</v>
      </c>
      <c r="D878" s="6">
        <v>8300</v>
      </c>
      <c r="E878" s="6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78"/>
        <v>0.25433734939759034</v>
      </c>
      <c r="P878" s="7">
        <f t="shared" si="79"/>
        <v>37.035087719298247</v>
      </c>
      <c r="Q878" t="str">
        <f t="shared" si="80"/>
        <v>photography</v>
      </c>
      <c r="R878" t="str">
        <f t="shared" si="81"/>
        <v>photography books</v>
      </c>
      <c r="S878" s="9">
        <f t="shared" si="82"/>
        <v>43624.208333333328</v>
      </c>
      <c r="T878" s="9">
        <f t="shared" si="83"/>
        <v>43648.208333333328</v>
      </c>
      <c r="U878" t="str" cm="1">
        <f t="array" ref="U878">_xlfn.IFS( D878 &lt; 1000, "Less than 1000", D878&lt;=4999, "1000 to 4999", D878&lt;=9999, "5000 to 9999", D878&lt;= 14999, "10000 to 14999",
D878&lt;=19999, "15000 to 19999", D878&lt;=24999, "20000 to 24999", D878&lt;=29999, "25000 to 29999",
D878&lt;=34999, "30000 to 34999", D878&lt;=39999, "35000 to 39999", D878&lt;=44999, "40000 to 44999",
D878&lt;=49999, "45000 to 49999", D878&gt;49999, "Greater than or equal to 50000" )</f>
        <v>5000 to 9999</v>
      </c>
    </row>
    <row r="879" spans="1:21" x14ac:dyDescent="0.25">
      <c r="A879">
        <v>877</v>
      </c>
      <c r="B879" t="s">
        <v>1786</v>
      </c>
      <c r="C879" s="3" t="s">
        <v>1787</v>
      </c>
      <c r="D879" s="6">
        <v>163600</v>
      </c>
      <c r="E879" s="6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78"/>
        <v>0.77400977995110021</v>
      </c>
      <c r="P879" s="7">
        <f t="shared" si="79"/>
        <v>103.033360455655</v>
      </c>
      <c r="Q879" t="str">
        <f t="shared" si="80"/>
        <v>food</v>
      </c>
      <c r="R879" t="str">
        <f t="shared" si="81"/>
        <v>food trucks</v>
      </c>
      <c r="S879" s="9">
        <f t="shared" si="82"/>
        <v>42577.208333333328</v>
      </c>
      <c r="T879" s="9">
        <f t="shared" si="83"/>
        <v>42578.208333333328</v>
      </c>
      <c r="U879" t="str" cm="1">
        <f t="array" ref="U879">_xlfn.IFS( D879 &lt; 1000, "Less than 1000", D879&lt;=4999, "1000 to 4999", D879&lt;=9999, "5000 to 9999", D879&lt;= 14999, "10000 to 14999",
D879&lt;=19999, "15000 to 19999", D879&lt;=24999, "20000 to 24999", D879&lt;=29999, "25000 to 29999",
D879&lt;=34999, "30000 to 34999", D879&lt;=39999, "35000 to 39999", D879&lt;=44999, "40000 to 44999",
D879&lt;=49999, "45000 to 49999", D879&gt;49999, "Greater than or equal to 50000" )</f>
        <v>Greater than or equal to 50000</v>
      </c>
    </row>
    <row r="880" spans="1:21" x14ac:dyDescent="0.25">
      <c r="A880">
        <v>878</v>
      </c>
      <c r="B880" t="s">
        <v>1788</v>
      </c>
      <c r="C880" s="3" t="s">
        <v>1789</v>
      </c>
      <c r="D880" s="6">
        <v>2700</v>
      </c>
      <c r="E880" s="6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78"/>
        <v>0.37481481481481482</v>
      </c>
      <c r="P880" s="7">
        <f t="shared" si="79"/>
        <v>84.333333333333329</v>
      </c>
      <c r="Q880" t="str">
        <f t="shared" si="80"/>
        <v>music</v>
      </c>
      <c r="R880" t="str">
        <f t="shared" si="81"/>
        <v>metal</v>
      </c>
      <c r="S880" s="9">
        <f t="shared" si="82"/>
        <v>43845.25</v>
      </c>
      <c r="T880" s="9">
        <f t="shared" si="83"/>
        <v>43869.25</v>
      </c>
      <c r="U880" t="str" cm="1">
        <f t="array" ref="U880">_xlfn.IFS( D880 &lt; 1000, "Less than 1000", D880&lt;=4999, "1000 to 4999", D880&lt;=9999, "5000 to 9999", D880&lt;= 14999, "10000 to 14999",
D880&lt;=19999, "15000 to 19999", D880&lt;=24999, "20000 to 24999", D880&lt;=29999, "25000 to 29999",
D880&lt;=34999, "30000 to 34999", D880&lt;=39999, "35000 to 39999", D880&lt;=44999, "40000 to 44999",
D880&lt;=49999, "45000 to 49999", D880&gt;49999, "Greater than or equal to 50000" )</f>
        <v>1000 to 4999</v>
      </c>
    </row>
    <row r="881" spans="1:21" x14ac:dyDescent="0.25">
      <c r="A881">
        <v>879</v>
      </c>
      <c r="B881" t="s">
        <v>1790</v>
      </c>
      <c r="C881" s="3" t="s">
        <v>1791</v>
      </c>
      <c r="D881" s="6">
        <v>1000</v>
      </c>
      <c r="E881" s="6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78"/>
        <v>5.4379999999999997</v>
      </c>
      <c r="P881" s="7">
        <f t="shared" si="79"/>
        <v>102.60377358490567</v>
      </c>
      <c r="Q881" t="str">
        <f t="shared" si="80"/>
        <v>publishing</v>
      </c>
      <c r="R881" t="str">
        <f t="shared" si="81"/>
        <v>nonfiction</v>
      </c>
      <c r="S881" s="9">
        <f t="shared" si="82"/>
        <v>42788.25</v>
      </c>
      <c r="T881" s="9">
        <f t="shared" si="83"/>
        <v>42797.25</v>
      </c>
      <c r="U881" t="str" cm="1">
        <f t="array" ref="U881">_xlfn.IFS( D881 &lt; 1000, "Less than 1000", D881&lt;=4999, "1000 to 4999", D881&lt;=9999, "5000 to 9999", D881&lt;= 14999, "10000 to 14999",
D881&lt;=19999, "15000 to 19999", D881&lt;=24999, "20000 to 24999", D881&lt;=29999, "25000 to 29999",
D881&lt;=34999, "30000 to 34999", D881&lt;=39999, "35000 to 39999", D881&lt;=44999, "40000 to 44999",
D881&lt;=49999, "45000 to 49999", D881&gt;49999, "Greater than or equal to 50000" )</f>
        <v>1000 to 4999</v>
      </c>
    </row>
    <row r="882" spans="1:21" x14ac:dyDescent="0.25">
      <c r="A882">
        <v>880</v>
      </c>
      <c r="B882" t="s">
        <v>1792</v>
      </c>
      <c r="C882" s="3" t="s">
        <v>1793</v>
      </c>
      <c r="D882" s="6">
        <v>84500</v>
      </c>
      <c r="E882" s="6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78"/>
        <v>2.2852189349112426</v>
      </c>
      <c r="P882" s="7">
        <f t="shared" si="79"/>
        <v>79.992129246064621</v>
      </c>
      <c r="Q882" t="str">
        <f t="shared" si="80"/>
        <v>music</v>
      </c>
      <c r="R882" t="str">
        <f t="shared" si="81"/>
        <v>electric music</v>
      </c>
      <c r="S882" s="9">
        <f t="shared" si="82"/>
        <v>43667.208333333328</v>
      </c>
      <c r="T882" s="9">
        <f t="shared" si="83"/>
        <v>43669.208333333328</v>
      </c>
      <c r="U882" t="str" cm="1">
        <f t="array" ref="U882">_xlfn.IFS( D882 &lt; 1000, "Less than 1000", D882&lt;=4999, "1000 to 4999", D882&lt;=9999, "5000 to 9999", D882&lt;= 14999, "10000 to 14999",
D882&lt;=19999, "15000 to 19999", D882&lt;=24999, "20000 to 24999", D882&lt;=29999, "25000 to 29999",
D882&lt;=34999, "30000 to 34999", D882&lt;=39999, "35000 to 39999", D882&lt;=44999, "40000 to 44999",
D882&lt;=49999, "45000 to 49999", D882&gt;49999, "Greater than or equal to 50000" )</f>
        <v>Greater than or equal to 50000</v>
      </c>
    </row>
    <row r="883" spans="1:21" x14ac:dyDescent="0.25">
      <c r="A883">
        <v>881</v>
      </c>
      <c r="B883" t="s">
        <v>1794</v>
      </c>
      <c r="C883" s="3" t="s">
        <v>1795</v>
      </c>
      <c r="D883" s="6">
        <v>81300</v>
      </c>
      <c r="E883" s="6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78"/>
        <v>0.38948339483394834</v>
      </c>
      <c r="P883" s="7">
        <f t="shared" si="79"/>
        <v>70.055309734513273</v>
      </c>
      <c r="Q883" t="str">
        <f t="shared" si="80"/>
        <v>theater</v>
      </c>
      <c r="R883" t="str">
        <f t="shared" si="81"/>
        <v>plays</v>
      </c>
      <c r="S883" s="9">
        <f t="shared" si="82"/>
        <v>42194.208333333328</v>
      </c>
      <c r="T883" s="9">
        <f t="shared" si="83"/>
        <v>42223.208333333328</v>
      </c>
      <c r="U883" t="str" cm="1">
        <f t="array" ref="U883">_xlfn.IFS( D883 &lt; 1000, "Less than 1000", D883&lt;=4999, "1000 to 4999", D883&lt;=9999, "5000 to 9999", D883&lt;= 14999, "10000 to 14999",
D883&lt;=19999, "15000 to 19999", D883&lt;=24999, "20000 to 24999", D883&lt;=29999, "25000 to 29999",
D883&lt;=34999, "30000 to 34999", D883&lt;=39999, "35000 to 39999", D883&lt;=44999, "40000 to 44999",
D883&lt;=49999, "45000 to 49999", D883&gt;49999, "Greater than or equal to 50000" )</f>
        <v>Greater than or equal to 50000</v>
      </c>
    </row>
    <row r="884" spans="1:21" x14ac:dyDescent="0.25">
      <c r="A884">
        <v>882</v>
      </c>
      <c r="B884" t="s">
        <v>1796</v>
      </c>
      <c r="C884" s="3" t="s">
        <v>1797</v>
      </c>
      <c r="D884" s="6">
        <v>800</v>
      </c>
      <c r="E884" s="6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78"/>
        <v>3.7</v>
      </c>
      <c r="P884" s="7">
        <f t="shared" si="79"/>
        <v>37</v>
      </c>
      <c r="Q884" t="str">
        <f t="shared" si="80"/>
        <v>theater</v>
      </c>
      <c r="R884" t="str">
        <f t="shared" si="81"/>
        <v>plays</v>
      </c>
      <c r="S884" s="9">
        <f t="shared" si="82"/>
        <v>42025.25</v>
      </c>
      <c r="T884" s="9">
        <f t="shared" si="83"/>
        <v>42029.25</v>
      </c>
      <c r="U884" t="str" cm="1">
        <f t="array" ref="U884">_xlfn.IFS( D884 &lt; 1000, "Less than 1000", D884&lt;=4999, "1000 to 4999", D884&lt;=9999, "5000 to 9999", D884&lt;= 14999, "10000 to 14999",
D884&lt;=19999, "15000 to 19999", D884&lt;=24999, "20000 to 24999", D884&lt;=29999, "25000 to 29999",
D884&lt;=34999, "30000 to 34999", D884&lt;=39999, "35000 to 39999", D884&lt;=44999, "40000 to 44999",
D884&lt;=49999, "45000 to 49999", D884&gt;49999, "Greater than or equal to 50000" )</f>
        <v>Less than 1000</v>
      </c>
    </row>
    <row r="885" spans="1:21" x14ac:dyDescent="0.25">
      <c r="A885">
        <v>883</v>
      </c>
      <c r="B885" t="s">
        <v>1798</v>
      </c>
      <c r="C885" s="3" t="s">
        <v>1799</v>
      </c>
      <c r="D885" s="6">
        <v>3400</v>
      </c>
      <c r="E885" s="6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78"/>
        <v>2.3791176470588233</v>
      </c>
      <c r="P885" s="7">
        <f t="shared" si="79"/>
        <v>41.911917098445599</v>
      </c>
      <c r="Q885" t="str">
        <f t="shared" si="80"/>
        <v>film &amp; video</v>
      </c>
      <c r="R885" t="str">
        <f t="shared" si="81"/>
        <v>shorts</v>
      </c>
      <c r="S885" s="9">
        <f t="shared" si="82"/>
        <v>40323.208333333336</v>
      </c>
      <c r="T885" s="9">
        <f t="shared" si="83"/>
        <v>40359.208333333336</v>
      </c>
      <c r="U885" t="str" cm="1">
        <f t="array" ref="U885">_xlfn.IFS( D885 &lt; 1000, "Less than 1000", D885&lt;=4999, "1000 to 4999", D885&lt;=9999, "5000 to 9999", D885&lt;= 14999, "10000 to 14999",
D885&lt;=19999, "15000 to 19999", D885&lt;=24999, "20000 to 24999", D885&lt;=29999, "25000 to 29999",
D885&lt;=34999, "30000 to 34999", D885&lt;=39999, "35000 to 39999", D885&lt;=44999, "40000 to 44999",
D885&lt;=49999, "45000 to 49999", D885&gt;49999, "Greater than or equal to 50000" )</f>
        <v>1000 to 4999</v>
      </c>
    </row>
    <row r="886" spans="1:21" x14ac:dyDescent="0.25">
      <c r="A886">
        <v>884</v>
      </c>
      <c r="B886" t="s">
        <v>1800</v>
      </c>
      <c r="C886" s="3" t="s">
        <v>1801</v>
      </c>
      <c r="D886" s="6">
        <v>170800</v>
      </c>
      <c r="E886" s="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78"/>
        <v>0.64036299765807958</v>
      </c>
      <c r="P886" s="7">
        <f t="shared" si="79"/>
        <v>57.992576882290564</v>
      </c>
      <c r="Q886" t="str">
        <f t="shared" si="80"/>
        <v>theater</v>
      </c>
      <c r="R886" t="str">
        <f t="shared" si="81"/>
        <v>plays</v>
      </c>
      <c r="S886" s="9">
        <f t="shared" si="82"/>
        <v>41763.208333333336</v>
      </c>
      <c r="T886" s="9">
        <f t="shared" si="83"/>
        <v>41765.208333333336</v>
      </c>
      <c r="U886" t="str" cm="1">
        <f t="array" ref="U886">_xlfn.IFS( D886 &lt; 1000, "Less than 1000", D886&lt;=4999, "1000 to 4999", D886&lt;=9999, "5000 to 9999", D886&lt;= 14999, "10000 to 14999",
D886&lt;=19999, "15000 to 19999", D886&lt;=24999, "20000 to 24999", D886&lt;=29999, "25000 to 29999",
D886&lt;=34999, "30000 to 34999", D886&lt;=39999, "35000 to 39999", D886&lt;=44999, "40000 to 44999",
D886&lt;=49999, "45000 to 49999", D886&gt;49999, "Greater than or equal to 50000" )</f>
        <v>Greater than or equal to 50000</v>
      </c>
    </row>
    <row r="887" spans="1:21" x14ac:dyDescent="0.25">
      <c r="A887">
        <v>885</v>
      </c>
      <c r="B887" t="s">
        <v>1802</v>
      </c>
      <c r="C887" s="3" t="s">
        <v>1803</v>
      </c>
      <c r="D887" s="6">
        <v>1800</v>
      </c>
      <c r="E887" s="6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78"/>
        <v>1.1827777777777777</v>
      </c>
      <c r="P887" s="7">
        <f t="shared" si="79"/>
        <v>40.942307692307693</v>
      </c>
      <c r="Q887" t="str">
        <f t="shared" si="80"/>
        <v>theater</v>
      </c>
      <c r="R887" t="str">
        <f t="shared" si="81"/>
        <v>plays</v>
      </c>
      <c r="S887" s="9">
        <f t="shared" si="82"/>
        <v>40335.208333333336</v>
      </c>
      <c r="T887" s="9">
        <f t="shared" si="83"/>
        <v>40373.208333333336</v>
      </c>
      <c r="U887" t="str" cm="1">
        <f t="array" ref="U887">_xlfn.IFS( D887 &lt; 1000, "Less than 1000", D887&lt;=4999, "1000 to 4999", D887&lt;=9999, "5000 to 9999", D887&lt;= 14999, "10000 to 14999",
D887&lt;=19999, "15000 to 19999", D887&lt;=24999, "20000 to 24999", D887&lt;=29999, "25000 to 29999",
D887&lt;=34999, "30000 to 34999", D887&lt;=39999, "35000 to 39999", D887&lt;=44999, "40000 to 44999",
D887&lt;=49999, "45000 to 49999", D887&gt;49999, "Greater than or equal to 50000" )</f>
        <v>1000 to 4999</v>
      </c>
    </row>
    <row r="888" spans="1:21" x14ac:dyDescent="0.25">
      <c r="A888">
        <v>886</v>
      </c>
      <c r="B888" t="s">
        <v>1804</v>
      </c>
      <c r="C888" s="3" t="s">
        <v>1805</v>
      </c>
      <c r="D888" s="6">
        <v>150600</v>
      </c>
      <c r="E888" s="6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78"/>
        <v>0.84824037184594958</v>
      </c>
      <c r="P888" s="7">
        <f t="shared" si="79"/>
        <v>69.9972602739726</v>
      </c>
      <c r="Q888" t="str">
        <f t="shared" si="80"/>
        <v>music</v>
      </c>
      <c r="R888" t="str">
        <f t="shared" si="81"/>
        <v>indie rock</v>
      </c>
      <c r="S888" s="9">
        <f t="shared" si="82"/>
        <v>40416.208333333336</v>
      </c>
      <c r="T888" s="9">
        <f t="shared" si="83"/>
        <v>40434.208333333336</v>
      </c>
      <c r="U888" t="str" cm="1">
        <f t="array" ref="U888">_xlfn.IFS( D888 &lt; 1000, "Less than 1000", D888&lt;=4999, "1000 to 4999", D888&lt;=9999, "5000 to 9999", D888&lt;= 14999, "10000 to 14999",
D888&lt;=19999, "15000 to 19999", D888&lt;=24999, "20000 to 24999", D888&lt;=29999, "25000 to 29999",
D888&lt;=34999, "30000 to 34999", D888&lt;=39999, "35000 to 39999", D888&lt;=44999, "40000 to 44999",
D888&lt;=49999, "45000 to 49999", D888&gt;49999, "Greater than or equal to 50000" )</f>
        <v>Greater than or equal to 50000</v>
      </c>
    </row>
    <row r="889" spans="1:21" x14ac:dyDescent="0.25">
      <c r="A889">
        <v>887</v>
      </c>
      <c r="B889" t="s">
        <v>1806</v>
      </c>
      <c r="C889" s="3" t="s">
        <v>1807</v>
      </c>
      <c r="D889" s="6">
        <v>7800</v>
      </c>
      <c r="E889" s="6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78"/>
        <v>0.29346153846153844</v>
      </c>
      <c r="P889" s="7">
        <f t="shared" si="79"/>
        <v>73.838709677419359</v>
      </c>
      <c r="Q889" t="str">
        <f t="shared" si="80"/>
        <v>theater</v>
      </c>
      <c r="R889" t="str">
        <f t="shared" si="81"/>
        <v>plays</v>
      </c>
      <c r="S889" s="9">
        <f t="shared" si="82"/>
        <v>42202.208333333328</v>
      </c>
      <c r="T889" s="9">
        <f t="shared" si="83"/>
        <v>42249.208333333328</v>
      </c>
      <c r="U889" t="str" cm="1">
        <f t="array" ref="U889">_xlfn.IFS( D889 &lt; 1000, "Less than 1000", D889&lt;=4999, "1000 to 4999", D889&lt;=9999, "5000 to 9999", D889&lt;= 14999, "10000 to 14999",
D889&lt;=19999, "15000 to 19999", D889&lt;=24999, "20000 to 24999", D889&lt;=29999, "25000 to 29999",
D889&lt;=34999, "30000 to 34999", D889&lt;=39999, "35000 to 39999", D889&lt;=44999, "40000 to 44999",
D889&lt;=49999, "45000 to 49999", D889&gt;49999, "Greater than or equal to 50000" )</f>
        <v>5000 to 9999</v>
      </c>
    </row>
    <row r="890" spans="1:21" x14ac:dyDescent="0.25">
      <c r="A890">
        <v>888</v>
      </c>
      <c r="B890" t="s">
        <v>1808</v>
      </c>
      <c r="C890" s="3" t="s">
        <v>1809</v>
      </c>
      <c r="D890" s="6">
        <v>5800</v>
      </c>
      <c r="E890" s="6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78"/>
        <v>2.0989655172413793</v>
      </c>
      <c r="P890" s="7">
        <f t="shared" si="79"/>
        <v>41.979310344827589</v>
      </c>
      <c r="Q890" t="str">
        <f t="shared" si="80"/>
        <v>theater</v>
      </c>
      <c r="R890" t="str">
        <f t="shared" si="81"/>
        <v>plays</v>
      </c>
      <c r="S890" s="9">
        <f t="shared" si="82"/>
        <v>42836.208333333328</v>
      </c>
      <c r="T890" s="9">
        <f t="shared" si="83"/>
        <v>42855.208333333328</v>
      </c>
      <c r="U890" t="str" cm="1">
        <f t="array" ref="U890">_xlfn.IFS( D890 &lt; 1000, "Less than 1000", D890&lt;=4999, "1000 to 4999", D890&lt;=9999, "5000 to 9999", D890&lt;= 14999, "10000 to 14999",
D890&lt;=19999, "15000 to 19999", D890&lt;=24999, "20000 to 24999", D890&lt;=29999, "25000 to 29999",
D890&lt;=34999, "30000 to 34999", D890&lt;=39999, "35000 to 39999", D890&lt;=44999, "40000 to 44999",
D890&lt;=49999, "45000 to 49999", D890&gt;49999, "Greater than or equal to 50000" )</f>
        <v>5000 to 9999</v>
      </c>
    </row>
    <row r="891" spans="1:21" x14ac:dyDescent="0.25">
      <c r="A891">
        <v>889</v>
      </c>
      <c r="B891" t="s">
        <v>1810</v>
      </c>
      <c r="C891" s="3" t="s">
        <v>1811</v>
      </c>
      <c r="D891" s="6">
        <v>5600</v>
      </c>
      <c r="E891" s="6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78"/>
        <v>1.697857142857143</v>
      </c>
      <c r="P891" s="7">
        <f t="shared" si="79"/>
        <v>77.93442622950819</v>
      </c>
      <c r="Q891" t="str">
        <f t="shared" si="80"/>
        <v>music</v>
      </c>
      <c r="R891" t="str">
        <f t="shared" si="81"/>
        <v>electric music</v>
      </c>
      <c r="S891" s="9">
        <f t="shared" si="82"/>
        <v>41710.208333333336</v>
      </c>
      <c r="T891" s="9">
        <f t="shared" si="83"/>
        <v>41717.208333333336</v>
      </c>
      <c r="U891" t="str" cm="1">
        <f t="array" ref="U891">_xlfn.IFS( D891 &lt; 1000, "Less than 1000", D891&lt;=4999, "1000 to 4999", D891&lt;=9999, "5000 to 9999", D891&lt;= 14999, "10000 to 14999",
D891&lt;=19999, "15000 to 19999", D891&lt;=24999, "20000 to 24999", D891&lt;=29999, "25000 to 29999",
D891&lt;=34999, "30000 to 34999", D891&lt;=39999, "35000 to 39999", D891&lt;=44999, "40000 to 44999",
D891&lt;=49999, "45000 to 49999", D891&gt;49999, "Greater than or equal to 50000" )</f>
        <v>5000 to 9999</v>
      </c>
    </row>
    <row r="892" spans="1:21" x14ac:dyDescent="0.25">
      <c r="A892">
        <v>890</v>
      </c>
      <c r="B892" t="s">
        <v>1812</v>
      </c>
      <c r="C892" s="3" t="s">
        <v>1813</v>
      </c>
      <c r="D892" s="6">
        <v>134400</v>
      </c>
      <c r="E892" s="6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78"/>
        <v>1.1595907738095239</v>
      </c>
      <c r="P892" s="7">
        <f t="shared" si="79"/>
        <v>106.01972789115646</v>
      </c>
      <c r="Q892" t="str">
        <f t="shared" si="80"/>
        <v>music</v>
      </c>
      <c r="R892" t="str">
        <f t="shared" si="81"/>
        <v>indie rock</v>
      </c>
      <c r="S892" s="9">
        <f t="shared" si="82"/>
        <v>43640.208333333328</v>
      </c>
      <c r="T892" s="9">
        <f t="shared" si="83"/>
        <v>43641.208333333328</v>
      </c>
      <c r="U892" t="str" cm="1">
        <f t="array" ref="U892">_xlfn.IFS( D892 &lt; 1000, "Less than 1000", D892&lt;=4999, "1000 to 4999", D892&lt;=9999, "5000 to 9999", D892&lt;= 14999, "10000 to 14999",
D892&lt;=19999, "15000 to 19999", D892&lt;=24999, "20000 to 24999", D892&lt;=29999, "25000 to 29999",
D892&lt;=34999, "30000 to 34999", D892&lt;=39999, "35000 to 39999", D892&lt;=44999, "40000 to 44999",
D892&lt;=49999, "45000 to 49999", D892&gt;49999, "Greater than or equal to 50000" )</f>
        <v>Greater than or equal to 50000</v>
      </c>
    </row>
    <row r="893" spans="1:21" x14ac:dyDescent="0.25">
      <c r="A893">
        <v>891</v>
      </c>
      <c r="B893" t="s">
        <v>1814</v>
      </c>
      <c r="C893" s="3" t="s">
        <v>1815</v>
      </c>
      <c r="D893" s="6">
        <v>3000</v>
      </c>
      <c r="E893" s="6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78"/>
        <v>2.5859999999999999</v>
      </c>
      <c r="P893" s="7">
        <f t="shared" si="79"/>
        <v>47.018181818181816</v>
      </c>
      <c r="Q893" t="str">
        <f t="shared" si="80"/>
        <v>film &amp; video</v>
      </c>
      <c r="R893" t="str">
        <f t="shared" si="81"/>
        <v>documentary</v>
      </c>
      <c r="S893" s="9">
        <f t="shared" si="82"/>
        <v>40880.25</v>
      </c>
      <c r="T893" s="9">
        <f t="shared" si="83"/>
        <v>40924.25</v>
      </c>
      <c r="U893" t="str" cm="1">
        <f t="array" ref="U893">_xlfn.IFS( D893 &lt; 1000, "Less than 1000", D893&lt;=4999, "1000 to 4999", D893&lt;=9999, "5000 to 9999", D893&lt;= 14999, "10000 to 14999",
D893&lt;=19999, "15000 to 19999", D893&lt;=24999, "20000 to 24999", D893&lt;=29999, "25000 to 29999",
D893&lt;=34999, "30000 to 34999", D893&lt;=39999, "35000 to 39999", D893&lt;=44999, "40000 to 44999",
D893&lt;=49999, "45000 to 49999", D893&gt;49999, "Greater than or equal to 50000" )</f>
        <v>1000 to 4999</v>
      </c>
    </row>
    <row r="894" spans="1:21" x14ac:dyDescent="0.25">
      <c r="A894">
        <v>892</v>
      </c>
      <c r="B894" t="s">
        <v>1816</v>
      </c>
      <c r="C894" s="3" t="s">
        <v>1817</v>
      </c>
      <c r="D894" s="6">
        <v>6000</v>
      </c>
      <c r="E894" s="6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78"/>
        <v>2.3058333333333332</v>
      </c>
      <c r="P894" s="7">
        <f t="shared" si="79"/>
        <v>76.016483516483518</v>
      </c>
      <c r="Q894" t="str">
        <f t="shared" si="80"/>
        <v>publishing</v>
      </c>
      <c r="R894" t="str">
        <f t="shared" si="81"/>
        <v>translations</v>
      </c>
      <c r="S894" s="9">
        <f t="shared" si="82"/>
        <v>40319.208333333336</v>
      </c>
      <c r="T894" s="9">
        <f t="shared" si="83"/>
        <v>40360.208333333336</v>
      </c>
      <c r="U894" t="str" cm="1">
        <f t="array" ref="U894">_xlfn.IFS( D894 &lt; 1000, "Less than 1000", D894&lt;=4999, "1000 to 4999", D894&lt;=9999, "5000 to 9999", D894&lt;= 14999, "10000 to 14999",
D894&lt;=19999, "15000 to 19999", D894&lt;=24999, "20000 to 24999", D894&lt;=29999, "25000 to 29999",
D894&lt;=34999, "30000 to 34999", D894&lt;=39999, "35000 to 39999", D894&lt;=44999, "40000 to 44999",
D894&lt;=49999, "45000 to 49999", D894&gt;49999, "Greater than or equal to 50000" )</f>
        <v>5000 to 9999</v>
      </c>
    </row>
    <row r="895" spans="1:21" x14ac:dyDescent="0.25">
      <c r="A895">
        <v>893</v>
      </c>
      <c r="B895" t="s">
        <v>1818</v>
      </c>
      <c r="C895" s="3" t="s">
        <v>1819</v>
      </c>
      <c r="D895" s="6">
        <v>8400</v>
      </c>
      <c r="E895" s="6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78"/>
        <v>1.2821428571428573</v>
      </c>
      <c r="P895" s="7">
        <f t="shared" si="79"/>
        <v>54.120603015075375</v>
      </c>
      <c r="Q895" t="str">
        <f t="shared" si="80"/>
        <v>film &amp; video</v>
      </c>
      <c r="R895" t="str">
        <f t="shared" si="81"/>
        <v>documentary</v>
      </c>
      <c r="S895" s="9">
        <f t="shared" si="82"/>
        <v>42170.208333333328</v>
      </c>
      <c r="T895" s="9">
        <f t="shared" si="83"/>
        <v>42174.208333333328</v>
      </c>
      <c r="U895" t="str" cm="1">
        <f t="array" ref="U895">_xlfn.IFS( D895 &lt; 1000, "Less than 1000", D895&lt;=4999, "1000 to 4999", D895&lt;=9999, "5000 to 9999", D895&lt;= 14999, "10000 to 14999",
D895&lt;=19999, "15000 to 19999", D895&lt;=24999, "20000 to 24999", D895&lt;=29999, "25000 to 29999",
D895&lt;=34999, "30000 to 34999", D895&lt;=39999, "35000 to 39999", D895&lt;=44999, "40000 to 44999",
D895&lt;=49999, "45000 to 49999", D895&gt;49999, "Greater than or equal to 50000" )</f>
        <v>5000 to 9999</v>
      </c>
    </row>
    <row r="896" spans="1:21" x14ac:dyDescent="0.25">
      <c r="A896">
        <v>894</v>
      </c>
      <c r="B896" t="s">
        <v>1820</v>
      </c>
      <c r="C896" s="3" t="s">
        <v>1821</v>
      </c>
      <c r="D896" s="6">
        <v>1700</v>
      </c>
      <c r="E896" s="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78"/>
        <v>1.8870588235294117</v>
      </c>
      <c r="P896" s="7">
        <f t="shared" si="79"/>
        <v>57.285714285714285</v>
      </c>
      <c r="Q896" t="str">
        <f t="shared" si="80"/>
        <v>film &amp; video</v>
      </c>
      <c r="R896" t="str">
        <f t="shared" si="81"/>
        <v>television</v>
      </c>
      <c r="S896" s="9">
        <f t="shared" si="82"/>
        <v>41466.208333333336</v>
      </c>
      <c r="T896" s="9">
        <f t="shared" si="83"/>
        <v>41496.208333333336</v>
      </c>
      <c r="U896" t="str" cm="1">
        <f t="array" ref="U896">_xlfn.IFS( D896 &lt; 1000, "Less than 1000", D896&lt;=4999, "1000 to 4999", D896&lt;=9999, "5000 to 9999", D896&lt;= 14999, "10000 to 14999",
D896&lt;=19999, "15000 to 19999", D896&lt;=24999, "20000 to 24999", D896&lt;=29999, "25000 to 29999",
D896&lt;=34999, "30000 to 34999", D896&lt;=39999, "35000 to 39999", D896&lt;=44999, "40000 to 44999",
D896&lt;=49999, "45000 to 49999", D896&gt;49999, "Greater than or equal to 50000" )</f>
        <v>1000 to 4999</v>
      </c>
    </row>
    <row r="897" spans="1:21" x14ac:dyDescent="0.25">
      <c r="A897">
        <v>895</v>
      </c>
      <c r="B897" t="s">
        <v>1822</v>
      </c>
      <c r="C897" s="3" t="s">
        <v>1823</v>
      </c>
      <c r="D897" s="6">
        <v>159800</v>
      </c>
      <c r="E897" s="6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78"/>
        <v>6.9511889862327911E-2</v>
      </c>
      <c r="P897" s="7">
        <f t="shared" si="79"/>
        <v>103.81308411214954</v>
      </c>
      <c r="Q897" t="str">
        <f t="shared" si="80"/>
        <v>theater</v>
      </c>
      <c r="R897" t="str">
        <f t="shared" si="81"/>
        <v>plays</v>
      </c>
      <c r="S897" s="9">
        <f t="shared" si="82"/>
        <v>43134.25</v>
      </c>
      <c r="T897" s="9">
        <f t="shared" si="83"/>
        <v>43143.25</v>
      </c>
      <c r="U897" t="str" cm="1">
        <f t="array" ref="U897">_xlfn.IFS( D897 &lt; 1000, "Less than 1000", D897&lt;=4999, "1000 to 4999", D897&lt;=9999, "5000 to 9999", D897&lt;= 14999, "10000 to 14999",
D897&lt;=19999, "15000 to 19999", D897&lt;=24999, "20000 to 24999", D897&lt;=29999, "25000 to 29999",
D897&lt;=34999, "30000 to 34999", D897&lt;=39999, "35000 to 39999", D897&lt;=44999, "40000 to 44999",
D897&lt;=49999, "45000 to 49999", D897&gt;49999, "Greater than or equal to 50000" )</f>
        <v>Greater than or equal to 50000</v>
      </c>
    </row>
    <row r="898" spans="1:21" x14ac:dyDescent="0.25">
      <c r="A898">
        <v>896</v>
      </c>
      <c r="B898" t="s">
        <v>1824</v>
      </c>
      <c r="C898" s="3" t="s">
        <v>1825</v>
      </c>
      <c r="D898" s="6">
        <v>19800</v>
      </c>
      <c r="E898" s="6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78"/>
        <v>7.7443434343434348</v>
      </c>
      <c r="P898" s="7">
        <f t="shared" si="79"/>
        <v>105.02602739726028</v>
      </c>
      <c r="Q898" t="str">
        <f t="shared" si="80"/>
        <v>food</v>
      </c>
      <c r="R898" t="str">
        <f t="shared" si="81"/>
        <v>food trucks</v>
      </c>
      <c r="S898" s="9">
        <f t="shared" si="82"/>
        <v>40738.208333333336</v>
      </c>
      <c r="T898" s="9">
        <f t="shared" si="83"/>
        <v>40741.208333333336</v>
      </c>
      <c r="U898" t="str" cm="1">
        <f t="array" ref="U898">_xlfn.IFS( D898 &lt; 1000, "Less than 1000", D898&lt;=4999, "1000 to 4999", D898&lt;=9999, "5000 to 9999", D898&lt;= 14999, "10000 to 14999",
D898&lt;=19999, "15000 to 19999", D898&lt;=24999, "20000 to 24999", D898&lt;=29999, "25000 to 29999",
D898&lt;=34999, "30000 to 34999", D898&lt;=39999, "35000 to 39999", D898&lt;=44999, "40000 to 44999",
D898&lt;=49999, "45000 to 49999", D898&gt;49999, "Greater than or equal to 50000" )</f>
        <v>15000 to 19999</v>
      </c>
    </row>
    <row r="899" spans="1:21" x14ac:dyDescent="0.25">
      <c r="A899">
        <v>897</v>
      </c>
      <c r="B899" t="s">
        <v>1826</v>
      </c>
      <c r="C899" s="3" t="s">
        <v>1827</v>
      </c>
      <c r="D899" s="6">
        <v>8800</v>
      </c>
      <c r="E899" s="6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84">E899/D899</f>
        <v>0.27693181818181817</v>
      </c>
      <c r="P899" s="7">
        <f t="shared" ref="P899:P962" si="85">IF(G899&lt;=0, 0, E899/G899 )</f>
        <v>90.259259259259252</v>
      </c>
      <c r="Q899" t="str">
        <f t="shared" ref="Q899:Q962" si="86">LEFT(N899, SEARCH("/", N899)-1)</f>
        <v>theater</v>
      </c>
      <c r="R899" t="str">
        <f t="shared" ref="R899:R962" si="87">MID( N899, SEARCH( "/",N899)+1,LEN(N899))</f>
        <v>plays</v>
      </c>
      <c r="S899" s="9">
        <f t="shared" ref="S899:S962" si="88">J899/60/60/24+DATE(1970,1,1)</f>
        <v>43583.208333333328</v>
      </c>
      <c r="T899" s="9">
        <f t="shared" ref="T899:T962" si="89">K899/60/60/24+DATE(1970,1,1)</f>
        <v>43585.208333333328</v>
      </c>
      <c r="U899" t="str" cm="1">
        <f t="array" ref="U899">_xlfn.IFS( D899 &lt; 1000, "Less than 1000", D899&lt;=4999, "1000 to 4999", D899&lt;=9999, "5000 to 9999", D899&lt;= 14999, "10000 to 14999",
D899&lt;=19999, "15000 to 19999", D899&lt;=24999, "20000 to 24999", D899&lt;=29999, "25000 to 29999",
D899&lt;=34999, "30000 to 34999", D899&lt;=39999, "35000 to 39999", D899&lt;=44999, "40000 to 44999",
D899&lt;=49999, "45000 to 49999", D899&gt;49999, "Greater than or equal to 50000" )</f>
        <v>5000 to 9999</v>
      </c>
    </row>
    <row r="900" spans="1:21" x14ac:dyDescent="0.25">
      <c r="A900">
        <v>898</v>
      </c>
      <c r="B900" t="s">
        <v>1828</v>
      </c>
      <c r="C900" s="3" t="s">
        <v>1829</v>
      </c>
      <c r="D900" s="6">
        <v>179100</v>
      </c>
      <c r="E900" s="6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84"/>
        <v>0.52479620323841425</v>
      </c>
      <c r="P900" s="7">
        <f t="shared" si="85"/>
        <v>76.978705978705975</v>
      </c>
      <c r="Q900" t="str">
        <f t="shared" si="86"/>
        <v>film &amp; video</v>
      </c>
      <c r="R900" t="str">
        <f t="shared" si="87"/>
        <v>documentary</v>
      </c>
      <c r="S900" s="9">
        <f t="shared" si="88"/>
        <v>43815.25</v>
      </c>
      <c r="T900" s="9">
        <f t="shared" si="89"/>
        <v>43821.25</v>
      </c>
      <c r="U900" t="str" cm="1">
        <f t="array" ref="U900">_xlfn.IFS( D900 &lt; 1000, "Less than 1000", D900&lt;=4999, "1000 to 4999", D900&lt;=9999, "5000 to 9999", D900&lt;= 14999, "10000 to 14999",
D900&lt;=19999, "15000 to 19999", D900&lt;=24999, "20000 to 24999", D900&lt;=29999, "25000 to 29999",
D900&lt;=34999, "30000 to 34999", D900&lt;=39999, "35000 to 39999", D900&lt;=44999, "40000 to 44999",
D900&lt;=49999, "45000 to 49999", D900&gt;49999, "Greater than or equal to 50000" )</f>
        <v>Greater than or equal to 50000</v>
      </c>
    </row>
    <row r="901" spans="1:21" x14ac:dyDescent="0.25">
      <c r="A901">
        <v>899</v>
      </c>
      <c r="B901" t="s">
        <v>1830</v>
      </c>
      <c r="C901" s="3" t="s">
        <v>1831</v>
      </c>
      <c r="D901" s="6">
        <v>3100</v>
      </c>
      <c r="E901" s="6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84"/>
        <v>4.0709677419354842</v>
      </c>
      <c r="P901" s="7">
        <f t="shared" si="85"/>
        <v>102.60162601626017</v>
      </c>
      <c r="Q901" t="str">
        <f t="shared" si="86"/>
        <v>music</v>
      </c>
      <c r="R901" t="str">
        <f t="shared" si="87"/>
        <v>jazz</v>
      </c>
      <c r="S901" s="9">
        <f t="shared" si="88"/>
        <v>41554.208333333336</v>
      </c>
      <c r="T901" s="9">
        <f t="shared" si="89"/>
        <v>41572.208333333336</v>
      </c>
      <c r="U901" t="str" cm="1">
        <f t="array" ref="U901">_xlfn.IFS( D901 &lt; 1000, "Less than 1000", D901&lt;=4999, "1000 to 4999", D901&lt;=9999, "5000 to 9999", D901&lt;= 14999, "10000 to 14999",
D901&lt;=19999, "15000 to 19999", D901&lt;=24999, "20000 to 24999", D901&lt;=29999, "25000 to 29999",
D901&lt;=34999, "30000 to 34999", D901&lt;=39999, "35000 to 39999", D901&lt;=44999, "40000 to 44999",
D901&lt;=49999, "45000 to 49999", D901&gt;49999, "Greater than or equal to 50000" )</f>
        <v>1000 to 4999</v>
      </c>
    </row>
    <row r="902" spans="1:21" x14ac:dyDescent="0.25">
      <c r="A902">
        <v>900</v>
      </c>
      <c r="B902" t="s">
        <v>1832</v>
      </c>
      <c r="C902" s="3" t="s">
        <v>1833</v>
      </c>
      <c r="D902" s="6">
        <v>100</v>
      </c>
      <c r="E902" s="6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84"/>
        <v>0.02</v>
      </c>
      <c r="P902" s="7">
        <f t="shared" si="85"/>
        <v>2</v>
      </c>
      <c r="Q902" t="str">
        <f t="shared" si="86"/>
        <v>technology</v>
      </c>
      <c r="R902" t="str">
        <f t="shared" si="87"/>
        <v>web</v>
      </c>
      <c r="S902" s="9">
        <f t="shared" si="88"/>
        <v>41901.208333333336</v>
      </c>
      <c r="T902" s="9">
        <f t="shared" si="89"/>
        <v>41902.208333333336</v>
      </c>
      <c r="U902" t="str" cm="1">
        <f t="array" ref="U902">_xlfn.IFS( D902 &lt; 1000, "Less than 1000", D902&lt;=4999, "1000 to 4999", D902&lt;=9999, "5000 to 9999", D902&lt;= 14999, "10000 to 14999",
D902&lt;=19999, "15000 to 19999", D902&lt;=24999, "20000 to 24999", D902&lt;=29999, "25000 to 29999",
D902&lt;=34999, "30000 to 34999", D902&lt;=39999, "35000 to 39999", D902&lt;=44999, "40000 to 44999",
D902&lt;=49999, "45000 to 49999", D902&gt;49999, "Greater than or equal to 50000" )</f>
        <v>Less than 1000</v>
      </c>
    </row>
    <row r="903" spans="1:21" x14ac:dyDescent="0.25">
      <c r="A903">
        <v>901</v>
      </c>
      <c r="B903" t="s">
        <v>1834</v>
      </c>
      <c r="C903" s="3" t="s">
        <v>1835</v>
      </c>
      <c r="D903" s="6">
        <v>5600</v>
      </c>
      <c r="E903" s="6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84"/>
        <v>1.5617857142857143</v>
      </c>
      <c r="P903" s="7">
        <f t="shared" si="85"/>
        <v>55.0062893081761</v>
      </c>
      <c r="Q903" t="str">
        <f t="shared" si="86"/>
        <v>music</v>
      </c>
      <c r="R903" t="str">
        <f t="shared" si="87"/>
        <v>rock</v>
      </c>
      <c r="S903" s="9">
        <f t="shared" si="88"/>
        <v>43298.208333333328</v>
      </c>
      <c r="T903" s="9">
        <f t="shared" si="89"/>
        <v>43331.208333333328</v>
      </c>
      <c r="U903" t="str" cm="1">
        <f t="array" ref="U903">_xlfn.IFS( D903 &lt; 1000, "Less than 1000", D903&lt;=4999, "1000 to 4999", D903&lt;=9999, "5000 to 9999", D903&lt;= 14999, "10000 to 14999",
D903&lt;=19999, "15000 to 19999", D903&lt;=24999, "20000 to 24999", D903&lt;=29999, "25000 to 29999",
D903&lt;=34999, "30000 to 34999", D903&lt;=39999, "35000 to 39999", D903&lt;=44999, "40000 to 44999",
D903&lt;=49999, "45000 to 49999", D903&gt;49999, "Greater than or equal to 50000" )</f>
        <v>5000 to 9999</v>
      </c>
    </row>
    <row r="904" spans="1:21" x14ac:dyDescent="0.25">
      <c r="A904">
        <v>902</v>
      </c>
      <c r="B904" t="s">
        <v>1836</v>
      </c>
      <c r="C904" s="3" t="s">
        <v>1837</v>
      </c>
      <c r="D904" s="6">
        <v>1400</v>
      </c>
      <c r="E904" s="6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84"/>
        <v>2.5242857142857145</v>
      </c>
      <c r="P904" s="7">
        <f t="shared" si="85"/>
        <v>32.127272727272725</v>
      </c>
      <c r="Q904" t="str">
        <f t="shared" si="86"/>
        <v>technology</v>
      </c>
      <c r="R904" t="str">
        <f t="shared" si="87"/>
        <v>web</v>
      </c>
      <c r="S904" s="9">
        <f t="shared" si="88"/>
        <v>42399.25</v>
      </c>
      <c r="T904" s="9">
        <f t="shared" si="89"/>
        <v>42441.25</v>
      </c>
      <c r="U904" t="str" cm="1">
        <f t="array" ref="U904">_xlfn.IFS( D904 &lt; 1000, "Less than 1000", D904&lt;=4999, "1000 to 4999", D904&lt;=9999, "5000 to 9999", D904&lt;= 14999, "10000 to 14999",
D904&lt;=19999, "15000 to 19999", D904&lt;=24999, "20000 to 24999", D904&lt;=29999, "25000 to 29999",
D904&lt;=34999, "30000 to 34999", D904&lt;=39999, "35000 to 39999", D904&lt;=44999, "40000 to 44999",
D904&lt;=49999, "45000 to 49999", D904&gt;49999, "Greater than or equal to 50000" )</f>
        <v>1000 to 4999</v>
      </c>
    </row>
    <row r="905" spans="1:21" x14ac:dyDescent="0.25">
      <c r="A905">
        <v>903</v>
      </c>
      <c r="B905" t="s">
        <v>1838</v>
      </c>
      <c r="C905" s="3" t="s">
        <v>1839</v>
      </c>
      <c r="D905" s="6">
        <v>41000</v>
      </c>
      <c r="E905" s="6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84"/>
        <v>1.729268292682927E-2</v>
      </c>
      <c r="P905" s="7">
        <f t="shared" si="85"/>
        <v>50.642857142857146</v>
      </c>
      <c r="Q905" t="str">
        <f t="shared" si="86"/>
        <v>publishing</v>
      </c>
      <c r="R905" t="str">
        <f t="shared" si="87"/>
        <v>nonfiction</v>
      </c>
      <c r="S905" s="9">
        <f t="shared" si="88"/>
        <v>41034.208333333336</v>
      </c>
      <c r="T905" s="9">
        <f t="shared" si="89"/>
        <v>41049.208333333336</v>
      </c>
      <c r="U905" t="str" cm="1">
        <f t="array" ref="U905">_xlfn.IFS( D905 &lt; 1000, "Less than 1000", D905&lt;=4999, "1000 to 4999", D905&lt;=9999, "5000 to 9999", D905&lt;= 14999, "10000 to 14999",
D905&lt;=19999, "15000 to 19999", D905&lt;=24999, "20000 to 24999", D905&lt;=29999, "25000 to 29999",
D905&lt;=34999, "30000 to 34999", D905&lt;=39999, "35000 to 39999", D905&lt;=44999, "40000 to 44999",
D905&lt;=49999, "45000 to 49999", D905&gt;49999, "Greater than or equal to 50000" )</f>
        <v>40000 to 44999</v>
      </c>
    </row>
    <row r="906" spans="1:21" x14ac:dyDescent="0.25">
      <c r="A906">
        <v>904</v>
      </c>
      <c r="B906" t="s">
        <v>1840</v>
      </c>
      <c r="C906" s="3" t="s">
        <v>1841</v>
      </c>
      <c r="D906" s="6">
        <v>6500</v>
      </c>
      <c r="E906" s="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84"/>
        <v>0.12230769230769231</v>
      </c>
      <c r="P906" s="7">
        <f t="shared" si="85"/>
        <v>49.6875</v>
      </c>
      <c r="Q906" t="str">
        <f t="shared" si="86"/>
        <v>publishing</v>
      </c>
      <c r="R906" t="str">
        <f t="shared" si="87"/>
        <v>radio &amp; podcasts</v>
      </c>
      <c r="S906" s="9">
        <f t="shared" si="88"/>
        <v>41186.208333333336</v>
      </c>
      <c r="T906" s="9">
        <f t="shared" si="89"/>
        <v>41190.208333333336</v>
      </c>
      <c r="U906" t="str" cm="1">
        <f t="array" ref="U906">_xlfn.IFS( D906 &lt; 1000, "Less than 1000", D906&lt;=4999, "1000 to 4999", D906&lt;=9999, "5000 to 9999", D906&lt;= 14999, "10000 to 14999",
D906&lt;=19999, "15000 to 19999", D906&lt;=24999, "20000 to 24999", D906&lt;=29999, "25000 to 29999",
D906&lt;=34999, "30000 to 34999", D906&lt;=39999, "35000 to 39999", D906&lt;=44999, "40000 to 44999",
D906&lt;=49999, "45000 to 49999", D906&gt;49999, "Greater than or equal to 50000" )</f>
        <v>5000 to 9999</v>
      </c>
    </row>
    <row r="907" spans="1:21" x14ac:dyDescent="0.25">
      <c r="A907">
        <v>905</v>
      </c>
      <c r="B907" t="s">
        <v>1842</v>
      </c>
      <c r="C907" s="3" t="s">
        <v>1843</v>
      </c>
      <c r="D907" s="6">
        <v>7900</v>
      </c>
      <c r="E907" s="6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84"/>
        <v>1.6398734177215191</v>
      </c>
      <c r="P907" s="7">
        <f t="shared" si="85"/>
        <v>54.894067796610166</v>
      </c>
      <c r="Q907" t="str">
        <f t="shared" si="86"/>
        <v>theater</v>
      </c>
      <c r="R907" t="str">
        <f t="shared" si="87"/>
        <v>plays</v>
      </c>
      <c r="S907" s="9">
        <f t="shared" si="88"/>
        <v>41536.208333333336</v>
      </c>
      <c r="T907" s="9">
        <f t="shared" si="89"/>
        <v>41539.208333333336</v>
      </c>
      <c r="U907" t="str" cm="1">
        <f t="array" ref="U907">_xlfn.IFS( D907 &lt; 1000, "Less than 1000", D907&lt;=4999, "1000 to 4999", D907&lt;=9999, "5000 to 9999", D907&lt;= 14999, "10000 to 14999",
D907&lt;=19999, "15000 to 19999", D907&lt;=24999, "20000 to 24999", D907&lt;=29999, "25000 to 29999",
D907&lt;=34999, "30000 to 34999", D907&lt;=39999, "35000 to 39999", D907&lt;=44999, "40000 to 44999",
D907&lt;=49999, "45000 to 49999", D907&gt;49999, "Greater than or equal to 50000" )</f>
        <v>5000 to 9999</v>
      </c>
    </row>
    <row r="908" spans="1:21" x14ac:dyDescent="0.25">
      <c r="A908">
        <v>906</v>
      </c>
      <c r="B908" t="s">
        <v>1844</v>
      </c>
      <c r="C908" s="3" t="s">
        <v>1845</v>
      </c>
      <c r="D908" s="6">
        <v>5500</v>
      </c>
      <c r="E908" s="6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84"/>
        <v>1.6298181818181818</v>
      </c>
      <c r="P908" s="7">
        <f t="shared" si="85"/>
        <v>46.931937172774866</v>
      </c>
      <c r="Q908" t="str">
        <f t="shared" si="86"/>
        <v>film &amp; video</v>
      </c>
      <c r="R908" t="str">
        <f t="shared" si="87"/>
        <v>documentary</v>
      </c>
      <c r="S908" s="9">
        <f t="shared" si="88"/>
        <v>42868.208333333328</v>
      </c>
      <c r="T908" s="9">
        <f t="shared" si="89"/>
        <v>42904.208333333328</v>
      </c>
      <c r="U908" t="str" cm="1">
        <f t="array" ref="U908">_xlfn.IFS( D908 &lt; 1000, "Less than 1000", D908&lt;=4999, "1000 to 4999", D908&lt;=9999, "5000 to 9999", D908&lt;= 14999, "10000 to 14999",
D908&lt;=19999, "15000 to 19999", D908&lt;=24999, "20000 to 24999", D908&lt;=29999, "25000 to 29999",
D908&lt;=34999, "30000 to 34999", D908&lt;=39999, "35000 to 39999", D908&lt;=44999, "40000 to 44999",
D908&lt;=49999, "45000 to 49999", D908&gt;49999, "Greater than or equal to 50000" )</f>
        <v>5000 to 9999</v>
      </c>
    </row>
    <row r="909" spans="1:21" x14ac:dyDescent="0.25">
      <c r="A909">
        <v>907</v>
      </c>
      <c r="B909" t="s">
        <v>1846</v>
      </c>
      <c r="C909" s="3" t="s">
        <v>1847</v>
      </c>
      <c r="D909" s="6">
        <v>9100</v>
      </c>
      <c r="E909" s="6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84"/>
        <v>0.20252747252747252</v>
      </c>
      <c r="P909" s="7">
        <f t="shared" si="85"/>
        <v>44.951219512195124</v>
      </c>
      <c r="Q909" t="str">
        <f t="shared" si="86"/>
        <v>theater</v>
      </c>
      <c r="R909" t="str">
        <f t="shared" si="87"/>
        <v>plays</v>
      </c>
      <c r="S909" s="9">
        <f t="shared" si="88"/>
        <v>40660.208333333336</v>
      </c>
      <c r="T909" s="9">
        <f t="shared" si="89"/>
        <v>40667.208333333336</v>
      </c>
      <c r="U909" t="str" cm="1">
        <f t="array" ref="U909">_xlfn.IFS( D909 &lt; 1000, "Less than 1000", D909&lt;=4999, "1000 to 4999", D909&lt;=9999, "5000 to 9999", D909&lt;= 14999, "10000 to 14999",
D909&lt;=19999, "15000 to 19999", D909&lt;=24999, "20000 to 24999", D909&lt;=29999, "25000 to 29999",
D909&lt;=34999, "30000 to 34999", D909&lt;=39999, "35000 to 39999", D909&lt;=44999, "40000 to 44999",
D909&lt;=49999, "45000 to 49999", D909&gt;49999, "Greater than or equal to 50000" )</f>
        <v>5000 to 9999</v>
      </c>
    </row>
    <row r="910" spans="1:21" x14ac:dyDescent="0.25">
      <c r="A910">
        <v>908</v>
      </c>
      <c r="B910" t="s">
        <v>1848</v>
      </c>
      <c r="C910" s="3" t="s">
        <v>1849</v>
      </c>
      <c r="D910" s="6">
        <v>38200</v>
      </c>
      <c r="E910" s="6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84"/>
        <v>3.1924083769633507</v>
      </c>
      <c r="P910" s="7">
        <f t="shared" si="85"/>
        <v>30.99898322318251</v>
      </c>
      <c r="Q910" t="str">
        <f t="shared" si="86"/>
        <v>games</v>
      </c>
      <c r="R910" t="str">
        <f t="shared" si="87"/>
        <v>video games</v>
      </c>
      <c r="S910" s="9">
        <f t="shared" si="88"/>
        <v>41031.208333333336</v>
      </c>
      <c r="T910" s="9">
        <f t="shared" si="89"/>
        <v>41042.208333333336</v>
      </c>
      <c r="U910" t="str" cm="1">
        <f t="array" ref="U910">_xlfn.IFS( D910 &lt; 1000, "Less than 1000", D910&lt;=4999, "1000 to 4999", D910&lt;=9999, "5000 to 9999", D910&lt;= 14999, "10000 to 14999",
D910&lt;=19999, "15000 to 19999", D910&lt;=24999, "20000 to 24999", D910&lt;=29999, "25000 to 29999",
D910&lt;=34999, "30000 to 34999", D910&lt;=39999, "35000 to 39999", D910&lt;=44999, "40000 to 44999",
D910&lt;=49999, "45000 to 49999", D910&gt;49999, "Greater than or equal to 50000" )</f>
        <v>35000 to 39999</v>
      </c>
    </row>
    <row r="911" spans="1:21" x14ac:dyDescent="0.25">
      <c r="A911">
        <v>909</v>
      </c>
      <c r="B911" t="s">
        <v>1850</v>
      </c>
      <c r="C911" s="3" t="s">
        <v>1851</v>
      </c>
      <c r="D911" s="6">
        <v>1800</v>
      </c>
      <c r="E911" s="6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84"/>
        <v>4.7894444444444444</v>
      </c>
      <c r="P911" s="7">
        <f t="shared" si="85"/>
        <v>107.7625</v>
      </c>
      <c r="Q911" t="str">
        <f t="shared" si="86"/>
        <v>theater</v>
      </c>
      <c r="R911" t="str">
        <f t="shared" si="87"/>
        <v>plays</v>
      </c>
      <c r="S911" s="9">
        <f t="shared" si="88"/>
        <v>43255.208333333328</v>
      </c>
      <c r="T911" s="9">
        <f t="shared" si="89"/>
        <v>43282.208333333328</v>
      </c>
      <c r="U911" t="str" cm="1">
        <f t="array" ref="U911">_xlfn.IFS( D911 &lt; 1000, "Less than 1000", D911&lt;=4999, "1000 to 4999", D911&lt;=9999, "5000 to 9999", D911&lt;= 14999, "10000 to 14999",
D911&lt;=19999, "15000 to 19999", D911&lt;=24999, "20000 to 24999", D911&lt;=29999, "25000 to 29999",
D911&lt;=34999, "30000 to 34999", D911&lt;=39999, "35000 to 39999", D911&lt;=44999, "40000 to 44999",
D911&lt;=49999, "45000 to 49999", D911&gt;49999, "Greater than or equal to 50000" )</f>
        <v>1000 to 4999</v>
      </c>
    </row>
    <row r="912" spans="1:21" x14ac:dyDescent="0.25">
      <c r="A912">
        <v>910</v>
      </c>
      <c r="B912" t="s">
        <v>1852</v>
      </c>
      <c r="C912" s="3" t="s">
        <v>1853</v>
      </c>
      <c r="D912" s="6">
        <v>154500</v>
      </c>
      <c r="E912" s="6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84"/>
        <v>0.19556634304207121</v>
      </c>
      <c r="P912" s="7">
        <f t="shared" si="85"/>
        <v>102.07770270270271</v>
      </c>
      <c r="Q912" t="str">
        <f t="shared" si="86"/>
        <v>theater</v>
      </c>
      <c r="R912" t="str">
        <f t="shared" si="87"/>
        <v>plays</v>
      </c>
      <c r="S912" s="9">
        <f t="shared" si="88"/>
        <v>42026.25</v>
      </c>
      <c r="T912" s="9">
        <f t="shared" si="89"/>
        <v>42027.25</v>
      </c>
      <c r="U912" t="str" cm="1">
        <f t="array" ref="U912">_xlfn.IFS( D912 &lt; 1000, "Less than 1000", D912&lt;=4999, "1000 to 4999", D912&lt;=9999, "5000 to 9999", D912&lt;= 14999, "10000 to 14999",
D912&lt;=19999, "15000 to 19999", D912&lt;=24999, "20000 to 24999", D912&lt;=29999, "25000 to 29999",
D912&lt;=34999, "30000 to 34999", D912&lt;=39999, "35000 to 39999", D912&lt;=44999, "40000 to 44999",
D912&lt;=49999, "45000 to 49999", D912&gt;49999, "Greater than or equal to 50000" )</f>
        <v>Greater than or equal to 50000</v>
      </c>
    </row>
    <row r="913" spans="1:21" x14ac:dyDescent="0.25">
      <c r="A913">
        <v>911</v>
      </c>
      <c r="B913" t="s">
        <v>1854</v>
      </c>
      <c r="C913" s="3" t="s">
        <v>1855</v>
      </c>
      <c r="D913" s="6">
        <v>5800</v>
      </c>
      <c r="E913" s="6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84"/>
        <v>1.9894827586206896</v>
      </c>
      <c r="P913" s="7">
        <f t="shared" si="85"/>
        <v>24.976190476190474</v>
      </c>
      <c r="Q913" t="str">
        <f t="shared" si="86"/>
        <v>technology</v>
      </c>
      <c r="R913" t="str">
        <f t="shared" si="87"/>
        <v>web</v>
      </c>
      <c r="S913" s="9">
        <f t="shared" si="88"/>
        <v>43717.208333333328</v>
      </c>
      <c r="T913" s="9">
        <f t="shared" si="89"/>
        <v>43719.208333333328</v>
      </c>
      <c r="U913" t="str" cm="1">
        <f t="array" ref="U913">_xlfn.IFS( D913 &lt; 1000, "Less than 1000", D913&lt;=4999, "1000 to 4999", D913&lt;=9999, "5000 to 9999", D913&lt;= 14999, "10000 to 14999",
D913&lt;=19999, "15000 to 19999", D913&lt;=24999, "20000 to 24999", D913&lt;=29999, "25000 to 29999",
D913&lt;=34999, "30000 to 34999", D913&lt;=39999, "35000 to 39999", D913&lt;=44999, "40000 to 44999",
D913&lt;=49999, "45000 to 49999", D913&gt;49999, "Greater than or equal to 50000" )</f>
        <v>5000 to 9999</v>
      </c>
    </row>
    <row r="914" spans="1:21" x14ac:dyDescent="0.25">
      <c r="A914">
        <v>912</v>
      </c>
      <c r="B914" t="s">
        <v>1856</v>
      </c>
      <c r="C914" s="3" t="s">
        <v>1857</v>
      </c>
      <c r="D914" s="6">
        <v>1800</v>
      </c>
      <c r="E914" s="6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84"/>
        <v>7.95</v>
      </c>
      <c r="P914" s="7">
        <f t="shared" si="85"/>
        <v>79.944134078212286</v>
      </c>
      <c r="Q914" t="str">
        <f t="shared" si="86"/>
        <v>film &amp; video</v>
      </c>
      <c r="R914" t="str">
        <f t="shared" si="87"/>
        <v>drama</v>
      </c>
      <c r="S914" s="9">
        <f t="shared" si="88"/>
        <v>41157.208333333336</v>
      </c>
      <c r="T914" s="9">
        <f t="shared" si="89"/>
        <v>41170.208333333336</v>
      </c>
      <c r="U914" t="str" cm="1">
        <f t="array" ref="U914">_xlfn.IFS( D914 &lt; 1000, "Less than 1000", D914&lt;=4999, "1000 to 4999", D914&lt;=9999, "5000 to 9999", D914&lt;= 14999, "10000 to 14999",
D914&lt;=19999, "15000 to 19999", D914&lt;=24999, "20000 to 24999", D914&lt;=29999, "25000 to 29999",
D914&lt;=34999, "30000 to 34999", D914&lt;=39999, "35000 to 39999", D914&lt;=44999, "40000 to 44999",
D914&lt;=49999, "45000 to 49999", D914&gt;49999, "Greater than or equal to 50000" )</f>
        <v>1000 to 4999</v>
      </c>
    </row>
    <row r="915" spans="1:21" x14ac:dyDescent="0.25">
      <c r="A915">
        <v>913</v>
      </c>
      <c r="B915" t="s">
        <v>1858</v>
      </c>
      <c r="C915" s="3" t="s">
        <v>1859</v>
      </c>
      <c r="D915" s="6">
        <v>70200</v>
      </c>
      <c r="E915" s="6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84"/>
        <v>0.50621082621082625</v>
      </c>
      <c r="P915" s="7">
        <f t="shared" si="85"/>
        <v>67.946462715105156</v>
      </c>
      <c r="Q915" t="str">
        <f t="shared" si="86"/>
        <v>film &amp; video</v>
      </c>
      <c r="R915" t="str">
        <f t="shared" si="87"/>
        <v>drama</v>
      </c>
      <c r="S915" s="9">
        <f t="shared" si="88"/>
        <v>43597.208333333328</v>
      </c>
      <c r="T915" s="9">
        <f t="shared" si="89"/>
        <v>43610.208333333328</v>
      </c>
      <c r="U915" t="str" cm="1">
        <f t="array" ref="U915">_xlfn.IFS( D915 &lt; 1000, "Less than 1000", D915&lt;=4999, "1000 to 4999", D915&lt;=9999, "5000 to 9999", D915&lt;= 14999, "10000 to 14999",
D915&lt;=19999, "15000 to 19999", D915&lt;=24999, "20000 to 24999", D915&lt;=29999, "25000 to 29999",
D915&lt;=34999, "30000 to 34999", D915&lt;=39999, "35000 to 39999", D915&lt;=44999, "40000 to 44999",
D915&lt;=49999, "45000 to 49999", D915&gt;49999, "Greater than or equal to 50000" )</f>
        <v>Greater than or equal to 50000</v>
      </c>
    </row>
    <row r="916" spans="1:21" x14ac:dyDescent="0.25">
      <c r="A916">
        <v>914</v>
      </c>
      <c r="B916" t="s">
        <v>1860</v>
      </c>
      <c r="C916" s="3" t="s">
        <v>1861</v>
      </c>
      <c r="D916" s="6">
        <v>6400</v>
      </c>
      <c r="E916" s="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84"/>
        <v>0.57437499999999997</v>
      </c>
      <c r="P916" s="7">
        <f t="shared" si="85"/>
        <v>26.070921985815602</v>
      </c>
      <c r="Q916" t="str">
        <f t="shared" si="86"/>
        <v>theater</v>
      </c>
      <c r="R916" t="str">
        <f t="shared" si="87"/>
        <v>plays</v>
      </c>
      <c r="S916" s="9">
        <f t="shared" si="88"/>
        <v>41490.208333333336</v>
      </c>
      <c r="T916" s="9">
        <f t="shared" si="89"/>
        <v>41502.208333333336</v>
      </c>
      <c r="U916" t="str" cm="1">
        <f t="array" ref="U916">_xlfn.IFS( D916 &lt; 1000, "Less than 1000", D916&lt;=4999, "1000 to 4999", D916&lt;=9999, "5000 to 9999", D916&lt;= 14999, "10000 to 14999",
D916&lt;=19999, "15000 to 19999", D916&lt;=24999, "20000 to 24999", D916&lt;=29999, "25000 to 29999",
D916&lt;=34999, "30000 to 34999", D916&lt;=39999, "35000 to 39999", D916&lt;=44999, "40000 to 44999",
D916&lt;=49999, "45000 to 49999", D916&gt;49999, "Greater than or equal to 50000" )</f>
        <v>5000 to 9999</v>
      </c>
    </row>
    <row r="917" spans="1:21" x14ac:dyDescent="0.25">
      <c r="A917">
        <v>915</v>
      </c>
      <c r="B917" t="s">
        <v>1862</v>
      </c>
      <c r="C917" s="3" t="s">
        <v>1863</v>
      </c>
      <c r="D917" s="6">
        <v>125900</v>
      </c>
      <c r="E917" s="6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84"/>
        <v>1.5562827640984909</v>
      </c>
      <c r="P917" s="7">
        <f t="shared" si="85"/>
        <v>105.0032154340836</v>
      </c>
      <c r="Q917" t="str">
        <f t="shared" si="86"/>
        <v>film &amp; video</v>
      </c>
      <c r="R917" t="str">
        <f t="shared" si="87"/>
        <v>television</v>
      </c>
      <c r="S917" s="9">
        <f t="shared" si="88"/>
        <v>42976.208333333328</v>
      </c>
      <c r="T917" s="9">
        <f t="shared" si="89"/>
        <v>42985.208333333328</v>
      </c>
      <c r="U917" t="str" cm="1">
        <f t="array" ref="U917">_xlfn.IFS( D917 &lt; 1000, "Less than 1000", D917&lt;=4999, "1000 to 4999", D917&lt;=9999, "5000 to 9999", D917&lt;= 14999, "10000 to 14999",
D917&lt;=19999, "15000 to 19999", D917&lt;=24999, "20000 to 24999", D917&lt;=29999, "25000 to 29999",
D917&lt;=34999, "30000 to 34999", D917&lt;=39999, "35000 to 39999", D917&lt;=44999, "40000 to 44999",
D917&lt;=49999, "45000 to 49999", D917&gt;49999, "Greater than or equal to 50000" )</f>
        <v>Greater than or equal to 50000</v>
      </c>
    </row>
    <row r="918" spans="1:21" x14ac:dyDescent="0.25">
      <c r="A918">
        <v>916</v>
      </c>
      <c r="B918" t="s">
        <v>1864</v>
      </c>
      <c r="C918" s="3" t="s">
        <v>1865</v>
      </c>
      <c r="D918" s="6">
        <v>3700</v>
      </c>
      <c r="E918" s="6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84"/>
        <v>0.36297297297297298</v>
      </c>
      <c r="P918" s="7">
        <f t="shared" si="85"/>
        <v>25.826923076923077</v>
      </c>
      <c r="Q918" t="str">
        <f t="shared" si="86"/>
        <v>photography</v>
      </c>
      <c r="R918" t="str">
        <f t="shared" si="87"/>
        <v>photography books</v>
      </c>
      <c r="S918" s="9">
        <f t="shared" si="88"/>
        <v>41991.25</v>
      </c>
      <c r="T918" s="9">
        <f t="shared" si="89"/>
        <v>42000.25</v>
      </c>
      <c r="U918" t="str" cm="1">
        <f t="array" ref="U918">_xlfn.IFS( D918 &lt; 1000, "Less than 1000", D918&lt;=4999, "1000 to 4999", D918&lt;=9999, "5000 to 9999", D918&lt;= 14999, "10000 to 14999",
D918&lt;=19999, "15000 to 19999", D918&lt;=24999, "20000 to 24999", D918&lt;=29999, "25000 to 29999",
D918&lt;=34999, "30000 to 34999", D918&lt;=39999, "35000 to 39999", D918&lt;=44999, "40000 to 44999",
D918&lt;=49999, "45000 to 49999", D918&gt;49999, "Greater than or equal to 50000" )</f>
        <v>1000 to 4999</v>
      </c>
    </row>
    <row r="919" spans="1:21" x14ac:dyDescent="0.25">
      <c r="A919">
        <v>917</v>
      </c>
      <c r="B919" t="s">
        <v>1866</v>
      </c>
      <c r="C919" s="3" t="s">
        <v>1867</v>
      </c>
      <c r="D919" s="6">
        <v>3600</v>
      </c>
      <c r="E919" s="6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84"/>
        <v>0.58250000000000002</v>
      </c>
      <c r="P919" s="7">
        <f t="shared" si="85"/>
        <v>77.666666666666671</v>
      </c>
      <c r="Q919" t="str">
        <f t="shared" si="86"/>
        <v>film &amp; video</v>
      </c>
      <c r="R919" t="str">
        <f t="shared" si="87"/>
        <v>shorts</v>
      </c>
      <c r="S919" s="9">
        <f t="shared" si="88"/>
        <v>40722.208333333336</v>
      </c>
      <c r="T919" s="9">
        <f t="shared" si="89"/>
        <v>40746.208333333336</v>
      </c>
      <c r="U919" t="str" cm="1">
        <f t="array" ref="U919">_xlfn.IFS( D919 &lt; 1000, "Less than 1000", D919&lt;=4999, "1000 to 4999", D919&lt;=9999, "5000 to 9999", D919&lt;= 14999, "10000 to 14999",
D919&lt;=19999, "15000 to 19999", D919&lt;=24999, "20000 to 24999", D919&lt;=29999, "25000 to 29999",
D919&lt;=34999, "30000 to 34999", D919&lt;=39999, "35000 to 39999", D919&lt;=44999, "40000 to 44999",
D919&lt;=49999, "45000 to 49999", D919&gt;49999, "Greater than or equal to 50000" )</f>
        <v>1000 to 4999</v>
      </c>
    </row>
    <row r="920" spans="1:21" x14ac:dyDescent="0.25">
      <c r="A920">
        <v>918</v>
      </c>
      <c r="B920" t="s">
        <v>1868</v>
      </c>
      <c r="C920" s="3" t="s">
        <v>1869</v>
      </c>
      <c r="D920" s="6">
        <v>3800</v>
      </c>
      <c r="E920" s="6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84"/>
        <v>2.3739473684210526</v>
      </c>
      <c r="P920" s="7">
        <f t="shared" si="85"/>
        <v>57.82692307692308</v>
      </c>
      <c r="Q920" t="str">
        <f t="shared" si="86"/>
        <v>publishing</v>
      </c>
      <c r="R920" t="str">
        <f t="shared" si="87"/>
        <v>radio &amp; podcasts</v>
      </c>
      <c r="S920" s="9">
        <f t="shared" si="88"/>
        <v>41117.208333333336</v>
      </c>
      <c r="T920" s="9">
        <f t="shared" si="89"/>
        <v>41128.208333333336</v>
      </c>
      <c r="U920" t="str" cm="1">
        <f t="array" ref="U920">_xlfn.IFS( D920 &lt; 1000, "Less than 1000", D920&lt;=4999, "1000 to 4999", D920&lt;=9999, "5000 to 9999", D920&lt;= 14999, "10000 to 14999",
D920&lt;=19999, "15000 to 19999", D920&lt;=24999, "20000 to 24999", D920&lt;=29999, "25000 to 29999",
D920&lt;=34999, "30000 to 34999", D920&lt;=39999, "35000 to 39999", D920&lt;=44999, "40000 to 44999",
D920&lt;=49999, "45000 to 49999", D920&gt;49999, "Greater than or equal to 50000" )</f>
        <v>1000 to 4999</v>
      </c>
    </row>
    <row r="921" spans="1:21" x14ac:dyDescent="0.25">
      <c r="A921">
        <v>919</v>
      </c>
      <c r="B921" t="s">
        <v>1870</v>
      </c>
      <c r="C921" s="3" t="s">
        <v>1871</v>
      </c>
      <c r="D921" s="6">
        <v>35600</v>
      </c>
      <c r="E921" s="6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84"/>
        <v>0.58750000000000002</v>
      </c>
      <c r="P921" s="7">
        <f t="shared" si="85"/>
        <v>92.955555555555549</v>
      </c>
      <c r="Q921" t="str">
        <f t="shared" si="86"/>
        <v>theater</v>
      </c>
      <c r="R921" t="str">
        <f t="shared" si="87"/>
        <v>plays</v>
      </c>
      <c r="S921" s="9">
        <f t="shared" si="88"/>
        <v>43022.208333333328</v>
      </c>
      <c r="T921" s="9">
        <f t="shared" si="89"/>
        <v>43054.25</v>
      </c>
      <c r="U921" t="str" cm="1">
        <f t="array" ref="U921">_xlfn.IFS( D921 &lt; 1000, "Less than 1000", D921&lt;=4999, "1000 to 4999", D921&lt;=9999, "5000 to 9999", D921&lt;= 14999, "10000 to 14999",
D921&lt;=19999, "15000 to 19999", D921&lt;=24999, "20000 to 24999", D921&lt;=29999, "25000 to 29999",
D921&lt;=34999, "30000 to 34999", D921&lt;=39999, "35000 to 39999", D921&lt;=44999, "40000 to 44999",
D921&lt;=49999, "45000 to 49999", D921&gt;49999, "Greater than or equal to 50000" )</f>
        <v>35000 to 39999</v>
      </c>
    </row>
    <row r="922" spans="1:21" x14ac:dyDescent="0.25">
      <c r="A922">
        <v>920</v>
      </c>
      <c r="B922" t="s">
        <v>1872</v>
      </c>
      <c r="C922" s="3" t="s">
        <v>1873</v>
      </c>
      <c r="D922" s="6">
        <v>5300</v>
      </c>
      <c r="E922" s="6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84"/>
        <v>1.8256603773584905</v>
      </c>
      <c r="P922" s="7">
        <f t="shared" si="85"/>
        <v>37.945098039215686</v>
      </c>
      <c r="Q922" t="str">
        <f t="shared" si="86"/>
        <v>film &amp; video</v>
      </c>
      <c r="R922" t="str">
        <f t="shared" si="87"/>
        <v>animation</v>
      </c>
      <c r="S922" s="9">
        <f t="shared" si="88"/>
        <v>43503.25</v>
      </c>
      <c r="T922" s="9">
        <f t="shared" si="89"/>
        <v>43523.25</v>
      </c>
      <c r="U922" t="str" cm="1">
        <f t="array" ref="U922">_xlfn.IFS( D922 &lt; 1000, "Less than 1000", D922&lt;=4999, "1000 to 4999", D922&lt;=9999, "5000 to 9999", D922&lt;= 14999, "10000 to 14999",
D922&lt;=19999, "15000 to 19999", D922&lt;=24999, "20000 to 24999", D922&lt;=29999, "25000 to 29999",
D922&lt;=34999, "30000 to 34999", D922&lt;=39999, "35000 to 39999", D922&lt;=44999, "40000 to 44999",
D922&lt;=49999, "45000 to 49999", D922&gt;49999, "Greater than or equal to 50000" )</f>
        <v>5000 to 9999</v>
      </c>
    </row>
    <row r="923" spans="1:21" x14ac:dyDescent="0.25">
      <c r="A923">
        <v>921</v>
      </c>
      <c r="B923" t="s">
        <v>1874</v>
      </c>
      <c r="C923" s="3" t="s">
        <v>1875</v>
      </c>
      <c r="D923" s="6">
        <v>160400</v>
      </c>
      <c r="E923" s="6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84"/>
        <v>7.5436408977556111E-3</v>
      </c>
      <c r="P923" s="7">
        <f t="shared" si="85"/>
        <v>31.842105263157894</v>
      </c>
      <c r="Q923" t="str">
        <f t="shared" si="86"/>
        <v>technology</v>
      </c>
      <c r="R923" t="str">
        <f t="shared" si="87"/>
        <v>web</v>
      </c>
      <c r="S923" s="9">
        <f t="shared" si="88"/>
        <v>40951.25</v>
      </c>
      <c r="T923" s="9">
        <f t="shared" si="89"/>
        <v>40965.25</v>
      </c>
      <c r="U923" t="str" cm="1">
        <f t="array" ref="U923">_xlfn.IFS( D923 &lt; 1000, "Less than 1000", D923&lt;=4999, "1000 to 4999", D923&lt;=9999, "5000 to 9999", D923&lt;= 14999, "10000 to 14999",
D923&lt;=19999, "15000 to 19999", D923&lt;=24999, "20000 to 24999", D923&lt;=29999, "25000 to 29999",
D923&lt;=34999, "30000 to 34999", D923&lt;=39999, "35000 to 39999", D923&lt;=44999, "40000 to 44999",
D923&lt;=49999, "45000 to 49999", D923&gt;49999, "Greater than or equal to 50000" )</f>
        <v>Greater than or equal to 50000</v>
      </c>
    </row>
    <row r="924" spans="1:21" x14ac:dyDescent="0.25">
      <c r="A924">
        <v>922</v>
      </c>
      <c r="B924" t="s">
        <v>1876</v>
      </c>
      <c r="C924" s="3" t="s">
        <v>1877</v>
      </c>
      <c r="D924" s="6">
        <v>51400</v>
      </c>
      <c r="E924" s="6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84"/>
        <v>1.7595330739299611</v>
      </c>
      <c r="P924" s="7">
        <f t="shared" si="85"/>
        <v>40</v>
      </c>
      <c r="Q924" t="str">
        <f t="shared" si="86"/>
        <v>music</v>
      </c>
      <c r="R924" t="str">
        <f t="shared" si="87"/>
        <v>world music</v>
      </c>
      <c r="S924" s="9">
        <f t="shared" si="88"/>
        <v>43443.25</v>
      </c>
      <c r="T924" s="9">
        <f t="shared" si="89"/>
        <v>43452.25</v>
      </c>
      <c r="U924" t="str" cm="1">
        <f t="array" ref="U924">_xlfn.IFS( D924 &lt; 1000, "Less than 1000", D924&lt;=4999, "1000 to 4999", D924&lt;=9999, "5000 to 9999", D924&lt;= 14999, "10000 to 14999",
D924&lt;=19999, "15000 to 19999", D924&lt;=24999, "20000 to 24999", D924&lt;=29999, "25000 to 29999",
D924&lt;=34999, "30000 to 34999", D924&lt;=39999, "35000 to 39999", D924&lt;=44999, "40000 to 44999",
D924&lt;=49999, "45000 to 49999", D924&gt;49999, "Greater than or equal to 50000" )</f>
        <v>Greater than or equal to 50000</v>
      </c>
    </row>
    <row r="925" spans="1:21" x14ac:dyDescent="0.25">
      <c r="A925">
        <v>923</v>
      </c>
      <c r="B925" t="s">
        <v>1878</v>
      </c>
      <c r="C925" s="3" t="s">
        <v>1879</v>
      </c>
      <c r="D925" s="6">
        <v>1700</v>
      </c>
      <c r="E925" s="6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84"/>
        <v>2.3788235294117648</v>
      </c>
      <c r="P925" s="7">
        <f t="shared" si="85"/>
        <v>101.1</v>
      </c>
      <c r="Q925" t="str">
        <f t="shared" si="86"/>
        <v>theater</v>
      </c>
      <c r="R925" t="str">
        <f t="shared" si="87"/>
        <v>plays</v>
      </c>
      <c r="S925" s="9">
        <f t="shared" si="88"/>
        <v>40373.208333333336</v>
      </c>
      <c r="T925" s="9">
        <f t="shared" si="89"/>
        <v>40374.208333333336</v>
      </c>
      <c r="U925" t="str" cm="1">
        <f t="array" ref="U925">_xlfn.IFS( D925 &lt; 1000, "Less than 1000", D925&lt;=4999, "1000 to 4999", D925&lt;=9999, "5000 to 9999", D925&lt;= 14999, "10000 to 14999",
D925&lt;=19999, "15000 to 19999", D925&lt;=24999, "20000 to 24999", D925&lt;=29999, "25000 to 29999",
D925&lt;=34999, "30000 to 34999", D925&lt;=39999, "35000 to 39999", D925&lt;=44999, "40000 to 44999",
D925&lt;=49999, "45000 to 49999", D925&gt;49999, "Greater than or equal to 50000" )</f>
        <v>1000 to 4999</v>
      </c>
    </row>
    <row r="926" spans="1:21" x14ac:dyDescent="0.25">
      <c r="A926">
        <v>924</v>
      </c>
      <c r="B926" t="s">
        <v>1880</v>
      </c>
      <c r="C926" s="3" t="s">
        <v>1881</v>
      </c>
      <c r="D926" s="6">
        <v>39400</v>
      </c>
      <c r="E926" s="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84"/>
        <v>4.8805076142131982</v>
      </c>
      <c r="P926" s="7">
        <f t="shared" si="85"/>
        <v>84.006989951944078</v>
      </c>
      <c r="Q926" t="str">
        <f t="shared" si="86"/>
        <v>theater</v>
      </c>
      <c r="R926" t="str">
        <f t="shared" si="87"/>
        <v>plays</v>
      </c>
      <c r="S926" s="9">
        <f t="shared" si="88"/>
        <v>43769.208333333328</v>
      </c>
      <c r="T926" s="9">
        <f t="shared" si="89"/>
        <v>43780.25</v>
      </c>
      <c r="U926" t="str" cm="1">
        <f t="array" ref="U926">_xlfn.IFS( D926 &lt; 1000, "Less than 1000", D926&lt;=4999, "1000 to 4999", D926&lt;=9999, "5000 to 9999", D926&lt;= 14999, "10000 to 14999",
D926&lt;=19999, "15000 to 19999", D926&lt;=24999, "20000 to 24999", D926&lt;=29999, "25000 to 29999",
D926&lt;=34999, "30000 to 34999", D926&lt;=39999, "35000 to 39999", D926&lt;=44999, "40000 to 44999",
D926&lt;=49999, "45000 to 49999", D926&gt;49999, "Greater than or equal to 50000" )</f>
        <v>35000 to 39999</v>
      </c>
    </row>
    <row r="927" spans="1:21" x14ac:dyDescent="0.25">
      <c r="A927">
        <v>925</v>
      </c>
      <c r="B927" t="s">
        <v>1882</v>
      </c>
      <c r="C927" s="3" t="s">
        <v>1883</v>
      </c>
      <c r="D927" s="6">
        <v>3000</v>
      </c>
      <c r="E927" s="6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84"/>
        <v>2.2406666666666668</v>
      </c>
      <c r="P927" s="7">
        <f t="shared" si="85"/>
        <v>103.41538461538461</v>
      </c>
      <c r="Q927" t="str">
        <f t="shared" si="86"/>
        <v>theater</v>
      </c>
      <c r="R927" t="str">
        <f t="shared" si="87"/>
        <v>plays</v>
      </c>
      <c r="S927" s="9">
        <f t="shared" si="88"/>
        <v>43000.208333333328</v>
      </c>
      <c r="T927" s="9">
        <f t="shared" si="89"/>
        <v>43012.208333333328</v>
      </c>
      <c r="U927" t="str" cm="1">
        <f t="array" ref="U927">_xlfn.IFS( D927 &lt; 1000, "Less than 1000", D927&lt;=4999, "1000 to 4999", D927&lt;=9999, "5000 to 9999", D927&lt;= 14999, "10000 to 14999",
D927&lt;=19999, "15000 to 19999", D927&lt;=24999, "20000 to 24999", D927&lt;=29999, "25000 to 29999",
D927&lt;=34999, "30000 to 34999", D927&lt;=39999, "35000 to 39999", D927&lt;=44999, "40000 to 44999",
D927&lt;=49999, "45000 to 49999", D927&gt;49999, "Greater than or equal to 50000" )</f>
        <v>1000 to 4999</v>
      </c>
    </row>
    <row r="928" spans="1:21" x14ac:dyDescent="0.25">
      <c r="A928">
        <v>926</v>
      </c>
      <c r="B928" t="s">
        <v>1884</v>
      </c>
      <c r="C928" s="3" t="s">
        <v>1885</v>
      </c>
      <c r="D928" s="6">
        <v>8700</v>
      </c>
      <c r="E928" s="6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84"/>
        <v>0.18126436781609195</v>
      </c>
      <c r="P928" s="7">
        <f t="shared" si="85"/>
        <v>105.13333333333334</v>
      </c>
      <c r="Q928" t="str">
        <f t="shared" si="86"/>
        <v>food</v>
      </c>
      <c r="R928" t="str">
        <f t="shared" si="87"/>
        <v>food trucks</v>
      </c>
      <c r="S928" s="9">
        <f t="shared" si="88"/>
        <v>42502.208333333328</v>
      </c>
      <c r="T928" s="9">
        <f t="shared" si="89"/>
        <v>42506.208333333328</v>
      </c>
      <c r="U928" t="str" cm="1">
        <f t="array" ref="U928">_xlfn.IFS( D928 &lt; 1000, "Less than 1000", D928&lt;=4999, "1000 to 4999", D928&lt;=9999, "5000 to 9999", D928&lt;= 14999, "10000 to 14999",
D928&lt;=19999, "15000 to 19999", D928&lt;=24999, "20000 to 24999", D928&lt;=29999, "25000 to 29999",
D928&lt;=34999, "30000 to 34999", D928&lt;=39999, "35000 to 39999", D928&lt;=44999, "40000 to 44999",
D928&lt;=49999, "45000 to 49999", D928&gt;49999, "Greater than or equal to 50000" )</f>
        <v>5000 to 9999</v>
      </c>
    </row>
    <row r="929" spans="1:21" x14ac:dyDescent="0.25">
      <c r="A929">
        <v>927</v>
      </c>
      <c r="B929" t="s">
        <v>1886</v>
      </c>
      <c r="C929" s="3" t="s">
        <v>1887</v>
      </c>
      <c r="D929" s="6">
        <v>7200</v>
      </c>
      <c r="E929" s="6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84"/>
        <v>0.45847222222222223</v>
      </c>
      <c r="P929" s="7">
        <f t="shared" si="85"/>
        <v>89.21621621621621</v>
      </c>
      <c r="Q929" t="str">
        <f t="shared" si="86"/>
        <v>theater</v>
      </c>
      <c r="R929" t="str">
        <f t="shared" si="87"/>
        <v>plays</v>
      </c>
      <c r="S929" s="9">
        <f t="shared" si="88"/>
        <v>41102.208333333336</v>
      </c>
      <c r="T929" s="9">
        <f t="shared" si="89"/>
        <v>41131.208333333336</v>
      </c>
      <c r="U929" t="str" cm="1">
        <f t="array" ref="U929">_xlfn.IFS( D929 &lt; 1000, "Less than 1000", D929&lt;=4999, "1000 to 4999", D929&lt;=9999, "5000 to 9999", D929&lt;= 14999, "10000 to 14999",
D929&lt;=19999, "15000 to 19999", D929&lt;=24999, "20000 to 24999", D929&lt;=29999, "25000 to 29999",
D929&lt;=34999, "30000 to 34999", D929&lt;=39999, "35000 to 39999", D929&lt;=44999, "40000 to 44999",
D929&lt;=49999, "45000 to 49999", D929&gt;49999, "Greater than or equal to 50000" )</f>
        <v>5000 to 9999</v>
      </c>
    </row>
    <row r="930" spans="1:21" x14ac:dyDescent="0.25">
      <c r="A930">
        <v>928</v>
      </c>
      <c r="B930" t="s">
        <v>1888</v>
      </c>
      <c r="C930" s="3" t="s">
        <v>1889</v>
      </c>
      <c r="D930" s="6">
        <v>167400</v>
      </c>
      <c r="E930" s="6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84"/>
        <v>1.1731541218637993</v>
      </c>
      <c r="P930" s="7">
        <f t="shared" si="85"/>
        <v>51.995234312946785</v>
      </c>
      <c r="Q930" t="str">
        <f t="shared" si="86"/>
        <v>technology</v>
      </c>
      <c r="R930" t="str">
        <f t="shared" si="87"/>
        <v>web</v>
      </c>
      <c r="S930" s="9">
        <f t="shared" si="88"/>
        <v>41637.25</v>
      </c>
      <c r="T930" s="9">
        <f t="shared" si="89"/>
        <v>41646.25</v>
      </c>
      <c r="U930" t="str" cm="1">
        <f t="array" ref="U930">_xlfn.IFS( D930 &lt; 1000, "Less than 1000", D930&lt;=4999, "1000 to 4999", D930&lt;=9999, "5000 to 9999", D930&lt;= 14999, "10000 to 14999",
D930&lt;=19999, "15000 to 19999", D930&lt;=24999, "20000 to 24999", D930&lt;=29999, "25000 to 29999",
D930&lt;=34999, "30000 to 34999", D930&lt;=39999, "35000 to 39999", D930&lt;=44999, "40000 to 44999",
D930&lt;=49999, "45000 to 49999", D930&gt;49999, "Greater than or equal to 50000" )</f>
        <v>Greater than or equal to 50000</v>
      </c>
    </row>
    <row r="931" spans="1:21" x14ac:dyDescent="0.25">
      <c r="A931">
        <v>929</v>
      </c>
      <c r="B931" t="s">
        <v>1890</v>
      </c>
      <c r="C931" s="3" t="s">
        <v>1891</v>
      </c>
      <c r="D931" s="6">
        <v>5500</v>
      </c>
      <c r="E931" s="6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84"/>
        <v>2.173090909090909</v>
      </c>
      <c r="P931" s="7">
        <f t="shared" si="85"/>
        <v>64.956521739130437</v>
      </c>
      <c r="Q931" t="str">
        <f t="shared" si="86"/>
        <v>theater</v>
      </c>
      <c r="R931" t="str">
        <f t="shared" si="87"/>
        <v>plays</v>
      </c>
      <c r="S931" s="9">
        <f t="shared" si="88"/>
        <v>42858.208333333328</v>
      </c>
      <c r="T931" s="9">
        <f t="shared" si="89"/>
        <v>42872.208333333328</v>
      </c>
      <c r="U931" t="str" cm="1">
        <f t="array" ref="U931">_xlfn.IFS( D931 &lt; 1000, "Less than 1000", D931&lt;=4999, "1000 to 4999", D931&lt;=9999, "5000 to 9999", D931&lt;= 14999, "10000 to 14999",
D931&lt;=19999, "15000 to 19999", D931&lt;=24999, "20000 to 24999", D931&lt;=29999, "25000 to 29999",
D931&lt;=34999, "30000 to 34999", D931&lt;=39999, "35000 to 39999", D931&lt;=44999, "40000 to 44999",
D931&lt;=49999, "45000 to 49999", D931&gt;49999, "Greater than or equal to 50000" )</f>
        <v>5000 to 9999</v>
      </c>
    </row>
    <row r="932" spans="1:21" x14ac:dyDescent="0.25">
      <c r="A932">
        <v>930</v>
      </c>
      <c r="B932" t="s">
        <v>1892</v>
      </c>
      <c r="C932" s="3" t="s">
        <v>1893</v>
      </c>
      <c r="D932" s="6">
        <v>3500</v>
      </c>
      <c r="E932" s="6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84"/>
        <v>1.1228571428571428</v>
      </c>
      <c r="P932" s="7">
        <f t="shared" si="85"/>
        <v>46.235294117647058</v>
      </c>
      <c r="Q932" t="str">
        <f t="shared" si="86"/>
        <v>theater</v>
      </c>
      <c r="R932" t="str">
        <f t="shared" si="87"/>
        <v>plays</v>
      </c>
      <c r="S932" s="9">
        <f t="shared" si="88"/>
        <v>42060.25</v>
      </c>
      <c r="T932" s="9">
        <f t="shared" si="89"/>
        <v>42067.25</v>
      </c>
      <c r="U932" t="str" cm="1">
        <f t="array" ref="U932">_xlfn.IFS( D932 &lt; 1000, "Less than 1000", D932&lt;=4999, "1000 to 4999", D932&lt;=9999, "5000 to 9999", D932&lt;= 14999, "10000 to 14999",
D932&lt;=19999, "15000 to 19999", D932&lt;=24999, "20000 to 24999", D932&lt;=29999, "25000 to 29999",
D932&lt;=34999, "30000 to 34999", D932&lt;=39999, "35000 to 39999", D932&lt;=44999, "40000 to 44999",
D932&lt;=49999, "45000 to 49999", D932&gt;49999, "Greater than or equal to 50000" )</f>
        <v>1000 to 4999</v>
      </c>
    </row>
    <row r="933" spans="1:21" x14ac:dyDescent="0.25">
      <c r="A933">
        <v>931</v>
      </c>
      <c r="B933" t="s">
        <v>1894</v>
      </c>
      <c r="C933" s="3" t="s">
        <v>1895</v>
      </c>
      <c r="D933" s="6">
        <v>7900</v>
      </c>
      <c r="E933" s="6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84"/>
        <v>0.72518987341772156</v>
      </c>
      <c r="P933" s="7">
        <f t="shared" si="85"/>
        <v>51.151785714285715</v>
      </c>
      <c r="Q933" t="str">
        <f t="shared" si="86"/>
        <v>theater</v>
      </c>
      <c r="R933" t="str">
        <f t="shared" si="87"/>
        <v>plays</v>
      </c>
      <c r="S933" s="9">
        <f t="shared" si="88"/>
        <v>41818.208333333336</v>
      </c>
      <c r="T933" s="9">
        <f t="shared" si="89"/>
        <v>41820.208333333336</v>
      </c>
      <c r="U933" t="str" cm="1">
        <f t="array" ref="U933">_xlfn.IFS( D933 &lt; 1000, "Less than 1000", D933&lt;=4999, "1000 to 4999", D933&lt;=9999, "5000 to 9999", D933&lt;= 14999, "10000 to 14999",
D933&lt;=19999, "15000 to 19999", D933&lt;=24999, "20000 to 24999", D933&lt;=29999, "25000 to 29999",
D933&lt;=34999, "30000 to 34999", D933&lt;=39999, "35000 to 39999", D933&lt;=44999, "40000 to 44999",
D933&lt;=49999, "45000 to 49999", D933&gt;49999, "Greater than or equal to 50000" )</f>
        <v>5000 to 9999</v>
      </c>
    </row>
    <row r="934" spans="1:21" x14ac:dyDescent="0.25">
      <c r="A934">
        <v>932</v>
      </c>
      <c r="B934" t="s">
        <v>1896</v>
      </c>
      <c r="C934" s="3" t="s">
        <v>1897</v>
      </c>
      <c r="D934" s="6">
        <v>2300</v>
      </c>
      <c r="E934" s="6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84"/>
        <v>2.1230434782608696</v>
      </c>
      <c r="P934" s="7">
        <f t="shared" si="85"/>
        <v>33.909722222222221</v>
      </c>
      <c r="Q934" t="str">
        <f t="shared" si="86"/>
        <v>music</v>
      </c>
      <c r="R934" t="str">
        <f t="shared" si="87"/>
        <v>rock</v>
      </c>
      <c r="S934" s="9">
        <f t="shared" si="88"/>
        <v>41709.208333333336</v>
      </c>
      <c r="T934" s="9">
        <f t="shared" si="89"/>
        <v>41712.208333333336</v>
      </c>
      <c r="U934" t="str" cm="1">
        <f t="array" ref="U934">_xlfn.IFS( D934 &lt; 1000, "Less than 1000", D934&lt;=4999, "1000 to 4999", D934&lt;=9999, "5000 to 9999", D934&lt;= 14999, "10000 to 14999",
D934&lt;=19999, "15000 to 19999", D934&lt;=24999, "20000 to 24999", D934&lt;=29999, "25000 to 29999",
D934&lt;=34999, "30000 to 34999", D934&lt;=39999, "35000 to 39999", D934&lt;=44999, "40000 to 44999",
D934&lt;=49999, "45000 to 49999", D934&gt;49999, "Greater than or equal to 50000" )</f>
        <v>1000 to 4999</v>
      </c>
    </row>
    <row r="935" spans="1:21" x14ac:dyDescent="0.25">
      <c r="A935">
        <v>933</v>
      </c>
      <c r="B935" t="s">
        <v>1898</v>
      </c>
      <c r="C935" s="3" t="s">
        <v>1899</v>
      </c>
      <c r="D935" s="6">
        <v>73000</v>
      </c>
      <c r="E935" s="6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84"/>
        <v>2.3974657534246577</v>
      </c>
      <c r="P935" s="7">
        <f t="shared" si="85"/>
        <v>92.016298633017882</v>
      </c>
      <c r="Q935" t="str">
        <f t="shared" si="86"/>
        <v>theater</v>
      </c>
      <c r="R935" t="str">
        <f t="shared" si="87"/>
        <v>plays</v>
      </c>
      <c r="S935" s="9">
        <f t="shared" si="88"/>
        <v>41372.208333333336</v>
      </c>
      <c r="T935" s="9">
        <f t="shared" si="89"/>
        <v>41385.208333333336</v>
      </c>
      <c r="U935" t="str" cm="1">
        <f t="array" ref="U935">_xlfn.IFS( D935 &lt; 1000, "Less than 1000", D935&lt;=4999, "1000 to 4999", D935&lt;=9999, "5000 to 9999", D935&lt;= 14999, "10000 to 14999",
D935&lt;=19999, "15000 to 19999", D935&lt;=24999, "20000 to 24999", D935&lt;=29999, "25000 to 29999",
D935&lt;=34999, "30000 to 34999", D935&lt;=39999, "35000 to 39999", D935&lt;=44999, "40000 to 44999",
D935&lt;=49999, "45000 to 49999", D935&gt;49999, "Greater than or equal to 50000" )</f>
        <v>Greater than or equal to 50000</v>
      </c>
    </row>
    <row r="936" spans="1:21" x14ac:dyDescent="0.25">
      <c r="A936">
        <v>934</v>
      </c>
      <c r="B936" t="s">
        <v>1900</v>
      </c>
      <c r="C936" s="3" t="s">
        <v>1901</v>
      </c>
      <c r="D936" s="6">
        <v>6200</v>
      </c>
      <c r="E936" s="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84"/>
        <v>1.8193548387096774</v>
      </c>
      <c r="P936" s="7">
        <f t="shared" si="85"/>
        <v>107.42857142857143</v>
      </c>
      <c r="Q936" t="str">
        <f t="shared" si="86"/>
        <v>theater</v>
      </c>
      <c r="R936" t="str">
        <f t="shared" si="87"/>
        <v>plays</v>
      </c>
      <c r="S936" s="9">
        <f t="shared" si="88"/>
        <v>42422.25</v>
      </c>
      <c r="T936" s="9">
        <f t="shared" si="89"/>
        <v>42428.25</v>
      </c>
      <c r="U936" t="str" cm="1">
        <f t="array" ref="U936">_xlfn.IFS( D936 &lt; 1000, "Less than 1000", D936&lt;=4999, "1000 to 4999", D936&lt;=9999, "5000 to 9999", D936&lt;= 14999, "10000 to 14999",
D936&lt;=19999, "15000 to 19999", D936&lt;=24999, "20000 to 24999", D936&lt;=29999, "25000 to 29999",
D936&lt;=34999, "30000 to 34999", D936&lt;=39999, "35000 to 39999", D936&lt;=44999, "40000 to 44999",
D936&lt;=49999, "45000 to 49999", D936&gt;49999, "Greater than or equal to 50000" )</f>
        <v>5000 to 9999</v>
      </c>
    </row>
    <row r="937" spans="1:21" x14ac:dyDescent="0.25">
      <c r="A937">
        <v>935</v>
      </c>
      <c r="B937" t="s">
        <v>1902</v>
      </c>
      <c r="C937" s="3" t="s">
        <v>1903</v>
      </c>
      <c r="D937" s="6">
        <v>6100</v>
      </c>
      <c r="E937" s="6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84"/>
        <v>1.6413114754098361</v>
      </c>
      <c r="P937" s="7">
        <f t="shared" si="85"/>
        <v>75.848484848484844</v>
      </c>
      <c r="Q937" t="str">
        <f t="shared" si="86"/>
        <v>theater</v>
      </c>
      <c r="R937" t="str">
        <f t="shared" si="87"/>
        <v>plays</v>
      </c>
      <c r="S937" s="9">
        <f t="shared" si="88"/>
        <v>42209.208333333328</v>
      </c>
      <c r="T937" s="9">
        <f t="shared" si="89"/>
        <v>42216.208333333328</v>
      </c>
      <c r="U937" t="str" cm="1">
        <f t="array" ref="U937">_xlfn.IFS( D937 &lt; 1000, "Less than 1000", D937&lt;=4999, "1000 to 4999", D937&lt;=9999, "5000 to 9999", D937&lt;= 14999, "10000 to 14999",
D937&lt;=19999, "15000 to 19999", D937&lt;=24999, "20000 to 24999", D937&lt;=29999, "25000 to 29999",
D937&lt;=34999, "30000 to 34999", D937&lt;=39999, "35000 to 39999", D937&lt;=44999, "40000 to 44999",
D937&lt;=49999, "45000 to 49999", D937&gt;49999, "Greater than or equal to 50000" )</f>
        <v>5000 to 9999</v>
      </c>
    </row>
    <row r="938" spans="1:21" x14ac:dyDescent="0.25">
      <c r="A938">
        <v>936</v>
      </c>
      <c r="B938" t="s">
        <v>1246</v>
      </c>
      <c r="C938" s="3" t="s">
        <v>1904</v>
      </c>
      <c r="D938" s="6">
        <v>103200</v>
      </c>
      <c r="E938" s="6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84"/>
        <v>1.6375968992248063E-2</v>
      </c>
      <c r="P938" s="7">
        <f t="shared" si="85"/>
        <v>80.476190476190482</v>
      </c>
      <c r="Q938" t="str">
        <f t="shared" si="86"/>
        <v>theater</v>
      </c>
      <c r="R938" t="str">
        <f t="shared" si="87"/>
        <v>plays</v>
      </c>
      <c r="S938" s="9">
        <f t="shared" si="88"/>
        <v>43668.208333333328</v>
      </c>
      <c r="T938" s="9">
        <f t="shared" si="89"/>
        <v>43671.208333333328</v>
      </c>
      <c r="U938" t="str" cm="1">
        <f t="array" ref="U938">_xlfn.IFS( D938 &lt; 1000, "Less than 1000", D938&lt;=4999, "1000 to 4999", D938&lt;=9999, "5000 to 9999", D938&lt;= 14999, "10000 to 14999",
D938&lt;=19999, "15000 to 19999", D938&lt;=24999, "20000 to 24999", D938&lt;=29999, "25000 to 29999",
D938&lt;=34999, "30000 to 34999", D938&lt;=39999, "35000 to 39999", D938&lt;=44999, "40000 to 44999",
D938&lt;=49999, "45000 to 49999", D938&gt;49999, "Greater than or equal to 50000" )</f>
        <v>Greater than or equal to 50000</v>
      </c>
    </row>
    <row r="939" spans="1:21" x14ac:dyDescent="0.25">
      <c r="A939">
        <v>937</v>
      </c>
      <c r="B939" t="s">
        <v>1905</v>
      </c>
      <c r="C939" s="3" t="s">
        <v>1906</v>
      </c>
      <c r="D939" s="6">
        <v>171000</v>
      </c>
      <c r="E939" s="6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84"/>
        <v>0.49643859649122807</v>
      </c>
      <c r="P939" s="7">
        <f t="shared" si="85"/>
        <v>86.978483606557376</v>
      </c>
      <c r="Q939" t="str">
        <f t="shared" si="86"/>
        <v>film &amp; video</v>
      </c>
      <c r="R939" t="str">
        <f t="shared" si="87"/>
        <v>documentary</v>
      </c>
      <c r="S939" s="9">
        <f t="shared" si="88"/>
        <v>42334.25</v>
      </c>
      <c r="T939" s="9">
        <f t="shared" si="89"/>
        <v>42343.25</v>
      </c>
      <c r="U939" t="str" cm="1">
        <f t="array" ref="U939">_xlfn.IFS( D939 &lt; 1000, "Less than 1000", D939&lt;=4999, "1000 to 4999", D939&lt;=9999, "5000 to 9999", D939&lt;= 14999, "10000 to 14999",
D939&lt;=19999, "15000 to 19999", D939&lt;=24999, "20000 to 24999", D939&lt;=29999, "25000 to 29999",
D939&lt;=34999, "30000 to 34999", D939&lt;=39999, "35000 to 39999", D939&lt;=44999, "40000 to 44999",
D939&lt;=49999, "45000 to 49999", D939&gt;49999, "Greater than or equal to 50000" )</f>
        <v>Greater than or equal to 50000</v>
      </c>
    </row>
    <row r="940" spans="1:21" x14ac:dyDescent="0.25">
      <c r="A940">
        <v>938</v>
      </c>
      <c r="B940" t="s">
        <v>1907</v>
      </c>
      <c r="C940" s="3" t="s">
        <v>1908</v>
      </c>
      <c r="D940" s="6">
        <v>9200</v>
      </c>
      <c r="E940" s="6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84"/>
        <v>1.0970652173913042</v>
      </c>
      <c r="P940" s="7">
        <f t="shared" si="85"/>
        <v>105.13541666666667</v>
      </c>
      <c r="Q940" t="str">
        <f t="shared" si="86"/>
        <v>publishing</v>
      </c>
      <c r="R940" t="str">
        <f t="shared" si="87"/>
        <v>fiction</v>
      </c>
      <c r="S940" s="9">
        <f t="shared" si="88"/>
        <v>43263.208333333328</v>
      </c>
      <c r="T940" s="9">
        <f t="shared" si="89"/>
        <v>43299.208333333328</v>
      </c>
      <c r="U940" t="str" cm="1">
        <f t="array" ref="U940">_xlfn.IFS( D940 &lt; 1000, "Less than 1000", D940&lt;=4999, "1000 to 4999", D940&lt;=9999, "5000 to 9999", D940&lt;= 14999, "10000 to 14999",
D940&lt;=19999, "15000 to 19999", D940&lt;=24999, "20000 to 24999", D940&lt;=29999, "25000 to 29999",
D940&lt;=34999, "30000 to 34999", D940&lt;=39999, "35000 to 39999", D940&lt;=44999, "40000 to 44999",
D940&lt;=49999, "45000 to 49999", D940&gt;49999, "Greater than or equal to 50000" )</f>
        <v>5000 to 9999</v>
      </c>
    </row>
    <row r="941" spans="1:21" x14ac:dyDescent="0.25">
      <c r="A941">
        <v>939</v>
      </c>
      <c r="B941" t="s">
        <v>1909</v>
      </c>
      <c r="C941" s="3" t="s">
        <v>1910</v>
      </c>
      <c r="D941" s="6">
        <v>7800</v>
      </c>
      <c r="E941" s="6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84"/>
        <v>0.49217948717948717</v>
      </c>
      <c r="P941" s="7">
        <f t="shared" si="85"/>
        <v>57.298507462686565</v>
      </c>
      <c r="Q941" t="str">
        <f t="shared" si="86"/>
        <v>games</v>
      </c>
      <c r="R941" t="str">
        <f t="shared" si="87"/>
        <v>video games</v>
      </c>
      <c r="S941" s="9">
        <f t="shared" si="88"/>
        <v>40670.208333333336</v>
      </c>
      <c r="T941" s="9">
        <f t="shared" si="89"/>
        <v>40687.208333333336</v>
      </c>
      <c r="U941" t="str" cm="1">
        <f t="array" ref="U941">_xlfn.IFS( D941 &lt; 1000, "Less than 1000", D941&lt;=4999, "1000 to 4999", D941&lt;=9999, "5000 to 9999", D941&lt;= 14999, "10000 to 14999",
D941&lt;=19999, "15000 to 19999", D941&lt;=24999, "20000 to 24999", D941&lt;=29999, "25000 to 29999",
D941&lt;=34999, "30000 to 34999", D941&lt;=39999, "35000 to 39999", D941&lt;=44999, "40000 to 44999",
D941&lt;=49999, "45000 to 49999", D941&gt;49999, "Greater than or equal to 50000" )</f>
        <v>5000 to 9999</v>
      </c>
    </row>
    <row r="942" spans="1:21" x14ac:dyDescent="0.25">
      <c r="A942">
        <v>940</v>
      </c>
      <c r="B942" t="s">
        <v>1911</v>
      </c>
      <c r="C942" s="3" t="s">
        <v>1912</v>
      </c>
      <c r="D942" s="6">
        <v>9900</v>
      </c>
      <c r="E942" s="6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84"/>
        <v>0.62232323232323228</v>
      </c>
      <c r="P942" s="7">
        <f t="shared" si="85"/>
        <v>93.348484848484844</v>
      </c>
      <c r="Q942" t="str">
        <f t="shared" si="86"/>
        <v>technology</v>
      </c>
      <c r="R942" t="str">
        <f t="shared" si="87"/>
        <v>web</v>
      </c>
      <c r="S942" s="9">
        <f t="shared" si="88"/>
        <v>41244.25</v>
      </c>
      <c r="T942" s="9">
        <f t="shared" si="89"/>
        <v>41266.25</v>
      </c>
      <c r="U942" t="str" cm="1">
        <f t="array" ref="U942">_xlfn.IFS( D942 &lt; 1000, "Less than 1000", D942&lt;=4999, "1000 to 4999", D942&lt;=9999, "5000 to 9999", D942&lt;= 14999, "10000 to 14999",
D942&lt;=19999, "15000 to 19999", D942&lt;=24999, "20000 to 24999", D942&lt;=29999, "25000 to 29999",
D942&lt;=34999, "30000 to 34999", D942&lt;=39999, "35000 to 39999", D942&lt;=44999, "40000 to 44999",
D942&lt;=49999, "45000 to 49999", D942&gt;49999, "Greater than or equal to 50000" )</f>
        <v>5000 to 9999</v>
      </c>
    </row>
    <row r="943" spans="1:21" x14ac:dyDescent="0.25">
      <c r="A943">
        <v>941</v>
      </c>
      <c r="B943" t="s">
        <v>1913</v>
      </c>
      <c r="C943" s="3" t="s">
        <v>1914</v>
      </c>
      <c r="D943" s="6">
        <v>43000</v>
      </c>
      <c r="E943" s="6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84"/>
        <v>0.1305813953488372</v>
      </c>
      <c r="P943" s="7">
        <f t="shared" si="85"/>
        <v>71.987179487179489</v>
      </c>
      <c r="Q943" t="str">
        <f t="shared" si="86"/>
        <v>theater</v>
      </c>
      <c r="R943" t="str">
        <f t="shared" si="87"/>
        <v>plays</v>
      </c>
      <c r="S943" s="9">
        <f t="shared" si="88"/>
        <v>40552.25</v>
      </c>
      <c r="T943" s="9">
        <f t="shared" si="89"/>
        <v>40587.25</v>
      </c>
      <c r="U943" t="str" cm="1">
        <f t="array" ref="U943">_xlfn.IFS( D943 &lt; 1000, "Less than 1000", D943&lt;=4999, "1000 to 4999", D943&lt;=9999, "5000 to 9999", D943&lt;= 14999, "10000 to 14999",
D943&lt;=19999, "15000 to 19999", D943&lt;=24999, "20000 to 24999", D943&lt;=29999, "25000 to 29999",
D943&lt;=34999, "30000 to 34999", D943&lt;=39999, "35000 to 39999", D943&lt;=44999, "40000 to 44999",
D943&lt;=49999, "45000 to 49999", D943&gt;49999, "Greater than or equal to 50000" )</f>
        <v>40000 to 44999</v>
      </c>
    </row>
    <row r="944" spans="1:21" x14ac:dyDescent="0.25">
      <c r="A944">
        <v>942</v>
      </c>
      <c r="B944" t="s">
        <v>1907</v>
      </c>
      <c r="C944" s="3" t="s">
        <v>1915</v>
      </c>
      <c r="D944" s="6">
        <v>9600</v>
      </c>
      <c r="E944" s="6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84"/>
        <v>0.64635416666666667</v>
      </c>
      <c r="P944" s="7">
        <f t="shared" si="85"/>
        <v>92.611940298507463</v>
      </c>
      <c r="Q944" t="str">
        <f t="shared" si="86"/>
        <v>theater</v>
      </c>
      <c r="R944" t="str">
        <f t="shared" si="87"/>
        <v>plays</v>
      </c>
      <c r="S944" s="9">
        <f t="shared" si="88"/>
        <v>40568.25</v>
      </c>
      <c r="T944" s="9">
        <f t="shared" si="89"/>
        <v>40571.25</v>
      </c>
      <c r="U944" t="str" cm="1">
        <f t="array" ref="U944">_xlfn.IFS( D944 &lt; 1000, "Less than 1000", D944&lt;=4999, "1000 to 4999", D944&lt;=9999, "5000 to 9999", D944&lt;= 14999, "10000 to 14999",
D944&lt;=19999, "15000 to 19999", D944&lt;=24999, "20000 to 24999", D944&lt;=29999, "25000 to 29999",
D944&lt;=34999, "30000 to 34999", D944&lt;=39999, "35000 to 39999", D944&lt;=44999, "40000 to 44999",
D944&lt;=49999, "45000 to 49999", D944&gt;49999, "Greater than or equal to 50000" )</f>
        <v>5000 to 9999</v>
      </c>
    </row>
    <row r="945" spans="1:21" x14ac:dyDescent="0.25">
      <c r="A945">
        <v>943</v>
      </c>
      <c r="B945" t="s">
        <v>1916</v>
      </c>
      <c r="C945" s="3" t="s">
        <v>1917</v>
      </c>
      <c r="D945" s="6">
        <v>7500</v>
      </c>
      <c r="E945" s="6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84"/>
        <v>1.5958666666666668</v>
      </c>
      <c r="P945" s="7">
        <f t="shared" si="85"/>
        <v>104.99122807017544</v>
      </c>
      <c r="Q945" t="str">
        <f t="shared" si="86"/>
        <v>food</v>
      </c>
      <c r="R945" t="str">
        <f t="shared" si="87"/>
        <v>food trucks</v>
      </c>
      <c r="S945" s="9">
        <f t="shared" si="88"/>
        <v>41906.208333333336</v>
      </c>
      <c r="T945" s="9">
        <f t="shared" si="89"/>
        <v>41941.208333333336</v>
      </c>
      <c r="U945" t="str" cm="1">
        <f t="array" ref="U945">_xlfn.IFS( D945 &lt; 1000, "Less than 1000", D945&lt;=4999, "1000 to 4999", D945&lt;=9999, "5000 to 9999", D945&lt;= 14999, "10000 to 14999",
D945&lt;=19999, "15000 to 19999", D945&lt;=24999, "20000 to 24999", D945&lt;=29999, "25000 to 29999",
D945&lt;=34999, "30000 to 34999", D945&lt;=39999, "35000 to 39999", D945&lt;=44999, "40000 to 44999",
D945&lt;=49999, "45000 to 49999", D945&gt;49999, "Greater than or equal to 50000" )</f>
        <v>5000 to 9999</v>
      </c>
    </row>
    <row r="946" spans="1:21" x14ac:dyDescent="0.25">
      <c r="A946">
        <v>944</v>
      </c>
      <c r="B946" t="s">
        <v>1918</v>
      </c>
      <c r="C946" s="3" t="s">
        <v>1919</v>
      </c>
      <c r="D946" s="6">
        <v>10000</v>
      </c>
      <c r="E946" s="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84"/>
        <v>0.81420000000000003</v>
      </c>
      <c r="P946" s="7">
        <f t="shared" si="85"/>
        <v>30.958174904942965</v>
      </c>
      <c r="Q946" t="str">
        <f t="shared" si="86"/>
        <v>photography</v>
      </c>
      <c r="R946" t="str">
        <f t="shared" si="87"/>
        <v>photography books</v>
      </c>
      <c r="S946" s="9">
        <f t="shared" si="88"/>
        <v>42776.25</v>
      </c>
      <c r="T946" s="9">
        <f t="shared" si="89"/>
        <v>42795.25</v>
      </c>
      <c r="U946" t="str" cm="1">
        <f t="array" ref="U946">_xlfn.IFS( D946 &lt; 1000, "Less than 1000", D946&lt;=4999, "1000 to 4999", D946&lt;=9999, "5000 to 9999", D946&lt;= 14999, "10000 to 14999",
D946&lt;=19999, "15000 to 19999", D946&lt;=24999, "20000 to 24999", D946&lt;=29999, "25000 to 29999",
D946&lt;=34999, "30000 to 34999", D946&lt;=39999, "35000 to 39999", D946&lt;=44999, "40000 to 44999",
D946&lt;=49999, "45000 to 49999", D946&gt;49999, "Greater than or equal to 50000" )</f>
        <v>10000 to 14999</v>
      </c>
    </row>
    <row r="947" spans="1:21" x14ac:dyDescent="0.25">
      <c r="A947">
        <v>945</v>
      </c>
      <c r="B947" t="s">
        <v>1920</v>
      </c>
      <c r="C947" s="3" t="s">
        <v>1921</v>
      </c>
      <c r="D947" s="6">
        <v>172000</v>
      </c>
      <c r="E947" s="6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84"/>
        <v>0.32444767441860467</v>
      </c>
      <c r="P947" s="7">
        <f t="shared" si="85"/>
        <v>33.001182732111175</v>
      </c>
      <c r="Q947" t="str">
        <f t="shared" si="86"/>
        <v>photography</v>
      </c>
      <c r="R947" t="str">
        <f t="shared" si="87"/>
        <v>photography books</v>
      </c>
      <c r="S947" s="9">
        <f t="shared" si="88"/>
        <v>41004.208333333336</v>
      </c>
      <c r="T947" s="9">
        <f t="shared" si="89"/>
        <v>41019.208333333336</v>
      </c>
      <c r="U947" t="str" cm="1">
        <f t="array" ref="U947">_xlfn.IFS( D947 &lt; 1000, "Less than 1000", D947&lt;=4999, "1000 to 4999", D947&lt;=9999, "5000 to 9999", D947&lt;= 14999, "10000 to 14999",
D947&lt;=19999, "15000 to 19999", D947&lt;=24999, "20000 to 24999", D947&lt;=29999, "25000 to 29999",
D947&lt;=34999, "30000 to 34999", D947&lt;=39999, "35000 to 39999", D947&lt;=44999, "40000 to 44999",
D947&lt;=49999, "45000 to 49999", D947&gt;49999, "Greater than or equal to 50000" )</f>
        <v>Greater than or equal to 50000</v>
      </c>
    </row>
    <row r="948" spans="1:21" x14ac:dyDescent="0.25">
      <c r="A948">
        <v>946</v>
      </c>
      <c r="B948" t="s">
        <v>1922</v>
      </c>
      <c r="C948" s="3" t="s">
        <v>1923</v>
      </c>
      <c r="D948" s="6">
        <v>153700</v>
      </c>
      <c r="E948" s="6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84"/>
        <v>9.9141184124918666E-2</v>
      </c>
      <c r="P948" s="7">
        <f t="shared" si="85"/>
        <v>84.187845303867405</v>
      </c>
      <c r="Q948" t="str">
        <f t="shared" si="86"/>
        <v>theater</v>
      </c>
      <c r="R948" t="str">
        <f t="shared" si="87"/>
        <v>plays</v>
      </c>
      <c r="S948" s="9">
        <f t="shared" si="88"/>
        <v>40710.208333333336</v>
      </c>
      <c r="T948" s="9">
        <f t="shared" si="89"/>
        <v>40712.208333333336</v>
      </c>
      <c r="U948" t="str" cm="1">
        <f t="array" ref="U948">_xlfn.IFS( D948 &lt; 1000, "Less than 1000", D948&lt;=4999, "1000 to 4999", D948&lt;=9999, "5000 to 9999", D948&lt;= 14999, "10000 to 14999",
D948&lt;=19999, "15000 to 19999", D948&lt;=24999, "20000 to 24999", D948&lt;=29999, "25000 to 29999",
D948&lt;=34999, "30000 to 34999", D948&lt;=39999, "35000 to 39999", D948&lt;=44999, "40000 to 44999",
D948&lt;=49999, "45000 to 49999", D948&gt;49999, "Greater than or equal to 50000" )</f>
        <v>Greater than or equal to 50000</v>
      </c>
    </row>
    <row r="949" spans="1:21" x14ac:dyDescent="0.25">
      <c r="A949">
        <v>947</v>
      </c>
      <c r="B949" t="s">
        <v>1924</v>
      </c>
      <c r="C949" s="3" t="s">
        <v>1925</v>
      </c>
      <c r="D949" s="6">
        <v>3600</v>
      </c>
      <c r="E949" s="6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84"/>
        <v>0.26694444444444443</v>
      </c>
      <c r="P949" s="7">
        <f t="shared" si="85"/>
        <v>73.92307692307692</v>
      </c>
      <c r="Q949" t="str">
        <f t="shared" si="86"/>
        <v>theater</v>
      </c>
      <c r="R949" t="str">
        <f t="shared" si="87"/>
        <v>plays</v>
      </c>
      <c r="S949" s="9">
        <f t="shared" si="88"/>
        <v>41908.208333333336</v>
      </c>
      <c r="T949" s="9">
        <f t="shared" si="89"/>
        <v>41915.208333333336</v>
      </c>
      <c r="U949" t="str" cm="1">
        <f t="array" ref="U949">_xlfn.IFS( D949 &lt; 1000, "Less than 1000", D949&lt;=4999, "1000 to 4999", D949&lt;=9999, "5000 to 9999", D949&lt;= 14999, "10000 to 14999",
D949&lt;=19999, "15000 to 19999", D949&lt;=24999, "20000 to 24999", D949&lt;=29999, "25000 to 29999",
D949&lt;=34999, "30000 to 34999", D949&lt;=39999, "35000 to 39999", D949&lt;=44999, "40000 to 44999",
D949&lt;=49999, "45000 to 49999", D949&gt;49999, "Greater than or equal to 50000" )</f>
        <v>1000 to 4999</v>
      </c>
    </row>
    <row r="950" spans="1:21" x14ac:dyDescent="0.25">
      <c r="A950">
        <v>948</v>
      </c>
      <c r="B950" t="s">
        <v>1926</v>
      </c>
      <c r="C950" s="3" t="s">
        <v>1927</v>
      </c>
      <c r="D950" s="6">
        <v>9400</v>
      </c>
      <c r="E950" s="6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84"/>
        <v>0.62957446808510642</v>
      </c>
      <c r="P950" s="7">
        <f t="shared" si="85"/>
        <v>36.987499999999997</v>
      </c>
      <c r="Q950" t="str">
        <f t="shared" si="86"/>
        <v>film &amp; video</v>
      </c>
      <c r="R950" t="str">
        <f t="shared" si="87"/>
        <v>documentary</v>
      </c>
      <c r="S950" s="9">
        <f t="shared" si="88"/>
        <v>41985.25</v>
      </c>
      <c r="T950" s="9">
        <f t="shared" si="89"/>
        <v>41995.25</v>
      </c>
      <c r="U950" t="str" cm="1">
        <f t="array" ref="U950">_xlfn.IFS( D950 &lt; 1000, "Less than 1000", D950&lt;=4999, "1000 to 4999", D950&lt;=9999, "5000 to 9999", D950&lt;= 14999, "10000 to 14999",
D950&lt;=19999, "15000 to 19999", D950&lt;=24999, "20000 to 24999", D950&lt;=29999, "25000 to 29999",
D950&lt;=34999, "30000 to 34999", D950&lt;=39999, "35000 to 39999", D950&lt;=44999, "40000 to 44999",
D950&lt;=49999, "45000 to 49999", D950&gt;49999, "Greater than or equal to 50000" )</f>
        <v>5000 to 9999</v>
      </c>
    </row>
    <row r="951" spans="1:21" x14ac:dyDescent="0.25">
      <c r="A951">
        <v>949</v>
      </c>
      <c r="B951" t="s">
        <v>1928</v>
      </c>
      <c r="C951" s="3" t="s">
        <v>1929</v>
      </c>
      <c r="D951" s="6">
        <v>5900</v>
      </c>
      <c r="E951" s="6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84"/>
        <v>1.6135593220338984</v>
      </c>
      <c r="P951" s="7">
        <f t="shared" si="85"/>
        <v>46.896551724137929</v>
      </c>
      <c r="Q951" t="str">
        <f t="shared" si="86"/>
        <v>technology</v>
      </c>
      <c r="R951" t="str">
        <f t="shared" si="87"/>
        <v>web</v>
      </c>
      <c r="S951" s="9">
        <f t="shared" si="88"/>
        <v>42112.208333333328</v>
      </c>
      <c r="T951" s="9">
        <f t="shared" si="89"/>
        <v>42131.208333333328</v>
      </c>
      <c r="U951" t="str" cm="1">
        <f t="array" ref="U951">_xlfn.IFS( D951 &lt; 1000, "Less than 1000", D951&lt;=4999, "1000 to 4999", D951&lt;=9999, "5000 to 9999", D951&lt;= 14999, "10000 to 14999",
D951&lt;=19999, "15000 to 19999", D951&lt;=24999, "20000 to 24999", D951&lt;=29999, "25000 to 29999",
D951&lt;=34999, "30000 to 34999", D951&lt;=39999, "35000 to 39999", D951&lt;=44999, "40000 to 44999",
D951&lt;=49999, "45000 to 49999", D951&gt;49999, "Greater than or equal to 50000" )</f>
        <v>5000 to 9999</v>
      </c>
    </row>
    <row r="952" spans="1:21" x14ac:dyDescent="0.25">
      <c r="A952">
        <v>950</v>
      </c>
      <c r="B952" t="s">
        <v>1930</v>
      </c>
      <c r="C952" s="3" t="s">
        <v>1931</v>
      </c>
      <c r="D952" s="6">
        <v>100</v>
      </c>
      <c r="E952" s="6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84"/>
        <v>0.05</v>
      </c>
      <c r="P952" s="7">
        <f t="shared" si="85"/>
        <v>5</v>
      </c>
      <c r="Q952" t="str">
        <f t="shared" si="86"/>
        <v>theater</v>
      </c>
      <c r="R952" t="str">
        <f t="shared" si="87"/>
        <v>plays</v>
      </c>
      <c r="S952" s="9">
        <f t="shared" si="88"/>
        <v>43571.208333333328</v>
      </c>
      <c r="T952" s="9">
        <f t="shared" si="89"/>
        <v>43576.208333333328</v>
      </c>
      <c r="U952" t="str" cm="1">
        <f t="array" ref="U952">_xlfn.IFS( D952 &lt; 1000, "Less than 1000", D952&lt;=4999, "1000 to 4999", D952&lt;=9999, "5000 to 9999", D952&lt;= 14999, "10000 to 14999",
D952&lt;=19999, "15000 to 19999", D952&lt;=24999, "20000 to 24999", D952&lt;=29999, "25000 to 29999",
D952&lt;=34999, "30000 to 34999", D952&lt;=39999, "35000 to 39999", D952&lt;=44999, "40000 to 44999",
D952&lt;=49999, "45000 to 49999", D952&gt;49999, "Greater than or equal to 50000" )</f>
        <v>Less than 1000</v>
      </c>
    </row>
    <row r="953" spans="1:21" x14ac:dyDescent="0.25">
      <c r="A953">
        <v>951</v>
      </c>
      <c r="B953" t="s">
        <v>1932</v>
      </c>
      <c r="C953" s="3" t="s">
        <v>1933</v>
      </c>
      <c r="D953" s="6">
        <v>14500</v>
      </c>
      <c r="E953" s="6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84"/>
        <v>10.969379310344827</v>
      </c>
      <c r="P953" s="7">
        <f t="shared" si="85"/>
        <v>102.02437459910199</v>
      </c>
      <c r="Q953" t="str">
        <f t="shared" si="86"/>
        <v>music</v>
      </c>
      <c r="R953" t="str">
        <f t="shared" si="87"/>
        <v>rock</v>
      </c>
      <c r="S953" s="9">
        <f t="shared" si="88"/>
        <v>42730.25</v>
      </c>
      <c r="T953" s="9">
        <f t="shared" si="89"/>
        <v>42731.25</v>
      </c>
      <c r="U953" t="str" cm="1">
        <f t="array" ref="U953">_xlfn.IFS( D953 &lt; 1000, "Less than 1000", D953&lt;=4999, "1000 to 4999", D953&lt;=9999, "5000 to 9999", D953&lt;= 14999, "10000 to 14999",
D953&lt;=19999, "15000 to 19999", D953&lt;=24999, "20000 to 24999", D953&lt;=29999, "25000 to 29999",
D953&lt;=34999, "30000 to 34999", D953&lt;=39999, "35000 to 39999", D953&lt;=44999, "40000 to 44999",
D953&lt;=49999, "45000 to 49999", D953&gt;49999, "Greater than or equal to 50000" )</f>
        <v>10000 to 14999</v>
      </c>
    </row>
    <row r="954" spans="1:21" x14ac:dyDescent="0.25">
      <c r="A954">
        <v>952</v>
      </c>
      <c r="B954" t="s">
        <v>1934</v>
      </c>
      <c r="C954" s="3" t="s">
        <v>1935</v>
      </c>
      <c r="D954" s="6">
        <v>145500</v>
      </c>
      <c r="E954" s="6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84"/>
        <v>0.70094158075601376</v>
      </c>
      <c r="P954" s="7">
        <f t="shared" si="85"/>
        <v>45.007502206531335</v>
      </c>
      <c r="Q954" t="str">
        <f t="shared" si="86"/>
        <v>film &amp; video</v>
      </c>
      <c r="R954" t="str">
        <f t="shared" si="87"/>
        <v>documentary</v>
      </c>
      <c r="S954" s="9">
        <f t="shared" si="88"/>
        <v>42591.208333333328</v>
      </c>
      <c r="T954" s="9">
        <f t="shared" si="89"/>
        <v>42605.208333333328</v>
      </c>
      <c r="U954" t="str" cm="1">
        <f t="array" ref="U954">_xlfn.IFS( D954 &lt; 1000, "Less than 1000", D954&lt;=4999, "1000 to 4999", D954&lt;=9999, "5000 to 9999", D954&lt;= 14999, "10000 to 14999",
D954&lt;=19999, "15000 to 19999", D954&lt;=24999, "20000 to 24999", D954&lt;=29999, "25000 to 29999",
D954&lt;=34999, "30000 to 34999", D954&lt;=39999, "35000 to 39999", D954&lt;=44999, "40000 to 44999",
D954&lt;=49999, "45000 to 49999", D954&gt;49999, "Greater than or equal to 50000" )</f>
        <v>Greater than or equal to 50000</v>
      </c>
    </row>
    <row r="955" spans="1:21" x14ac:dyDescent="0.25">
      <c r="A955">
        <v>953</v>
      </c>
      <c r="B955" t="s">
        <v>1936</v>
      </c>
      <c r="C955" s="3" t="s">
        <v>1937</v>
      </c>
      <c r="D955" s="6">
        <v>3300</v>
      </c>
      <c r="E955" s="6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84"/>
        <v>0.6</v>
      </c>
      <c r="P955" s="7">
        <f t="shared" si="85"/>
        <v>94.285714285714292</v>
      </c>
      <c r="Q955" t="str">
        <f t="shared" si="86"/>
        <v>film &amp; video</v>
      </c>
      <c r="R955" t="str">
        <f t="shared" si="87"/>
        <v>science fiction</v>
      </c>
      <c r="S955" s="9">
        <f t="shared" si="88"/>
        <v>42358.25</v>
      </c>
      <c r="T955" s="9">
        <f t="shared" si="89"/>
        <v>42394.25</v>
      </c>
      <c r="U955" t="str" cm="1">
        <f t="array" ref="U955">_xlfn.IFS( D955 &lt; 1000, "Less than 1000", D955&lt;=4999, "1000 to 4999", D955&lt;=9999, "5000 to 9999", D955&lt;= 14999, "10000 to 14999",
D955&lt;=19999, "15000 to 19999", D955&lt;=24999, "20000 to 24999", D955&lt;=29999, "25000 to 29999",
D955&lt;=34999, "30000 to 34999", D955&lt;=39999, "35000 to 39999", D955&lt;=44999, "40000 to 44999",
D955&lt;=49999, "45000 to 49999", D955&gt;49999, "Greater than or equal to 50000" )</f>
        <v>1000 to 4999</v>
      </c>
    </row>
    <row r="956" spans="1:21" x14ac:dyDescent="0.25">
      <c r="A956">
        <v>954</v>
      </c>
      <c r="B956" t="s">
        <v>1938</v>
      </c>
      <c r="C956" s="3" t="s">
        <v>1939</v>
      </c>
      <c r="D956" s="6">
        <v>42600</v>
      </c>
      <c r="E956" s="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84"/>
        <v>3.6709859154929578</v>
      </c>
      <c r="P956" s="7">
        <f t="shared" si="85"/>
        <v>101.02325581395348</v>
      </c>
      <c r="Q956" t="str">
        <f t="shared" si="86"/>
        <v>technology</v>
      </c>
      <c r="R956" t="str">
        <f t="shared" si="87"/>
        <v>web</v>
      </c>
      <c r="S956" s="9">
        <f t="shared" si="88"/>
        <v>41174.208333333336</v>
      </c>
      <c r="T956" s="9">
        <f t="shared" si="89"/>
        <v>41198.208333333336</v>
      </c>
      <c r="U956" t="str" cm="1">
        <f t="array" ref="U956">_xlfn.IFS( D956 &lt; 1000, "Less than 1000", D956&lt;=4999, "1000 to 4999", D956&lt;=9999, "5000 to 9999", D956&lt;= 14999, "10000 to 14999",
D956&lt;=19999, "15000 to 19999", D956&lt;=24999, "20000 to 24999", D956&lt;=29999, "25000 to 29999",
D956&lt;=34999, "30000 to 34999", D956&lt;=39999, "35000 to 39999", D956&lt;=44999, "40000 to 44999",
D956&lt;=49999, "45000 to 49999", D956&gt;49999, "Greater than or equal to 50000" )</f>
        <v>40000 to 44999</v>
      </c>
    </row>
    <row r="957" spans="1:21" x14ac:dyDescent="0.25">
      <c r="A957">
        <v>955</v>
      </c>
      <c r="B957" t="s">
        <v>1940</v>
      </c>
      <c r="C957" s="3" t="s">
        <v>1941</v>
      </c>
      <c r="D957" s="6">
        <v>700</v>
      </c>
      <c r="E957" s="6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84"/>
        <v>11.09</v>
      </c>
      <c r="P957" s="7">
        <f t="shared" si="85"/>
        <v>97.037499999999994</v>
      </c>
      <c r="Q957" t="str">
        <f t="shared" si="86"/>
        <v>theater</v>
      </c>
      <c r="R957" t="str">
        <f t="shared" si="87"/>
        <v>plays</v>
      </c>
      <c r="S957" s="9">
        <f t="shared" si="88"/>
        <v>41238.25</v>
      </c>
      <c r="T957" s="9">
        <f t="shared" si="89"/>
        <v>41240.25</v>
      </c>
      <c r="U957" t="str" cm="1">
        <f t="array" ref="U957">_xlfn.IFS( D957 &lt; 1000, "Less than 1000", D957&lt;=4999, "1000 to 4999", D957&lt;=9999, "5000 to 9999", D957&lt;= 14999, "10000 to 14999",
D957&lt;=19999, "15000 to 19999", D957&lt;=24999, "20000 to 24999", D957&lt;=29999, "25000 to 29999",
D957&lt;=34999, "30000 to 34999", D957&lt;=39999, "35000 to 39999", D957&lt;=44999, "40000 to 44999",
D957&lt;=49999, "45000 to 49999", D957&gt;49999, "Greater than or equal to 50000" )</f>
        <v>Less than 1000</v>
      </c>
    </row>
    <row r="958" spans="1:21" x14ac:dyDescent="0.25">
      <c r="A958">
        <v>956</v>
      </c>
      <c r="B958" t="s">
        <v>1942</v>
      </c>
      <c r="C958" s="3" t="s">
        <v>1943</v>
      </c>
      <c r="D958" s="6">
        <v>187600</v>
      </c>
      <c r="E958" s="6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84"/>
        <v>0.19028784648187633</v>
      </c>
      <c r="P958" s="7">
        <f t="shared" si="85"/>
        <v>43.00963855421687</v>
      </c>
      <c r="Q958" t="str">
        <f t="shared" si="86"/>
        <v>film &amp; video</v>
      </c>
      <c r="R958" t="str">
        <f t="shared" si="87"/>
        <v>science fiction</v>
      </c>
      <c r="S958" s="9">
        <f t="shared" si="88"/>
        <v>42360.25</v>
      </c>
      <c r="T958" s="9">
        <f t="shared" si="89"/>
        <v>42364.25</v>
      </c>
      <c r="U958" t="str" cm="1">
        <f t="array" ref="U958">_xlfn.IFS( D958 &lt; 1000, "Less than 1000", D958&lt;=4999, "1000 to 4999", D958&lt;=9999, "5000 to 9999", D958&lt;= 14999, "10000 to 14999",
D958&lt;=19999, "15000 to 19999", D958&lt;=24999, "20000 to 24999", D958&lt;=29999, "25000 to 29999",
D958&lt;=34999, "30000 to 34999", D958&lt;=39999, "35000 to 39999", D958&lt;=44999, "40000 to 44999",
D958&lt;=49999, "45000 to 49999", D958&gt;49999, "Greater than or equal to 50000" )</f>
        <v>Greater than or equal to 50000</v>
      </c>
    </row>
    <row r="959" spans="1:21" x14ac:dyDescent="0.25">
      <c r="A959">
        <v>957</v>
      </c>
      <c r="B959" t="s">
        <v>1944</v>
      </c>
      <c r="C959" s="3" t="s">
        <v>1945</v>
      </c>
      <c r="D959" s="6">
        <v>9800</v>
      </c>
      <c r="E959" s="6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84"/>
        <v>1.2687755102040816</v>
      </c>
      <c r="P959" s="7">
        <f t="shared" si="85"/>
        <v>94.916030534351151</v>
      </c>
      <c r="Q959" t="str">
        <f t="shared" si="86"/>
        <v>theater</v>
      </c>
      <c r="R959" t="str">
        <f t="shared" si="87"/>
        <v>plays</v>
      </c>
      <c r="S959" s="9">
        <f t="shared" si="88"/>
        <v>40955.25</v>
      </c>
      <c r="T959" s="9">
        <f t="shared" si="89"/>
        <v>40958.25</v>
      </c>
      <c r="U959" t="str" cm="1">
        <f t="array" ref="U959">_xlfn.IFS( D959 &lt; 1000, "Less than 1000", D959&lt;=4999, "1000 to 4999", D959&lt;=9999, "5000 to 9999", D959&lt;= 14999, "10000 to 14999",
D959&lt;=19999, "15000 to 19999", D959&lt;=24999, "20000 to 24999", D959&lt;=29999, "25000 to 29999",
D959&lt;=34999, "30000 to 34999", D959&lt;=39999, "35000 to 39999", D959&lt;=44999, "40000 to 44999",
D959&lt;=49999, "45000 to 49999", D959&gt;49999, "Greater than or equal to 50000" )</f>
        <v>5000 to 9999</v>
      </c>
    </row>
    <row r="960" spans="1:21" x14ac:dyDescent="0.25">
      <c r="A960">
        <v>958</v>
      </c>
      <c r="B960" t="s">
        <v>1946</v>
      </c>
      <c r="C960" s="3" t="s">
        <v>1947</v>
      </c>
      <c r="D960" s="6">
        <v>1100</v>
      </c>
      <c r="E960" s="6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84"/>
        <v>7.3463636363636367</v>
      </c>
      <c r="P960" s="7">
        <f t="shared" si="85"/>
        <v>72.151785714285708</v>
      </c>
      <c r="Q960" t="str">
        <f t="shared" si="86"/>
        <v>film &amp; video</v>
      </c>
      <c r="R960" t="str">
        <f t="shared" si="87"/>
        <v>animation</v>
      </c>
      <c r="S960" s="9">
        <f t="shared" si="88"/>
        <v>40350.208333333336</v>
      </c>
      <c r="T960" s="9">
        <f t="shared" si="89"/>
        <v>40372.208333333336</v>
      </c>
      <c r="U960" t="str" cm="1">
        <f t="array" ref="U960">_xlfn.IFS( D960 &lt; 1000, "Less than 1000", D960&lt;=4999, "1000 to 4999", D960&lt;=9999, "5000 to 9999", D960&lt;= 14999, "10000 to 14999",
D960&lt;=19999, "15000 to 19999", D960&lt;=24999, "20000 to 24999", D960&lt;=29999, "25000 to 29999",
D960&lt;=34999, "30000 to 34999", D960&lt;=39999, "35000 to 39999", D960&lt;=44999, "40000 to 44999",
D960&lt;=49999, "45000 to 49999", D960&gt;49999, "Greater than or equal to 50000" )</f>
        <v>1000 to 4999</v>
      </c>
    </row>
    <row r="961" spans="1:21" x14ac:dyDescent="0.25">
      <c r="A961">
        <v>959</v>
      </c>
      <c r="B961" t="s">
        <v>1948</v>
      </c>
      <c r="C961" s="3" t="s">
        <v>1949</v>
      </c>
      <c r="D961" s="6">
        <v>145000</v>
      </c>
      <c r="E961" s="6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84"/>
        <v>4.5731034482758622E-2</v>
      </c>
      <c r="P961" s="7">
        <f t="shared" si="85"/>
        <v>51.007692307692309</v>
      </c>
      <c r="Q961" t="str">
        <f t="shared" si="86"/>
        <v>publishing</v>
      </c>
      <c r="R961" t="str">
        <f t="shared" si="87"/>
        <v>translations</v>
      </c>
      <c r="S961" s="9">
        <f t="shared" si="88"/>
        <v>40357.208333333336</v>
      </c>
      <c r="T961" s="9">
        <f t="shared" si="89"/>
        <v>40385.208333333336</v>
      </c>
      <c r="U961" t="str" cm="1">
        <f t="array" ref="U961">_xlfn.IFS( D961 &lt; 1000, "Less than 1000", D961&lt;=4999, "1000 to 4999", D961&lt;=9999, "5000 to 9999", D961&lt;= 14999, "10000 to 14999",
D961&lt;=19999, "15000 to 19999", D961&lt;=24999, "20000 to 24999", D961&lt;=29999, "25000 to 29999",
D961&lt;=34999, "30000 to 34999", D961&lt;=39999, "35000 to 39999", D961&lt;=44999, "40000 to 44999",
D961&lt;=49999, "45000 to 49999", D961&gt;49999, "Greater than or equal to 50000" )</f>
        <v>Greater than or equal to 50000</v>
      </c>
    </row>
    <row r="962" spans="1:21" x14ac:dyDescent="0.25">
      <c r="A962">
        <v>960</v>
      </c>
      <c r="B962" t="s">
        <v>1950</v>
      </c>
      <c r="C962" s="3" t="s">
        <v>1951</v>
      </c>
      <c r="D962" s="6">
        <v>5500</v>
      </c>
      <c r="E962" s="6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84"/>
        <v>0.85054545454545449</v>
      </c>
      <c r="P962" s="7">
        <f t="shared" si="85"/>
        <v>85.054545454545448</v>
      </c>
      <c r="Q962" t="str">
        <f t="shared" si="86"/>
        <v>technology</v>
      </c>
      <c r="R962" t="str">
        <f t="shared" si="87"/>
        <v>web</v>
      </c>
      <c r="S962" s="9">
        <f t="shared" si="88"/>
        <v>42408.25</v>
      </c>
      <c r="T962" s="9">
        <f t="shared" si="89"/>
        <v>42445.208333333328</v>
      </c>
      <c r="U962" t="str" cm="1">
        <f t="array" ref="U962">_xlfn.IFS( D962 &lt; 1000, "Less than 1000", D962&lt;=4999, "1000 to 4999", D962&lt;=9999, "5000 to 9999", D962&lt;= 14999, "10000 to 14999",
D962&lt;=19999, "15000 to 19999", D962&lt;=24999, "20000 to 24999", D962&lt;=29999, "25000 to 29999",
D962&lt;=34999, "30000 to 34999", D962&lt;=39999, "35000 to 39999", D962&lt;=44999, "40000 to 44999",
D962&lt;=49999, "45000 to 49999", D962&gt;49999, "Greater than or equal to 50000" )</f>
        <v>5000 to 9999</v>
      </c>
    </row>
    <row r="963" spans="1:21" x14ac:dyDescent="0.25">
      <c r="A963">
        <v>961</v>
      </c>
      <c r="B963" t="s">
        <v>1952</v>
      </c>
      <c r="C963" s="3" t="s">
        <v>1953</v>
      </c>
      <c r="D963" s="6">
        <v>5700</v>
      </c>
      <c r="E963" s="6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90">E963/D963</f>
        <v>1.1929824561403508</v>
      </c>
      <c r="P963" s="7">
        <f t="shared" ref="P963:P1001" si="91">IF(G963&lt;=0, 0, E963/G963 )</f>
        <v>43.87096774193548</v>
      </c>
      <c r="Q963" t="str">
        <f t="shared" ref="Q963:Q1001" si="92">LEFT(N963, SEARCH("/", N963)-1)</f>
        <v>publishing</v>
      </c>
      <c r="R963" t="str">
        <f t="shared" ref="R963:R1001" si="93">MID( N963, SEARCH( "/",N963)+1,LEN(N963))</f>
        <v>translations</v>
      </c>
      <c r="S963" s="9">
        <f t="shared" ref="S963:S1001" si="94">J963/60/60/24+DATE(1970,1,1)</f>
        <v>40591.25</v>
      </c>
      <c r="T963" s="9">
        <f t="shared" ref="T963:T1001" si="95">K963/60/60/24+DATE(1970,1,1)</f>
        <v>40595.25</v>
      </c>
      <c r="U963" t="str" cm="1">
        <f t="array" ref="U963">_xlfn.IFS( D963 &lt; 1000, "Less than 1000", D963&lt;=4999, "1000 to 4999", D963&lt;=9999, "5000 to 9999", D963&lt;= 14999, "10000 to 14999",
D963&lt;=19999, "15000 to 19999", D963&lt;=24999, "20000 to 24999", D963&lt;=29999, "25000 to 29999",
D963&lt;=34999, "30000 to 34999", D963&lt;=39999, "35000 to 39999", D963&lt;=44999, "40000 to 44999",
D963&lt;=49999, "45000 to 49999", D963&gt;49999, "Greater than or equal to 50000" )</f>
        <v>5000 to 9999</v>
      </c>
    </row>
    <row r="964" spans="1:21" x14ac:dyDescent="0.25">
      <c r="A964">
        <v>962</v>
      </c>
      <c r="B964" t="s">
        <v>1954</v>
      </c>
      <c r="C964" s="3" t="s">
        <v>1955</v>
      </c>
      <c r="D964" s="6">
        <v>3600</v>
      </c>
      <c r="E964" s="6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90"/>
        <v>2.9602777777777778</v>
      </c>
      <c r="P964" s="7">
        <f t="shared" si="91"/>
        <v>40.063909774436091</v>
      </c>
      <c r="Q964" t="str">
        <f t="shared" si="92"/>
        <v>food</v>
      </c>
      <c r="R964" t="str">
        <f t="shared" si="93"/>
        <v>food trucks</v>
      </c>
      <c r="S964" s="9">
        <f t="shared" si="94"/>
        <v>41592.25</v>
      </c>
      <c r="T964" s="9">
        <f t="shared" si="95"/>
        <v>41613.25</v>
      </c>
      <c r="U964" t="str" cm="1">
        <f t="array" ref="U964">_xlfn.IFS( D964 &lt; 1000, "Less than 1000", D964&lt;=4999, "1000 to 4999", D964&lt;=9999, "5000 to 9999", D964&lt;= 14999, "10000 to 14999",
D964&lt;=19999, "15000 to 19999", D964&lt;=24999, "20000 to 24999", D964&lt;=29999, "25000 to 29999",
D964&lt;=34999, "30000 to 34999", D964&lt;=39999, "35000 to 39999", D964&lt;=44999, "40000 to 44999",
D964&lt;=49999, "45000 to 49999", D964&gt;49999, "Greater than or equal to 50000" )</f>
        <v>1000 to 4999</v>
      </c>
    </row>
    <row r="965" spans="1:21" x14ac:dyDescent="0.25">
      <c r="A965">
        <v>963</v>
      </c>
      <c r="B965" t="s">
        <v>1956</v>
      </c>
      <c r="C965" s="3" t="s">
        <v>1957</v>
      </c>
      <c r="D965" s="6">
        <v>5900</v>
      </c>
      <c r="E965" s="6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90"/>
        <v>0.84694915254237291</v>
      </c>
      <c r="P965" s="7">
        <f t="shared" si="91"/>
        <v>43.833333333333336</v>
      </c>
      <c r="Q965" t="str">
        <f t="shared" si="92"/>
        <v>photography</v>
      </c>
      <c r="R965" t="str">
        <f t="shared" si="93"/>
        <v>photography books</v>
      </c>
      <c r="S965" s="9">
        <f t="shared" si="94"/>
        <v>40607.25</v>
      </c>
      <c r="T965" s="9">
        <f t="shared" si="95"/>
        <v>40613.25</v>
      </c>
      <c r="U965" t="str" cm="1">
        <f t="array" ref="U965">_xlfn.IFS( D965 &lt; 1000, "Less than 1000", D965&lt;=4999, "1000 to 4999", D965&lt;=9999, "5000 to 9999", D965&lt;= 14999, "10000 to 14999",
D965&lt;=19999, "15000 to 19999", D965&lt;=24999, "20000 to 24999", D965&lt;=29999, "25000 to 29999",
D965&lt;=34999, "30000 to 34999", D965&lt;=39999, "35000 to 39999", D965&lt;=44999, "40000 to 44999",
D965&lt;=49999, "45000 to 49999", D965&gt;49999, "Greater than or equal to 50000" )</f>
        <v>5000 to 9999</v>
      </c>
    </row>
    <row r="966" spans="1:21" x14ac:dyDescent="0.25">
      <c r="A966">
        <v>964</v>
      </c>
      <c r="B966" t="s">
        <v>1958</v>
      </c>
      <c r="C966" s="3" t="s">
        <v>1959</v>
      </c>
      <c r="D966" s="6">
        <v>3700</v>
      </c>
      <c r="E966" s="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90"/>
        <v>3.5578378378378379</v>
      </c>
      <c r="P966" s="7">
        <f t="shared" si="91"/>
        <v>84.92903225806451</v>
      </c>
      <c r="Q966" t="str">
        <f t="shared" si="92"/>
        <v>theater</v>
      </c>
      <c r="R966" t="str">
        <f t="shared" si="93"/>
        <v>plays</v>
      </c>
      <c r="S966" s="9">
        <f t="shared" si="94"/>
        <v>42135.208333333328</v>
      </c>
      <c r="T966" s="9">
        <f t="shared" si="95"/>
        <v>42140.208333333328</v>
      </c>
      <c r="U966" t="str" cm="1">
        <f t="array" ref="U966">_xlfn.IFS( D966 &lt; 1000, "Less than 1000", D966&lt;=4999, "1000 to 4999", D966&lt;=9999, "5000 to 9999", D966&lt;= 14999, "10000 to 14999",
D966&lt;=19999, "15000 to 19999", D966&lt;=24999, "20000 to 24999", D966&lt;=29999, "25000 to 29999",
D966&lt;=34999, "30000 to 34999", D966&lt;=39999, "35000 to 39999", D966&lt;=44999, "40000 to 44999",
D966&lt;=49999, "45000 to 49999", D966&gt;49999, "Greater than or equal to 50000" )</f>
        <v>1000 to 4999</v>
      </c>
    </row>
    <row r="967" spans="1:21" x14ac:dyDescent="0.25">
      <c r="A967">
        <v>965</v>
      </c>
      <c r="B967" t="s">
        <v>1960</v>
      </c>
      <c r="C967" s="3" t="s">
        <v>1961</v>
      </c>
      <c r="D967" s="6">
        <v>2200</v>
      </c>
      <c r="E967" s="6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90"/>
        <v>3.8640909090909092</v>
      </c>
      <c r="P967" s="7">
        <f t="shared" si="91"/>
        <v>41.067632850241544</v>
      </c>
      <c r="Q967" t="str">
        <f t="shared" si="92"/>
        <v>music</v>
      </c>
      <c r="R967" t="str">
        <f t="shared" si="93"/>
        <v>rock</v>
      </c>
      <c r="S967" s="9">
        <f t="shared" si="94"/>
        <v>40203.25</v>
      </c>
      <c r="T967" s="9">
        <f t="shared" si="95"/>
        <v>40243.25</v>
      </c>
      <c r="U967" t="str" cm="1">
        <f t="array" ref="U967">_xlfn.IFS( D967 &lt; 1000, "Less than 1000", D967&lt;=4999, "1000 to 4999", D967&lt;=9999, "5000 to 9999", D967&lt;= 14999, "10000 to 14999",
D967&lt;=19999, "15000 to 19999", D967&lt;=24999, "20000 to 24999", D967&lt;=29999, "25000 to 29999",
D967&lt;=34999, "30000 to 34999", D967&lt;=39999, "35000 to 39999", D967&lt;=44999, "40000 to 44999",
D967&lt;=49999, "45000 to 49999", D967&gt;49999, "Greater than or equal to 50000" )</f>
        <v>1000 to 4999</v>
      </c>
    </row>
    <row r="968" spans="1:21" x14ac:dyDescent="0.25">
      <c r="A968">
        <v>966</v>
      </c>
      <c r="B968" t="s">
        <v>878</v>
      </c>
      <c r="C968" s="3" t="s">
        <v>1962</v>
      </c>
      <c r="D968" s="6">
        <v>1700</v>
      </c>
      <c r="E968" s="6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90"/>
        <v>7.9223529411764702</v>
      </c>
      <c r="P968" s="7">
        <f t="shared" si="91"/>
        <v>54.971428571428568</v>
      </c>
      <c r="Q968" t="str">
        <f t="shared" si="92"/>
        <v>theater</v>
      </c>
      <c r="R968" t="str">
        <f t="shared" si="93"/>
        <v>plays</v>
      </c>
      <c r="S968" s="9">
        <f t="shared" si="94"/>
        <v>42901.208333333328</v>
      </c>
      <c r="T968" s="9">
        <f t="shared" si="95"/>
        <v>42903.208333333328</v>
      </c>
      <c r="U968" t="str" cm="1">
        <f t="array" ref="U968">_xlfn.IFS( D968 &lt; 1000, "Less than 1000", D968&lt;=4999, "1000 to 4999", D968&lt;=9999, "5000 to 9999", D968&lt;= 14999, "10000 to 14999",
D968&lt;=19999, "15000 to 19999", D968&lt;=24999, "20000 to 24999", D968&lt;=29999, "25000 to 29999",
D968&lt;=34999, "30000 to 34999", D968&lt;=39999, "35000 to 39999", D968&lt;=44999, "40000 to 44999",
D968&lt;=49999, "45000 to 49999", D968&gt;49999, "Greater than or equal to 50000" )</f>
        <v>1000 to 4999</v>
      </c>
    </row>
    <row r="969" spans="1:21" x14ac:dyDescent="0.25">
      <c r="A969">
        <v>967</v>
      </c>
      <c r="B969" t="s">
        <v>1963</v>
      </c>
      <c r="C969" s="3" t="s">
        <v>1964</v>
      </c>
      <c r="D969" s="6">
        <v>88400</v>
      </c>
      <c r="E969" s="6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90"/>
        <v>1.3703393665158372</v>
      </c>
      <c r="P969" s="7">
        <f t="shared" si="91"/>
        <v>77.010807374443743</v>
      </c>
      <c r="Q969" t="str">
        <f t="shared" si="92"/>
        <v>music</v>
      </c>
      <c r="R969" t="str">
        <f t="shared" si="93"/>
        <v>world music</v>
      </c>
      <c r="S969" s="9">
        <f t="shared" si="94"/>
        <v>41005.208333333336</v>
      </c>
      <c r="T969" s="9">
        <f t="shared" si="95"/>
        <v>41042.208333333336</v>
      </c>
      <c r="U969" t="str" cm="1">
        <f t="array" ref="U969">_xlfn.IFS( D969 &lt; 1000, "Less than 1000", D969&lt;=4999, "1000 to 4999", D969&lt;=9999, "5000 to 9999", D969&lt;= 14999, "10000 to 14999",
D969&lt;=19999, "15000 to 19999", D969&lt;=24999, "20000 to 24999", D969&lt;=29999, "25000 to 29999",
D969&lt;=34999, "30000 to 34999", D969&lt;=39999, "35000 to 39999", D969&lt;=44999, "40000 to 44999",
D969&lt;=49999, "45000 to 49999", D969&gt;49999, "Greater than or equal to 50000" )</f>
        <v>Greater than or equal to 50000</v>
      </c>
    </row>
    <row r="970" spans="1:21" x14ac:dyDescent="0.25">
      <c r="A970">
        <v>968</v>
      </c>
      <c r="B970" t="s">
        <v>1965</v>
      </c>
      <c r="C970" s="3" t="s">
        <v>1966</v>
      </c>
      <c r="D970" s="6">
        <v>2400</v>
      </c>
      <c r="E970" s="6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90"/>
        <v>3.3820833333333336</v>
      </c>
      <c r="P970" s="7">
        <f t="shared" si="91"/>
        <v>71.201754385964918</v>
      </c>
      <c r="Q970" t="str">
        <f t="shared" si="92"/>
        <v>food</v>
      </c>
      <c r="R970" t="str">
        <f t="shared" si="93"/>
        <v>food trucks</v>
      </c>
      <c r="S970" s="9">
        <f t="shared" si="94"/>
        <v>40544.25</v>
      </c>
      <c r="T970" s="9">
        <f t="shared" si="95"/>
        <v>40559.25</v>
      </c>
      <c r="U970" t="str" cm="1">
        <f t="array" ref="U970">_xlfn.IFS( D970 &lt; 1000, "Less than 1000", D970&lt;=4999, "1000 to 4999", D970&lt;=9999, "5000 to 9999", D970&lt;= 14999, "10000 to 14999",
D970&lt;=19999, "15000 to 19999", D970&lt;=24999, "20000 to 24999", D970&lt;=29999, "25000 to 29999",
D970&lt;=34999, "30000 to 34999", D970&lt;=39999, "35000 to 39999", D970&lt;=44999, "40000 to 44999",
D970&lt;=49999, "45000 to 49999", D970&gt;49999, "Greater than or equal to 50000" )</f>
        <v>1000 to 4999</v>
      </c>
    </row>
    <row r="971" spans="1:21" x14ac:dyDescent="0.25">
      <c r="A971">
        <v>969</v>
      </c>
      <c r="B971" t="s">
        <v>1967</v>
      </c>
      <c r="C971" s="3" t="s">
        <v>1968</v>
      </c>
      <c r="D971" s="6">
        <v>7900</v>
      </c>
      <c r="E971" s="6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90"/>
        <v>1.0822784810126582</v>
      </c>
      <c r="P971" s="7">
        <f t="shared" si="91"/>
        <v>91.935483870967744</v>
      </c>
      <c r="Q971" t="str">
        <f t="shared" si="92"/>
        <v>theater</v>
      </c>
      <c r="R971" t="str">
        <f t="shared" si="93"/>
        <v>plays</v>
      </c>
      <c r="S971" s="9">
        <f t="shared" si="94"/>
        <v>43821.25</v>
      </c>
      <c r="T971" s="9">
        <f t="shared" si="95"/>
        <v>43828.25</v>
      </c>
      <c r="U971" t="str" cm="1">
        <f t="array" ref="U971">_xlfn.IFS( D971 &lt; 1000, "Less than 1000", D971&lt;=4999, "1000 to 4999", D971&lt;=9999, "5000 to 9999", D971&lt;= 14999, "10000 to 14999",
D971&lt;=19999, "15000 to 19999", D971&lt;=24999, "20000 to 24999", D971&lt;=29999, "25000 to 29999",
D971&lt;=34999, "30000 to 34999", D971&lt;=39999, "35000 to 39999", D971&lt;=44999, "40000 to 44999",
D971&lt;=49999, "45000 to 49999", D971&gt;49999, "Greater than or equal to 50000" )</f>
        <v>5000 to 9999</v>
      </c>
    </row>
    <row r="972" spans="1:21" x14ac:dyDescent="0.25">
      <c r="A972">
        <v>970</v>
      </c>
      <c r="B972" t="s">
        <v>1969</v>
      </c>
      <c r="C972" s="3" t="s">
        <v>1970</v>
      </c>
      <c r="D972" s="6">
        <v>94900</v>
      </c>
      <c r="E972" s="6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90"/>
        <v>0.60757639620653314</v>
      </c>
      <c r="P972" s="7">
        <f t="shared" si="91"/>
        <v>97.069023569023571</v>
      </c>
      <c r="Q972" t="str">
        <f t="shared" si="92"/>
        <v>theater</v>
      </c>
      <c r="R972" t="str">
        <f t="shared" si="93"/>
        <v>plays</v>
      </c>
      <c r="S972" s="9">
        <f t="shared" si="94"/>
        <v>40672.208333333336</v>
      </c>
      <c r="T972" s="9">
        <f t="shared" si="95"/>
        <v>40673.208333333336</v>
      </c>
      <c r="U972" t="str" cm="1">
        <f t="array" ref="U972">_xlfn.IFS( D972 &lt; 1000, "Less than 1000", D972&lt;=4999, "1000 to 4999", D972&lt;=9999, "5000 to 9999", D972&lt;= 14999, "10000 to 14999",
D972&lt;=19999, "15000 to 19999", D972&lt;=24999, "20000 to 24999", D972&lt;=29999, "25000 to 29999",
D972&lt;=34999, "30000 to 34999", D972&lt;=39999, "35000 to 39999", D972&lt;=44999, "40000 to 44999",
D972&lt;=49999, "45000 to 49999", D972&gt;49999, "Greater than or equal to 50000" )</f>
        <v>Greater than or equal to 50000</v>
      </c>
    </row>
    <row r="973" spans="1:21" x14ac:dyDescent="0.25">
      <c r="A973">
        <v>971</v>
      </c>
      <c r="B973" t="s">
        <v>1971</v>
      </c>
      <c r="C973" s="3" t="s">
        <v>1972</v>
      </c>
      <c r="D973" s="6">
        <v>5100</v>
      </c>
      <c r="E973" s="6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90"/>
        <v>0.27725490196078434</v>
      </c>
      <c r="P973" s="7">
        <f t="shared" si="91"/>
        <v>58.916666666666664</v>
      </c>
      <c r="Q973" t="str">
        <f t="shared" si="92"/>
        <v>film &amp; video</v>
      </c>
      <c r="R973" t="str">
        <f t="shared" si="93"/>
        <v>television</v>
      </c>
      <c r="S973" s="9">
        <f t="shared" si="94"/>
        <v>41555.208333333336</v>
      </c>
      <c r="T973" s="9">
        <f t="shared" si="95"/>
        <v>41561.208333333336</v>
      </c>
      <c r="U973" t="str" cm="1">
        <f t="array" ref="U973">_xlfn.IFS( D973 &lt; 1000, "Less than 1000", D973&lt;=4999, "1000 to 4999", D973&lt;=9999, "5000 to 9999", D973&lt;= 14999, "10000 to 14999",
D973&lt;=19999, "15000 to 19999", D973&lt;=24999, "20000 to 24999", D973&lt;=29999, "25000 to 29999",
D973&lt;=34999, "30000 to 34999", D973&lt;=39999, "35000 to 39999", D973&lt;=44999, "40000 to 44999",
D973&lt;=49999, "45000 to 49999", D973&gt;49999, "Greater than or equal to 50000" )</f>
        <v>5000 to 9999</v>
      </c>
    </row>
    <row r="974" spans="1:21" x14ac:dyDescent="0.25">
      <c r="A974">
        <v>972</v>
      </c>
      <c r="B974" t="s">
        <v>1973</v>
      </c>
      <c r="C974" s="3" t="s">
        <v>1974</v>
      </c>
      <c r="D974" s="6">
        <v>42700</v>
      </c>
      <c r="E974" s="6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90"/>
        <v>2.283934426229508</v>
      </c>
      <c r="P974" s="7">
        <f t="shared" si="91"/>
        <v>58.015466983938133</v>
      </c>
      <c r="Q974" t="str">
        <f t="shared" si="92"/>
        <v>technology</v>
      </c>
      <c r="R974" t="str">
        <f t="shared" si="93"/>
        <v>web</v>
      </c>
      <c r="S974" s="9">
        <f t="shared" si="94"/>
        <v>41792.208333333336</v>
      </c>
      <c r="T974" s="9">
        <f t="shared" si="95"/>
        <v>41801.208333333336</v>
      </c>
      <c r="U974" t="str" cm="1">
        <f t="array" ref="U974">_xlfn.IFS( D974 &lt; 1000, "Less than 1000", D974&lt;=4999, "1000 to 4999", D974&lt;=9999, "5000 to 9999", D974&lt;= 14999, "10000 to 14999",
D974&lt;=19999, "15000 to 19999", D974&lt;=24999, "20000 to 24999", D974&lt;=29999, "25000 to 29999",
D974&lt;=34999, "30000 to 34999", D974&lt;=39999, "35000 to 39999", D974&lt;=44999, "40000 to 44999",
D974&lt;=49999, "45000 to 49999", D974&gt;49999, "Greater than or equal to 50000" )</f>
        <v>40000 to 44999</v>
      </c>
    </row>
    <row r="975" spans="1:21" x14ac:dyDescent="0.25">
      <c r="A975">
        <v>973</v>
      </c>
      <c r="B975" t="s">
        <v>1975</v>
      </c>
      <c r="C975" s="3" t="s">
        <v>1976</v>
      </c>
      <c r="D975" s="6">
        <v>121100</v>
      </c>
      <c r="E975" s="6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90"/>
        <v>0.21615194054500414</v>
      </c>
      <c r="P975" s="7">
        <f t="shared" si="91"/>
        <v>103.87301587301587</v>
      </c>
      <c r="Q975" t="str">
        <f t="shared" si="92"/>
        <v>theater</v>
      </c>
      <c r="R975" t="str">
        <f t="shared" si="93"/>
        <v>plays</v>
      </c>
      <c r="S975" s="9">
        <f t="shared" si="94"/>
        <v>40522.25</v>
      </c>
      <c r="T975" s="9">
        <f t="shared" si="95"/>
        <v>40524.25</v>
      </c>
      <c r="U975" t="str" cm="1">
        <f t="array" ref="U975">_xlfn.IFS( D975 &lt; 1000, "Less than 1000", D975&lt;=4999, "1000 to 4999", D975&lt;=9999, "5000 to 9999", D975&lt;= 14999, "10000 to 14999",
D975&lt;=19999, "15000 to 19999", D975&lt;=24999, "20000 to 24999", D975&lt;=29999, "25000 to 29999",
D975&lt;=34999, "30000 to 34999", D975&lt;=39999, "35000 to 39999", D975&lt;=44999, "40000 to 44999",
D975&lt;=49999, "45000 to 49999", D975&gt;49999, "Greater than or equal to 50000" )</f>
        <v>Greater than or equal to 50000</v>
      </c>
    </row>
    <row r="976" spans="1:21" x14ac:dyDescent="0.25">
      <c r="A976">
        <v>974</v>
      </c>
      <c r="B976" t="s">
        <v>1977</v>
      </c>
      <c r="C976" s="3" t="s">
        <v>1978</v>
      </c>
      <c r="D976" s="6">
        <v>800</v>
      </c>
      <c r="E976" s="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90"/>
        <v>3.73875</v>
      </c>
      <c r="P976" s="7">
        <f t="shared" si="91"/>
        <v>93.46875</v>
      </c>
      <c r="Q976" t="str">
        <f t="shared" si="92"/>
        <v>music</v>
      </c>
      <c r="R976" t="str">
        <f t="shared" si="93"/>
        <v>indie rock</v>
      </c>
      <c r="S976" s="9">
        <f t="shared" si="94"/>
        <v>41412.208333333336</v>
      </c>
      <c r="T976" s="9">
        <f t="shared" si="95"/>
        <v>41413.208333333336</v>
      </c>
      <c r="U976" t="str" cm="1">
        <f t="array" ref="U976">_xlfn.IFS( D976 &lt; 1000, "Less than 1000", D976&lt;=4999, "1000 to 4999", D976&lt;=9999, "5000 to 9999", D976&lt;= 14999, "10000 to 14999",
D976&lt;=19999, "15000 to 19999", D976&lt;=24999, "20000 to 24999", D976&lt;=29999, "25000 to 29999",
D976&lt;=34999, "30000 to 34999", D976&lt;=39999, "35000 to 39999", D976&lt;=44999, "40000 to 44999",
D976&lt;=49999, "45000 to 49999", D976&gt;49999, "Greater than or equal to 50000" )</f>
        <v>Less than 1000</v>
      </c>
    </row>
    <row r="977" spans="1:21" x14ac:dyDescent="0.25">
      <c r="A977">
        <v>975</v>
      </c>
      <c r="B977" t="s">
        <v>1979</v>
      </c>
      <c r="C977" s="3" t="s">
        <v>1980</v>
      </c>
      <c r="D977" s="6">
        <v>5400</v>
      </c>
      <c r="E977" s="6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90"/>
        <v>1.5492592592592593</v>
      </c>
      <c r="P977" s="7">
        <f t="shared" si="91"/>
        <v>61.970370370370368</v>
      </c>
      <c r="Q977" t="str">
        <f t="shared" si="92"/>
        <v>theater</v>
      </c>
      <c r="R977" t="str">
        <f t="shared" si="93"/>
        <v>plays</v>
      </c>
      <c r="S977" s="9">
        <f t="shared" si="94"/>
        <v>42337.25</v>
      </c>
      <c r="T977" s="9">
        <f t="shared" si="95"/>
        <v>42376.25</v>
      </c>
      <c r="U977" t="str" cm="1">
        <f t="array" ref="U977">_xlfn.IFS( D977 &lt; 1000, "Less than 1000", D977&lt;=4999, "1000 to 4999", D977&lt;=9999, "5000 to 9999", D977&lt;= 14999, "10000 to 14999",
D977&lt;=19999, "15000 to 19999", D977&lt;=24999, "20000 to 24999", D977&lt;=29999, "25000 to 29999",
D977&lt;=34999, "30000 to 34999", D977&lt;=39999, "35000 to 39999", D977&lt;=44999, "40000 to 44999",
D977&lt;=49999, "45000 to 49999", D977&gt;49999, "Greater than or equal to 50000" )</f>
        <v>5000 to 9999</v>
      </c>
    </row>
    <row r="978" spans="1:21" x14ac:dyDescent="0.25">
      <c r="A978">
        <v>976</v>
      </c>
      <c r="B978" t="s">
        <v>1981</v>
      </c>
      <c r="C978" s="3" t="s">
        <v>1982</v>
      </c>
      <c r="D978" s="6">
        <v>4000</v>
      </c>
      <c r="E978" s="6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90"/>
        <v>3.2214999999999998</v>
      </c>
      <c r="P978" s="7">
        <f t="shared" si="91"/>
        <v>92.042857142857144</v>
      </c>
      <c r="Q978" t="str">
        <f t="shared" si="92"/>
        <v>theater</v>
      </c>
      <c r="R978" t="str">
        <f t="shared" si="93"/>
        <v>plays</v>
      </c>
      <c r="S978" s="9">
        <f t="shared" si="94"/>
        <v>40571.25</v>
      </c>
      <c r="T978" s="9">
        <f t="shared" si="95"/>
        <v>40577.25</v>
      </c>
      <c r="U978" t="str" cm="1">
        <f t="array" ref="U978">_xlfn.IFS( D978 &lt; 1000, "Less than 1000", D978&lt;=4999, "1000 to 4999", D978&lt;=9999, "5000 to 9999", D978&lt;= 14999, "10000 to 14999",
D978&lt;=19999, "15000 to 19999", D978&lt;=24999, "20000 to 24999", D978&lt;=29999, "25000 to 29999",
D978&lt;=34999, "30000 to 34999", D978&lt;=39999, "35000 to 39999", D978&lt;=44999, "40000 to 44999",
D978&lt;=49999, "45000 to 49999", D978&gt;49999, "Greater than or equal to 50000" )</f>
        <v>1000 to 4999</v>
      </c>
    </row>
    <row r="979" spans="1:21" x14ac:dyDescent="0.25">
      <c r="A979">
        <v>977</v>
      </c>
      <c r="B979" t="s">
        <v>1258</v>
      </c>
      <c r="C979" s="3" t="s">
        <v>1983</v>
      </c>
      <c r="D979" s="6">
        <v>7000</v>
      </c>
      <c r="E979" s="6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90"/>
        <v>0.73957142857142855</v>
      </c>
      <c r="P979" s="7">
        <f t="shared" si="91"/>
        <v>77.268656716417908</v>
      </c>
      <c r="Q979" t="str">
        <f t="shared" si="92"/>
        <v>food</v>
      </c>
      <c r="R979" t="str">
        <f t="shared" si="93"/>
        <v>food trucks</v>
      </c>
      <c r="S979" s="9">
        <f t="shared" si="94"/>
        <v>43138.25</v>
      </c>
      <c r="T979" s="9">
        <f t="shared" si="95"/>
        <v>43170.25</v>
      </c>
      <c r="U979" t="str" cm="1">
        <f t="array" ref="U979">_xlfn.IFS( D979 &lt; 1000, "Less than 1000", D979&lt;=4999, "1000 to 4999", D979&lt;=9999, "5000 to 9999", D979&lt;= 14999, "10000 to 14999",
D979&lt;=19999, "15000 to 19999", D979&lt;=24999, "20000 to 24999", D979&lt;=29999, "25000 to 29999",
D979&lt;=34999, "30000 to 34999", D979&lt;=39999, "35000 to 39999", D979&lt;=44999, "40000 to 44999",
D979&lt;=49999, "45000 to 49999", D979&gt;49999, "Greater than or equal to 50000" )</f>
        <v>5000 to 9999</v>
      </c>
    </row>
    <row r="980" spans="1:21" x14ac:dyDescent="0.25">
      <c r="A980">
        <v>978</v>
      </c>
      <c r="B980" t="s">
        <v>1984</v>
      </c>
      <c r="C980" s="3" t="s">
        <v>1985</v>
      </c>
      <c r="D980" s="6">
        <v>1000</v>
      </c>
      <c r="E980" s="6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90"/>
        <v>8.641</v>
      </c>
      <c r="P980" s="7">
        <f t="shared" si="91"/>
        <v>93.923913043478265</v>
      </c>
      <c r="Q980" t="str">
        <f t="shared" si="92"/>
        <v>games</v>
      </c>
      <c r="R980" t="str">
        <f t="shared" si="93"/>
        <v>video games</v>
      </c>
      <c r="S980" s="9">
        <f t="shared" si="94"/>
        <v>42686.25</v>
      </c>
      <c r="T980" s="9">
        <f t="shared" si="95"/>
        <v>42708.25</v>
      </c>
      <c r="U980" t="str" cm="1">
        <f t="array" ref="U980">_xlfn.IFS( D980 &lt; 1000, "Less than 1000", D980&lt;=4999, "1000 to 4999", D980&lt;=9999, "5000 to 9999", D980&lt;= 14999, "10000 to 14999",
D980&lt;=19999, "15000 to 19999", D980&lt;=24999, "20000 to 24999", D980&lt;=29999, "25000 to 29999",
D980&lt;=34999, "30000 to 34999", D980&lt;=39999, "35000 to 39999", D980&lt;=44999, "40000 to 44999",
D980&lt;=49999, "45000 to 49999", D980&gt;49999, "Greater than or equal to 50000" )</f>
        <v>1000 to 4999</v>
      </c>
    </row>
    <row r="981" spans="1:21" x14ac:dyDescent="0.25">
      <c r="A981">
        <v>979</v>
      </c>
      <c r="B981" t="s">
        <v>1986</v>
      </c>
      <c r="C981" s="3" t="s">
        <v>1987</v>
      </c>
      <c r="D981" s="6">
        <v>60200</v>
      </c>
      <c r="E981" s="6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90"/>
        <v>1.432624584717608</v>
      </c>
      <c r="P981" s="7">
        <f t="shared" si="91"/>
        <v>84.969458128078813</v>
      </c>
      <c r="Q981" t="str">
        <f t="shared" si="92"/>
        <v>theater</v>
      </c>
      <c r="R981" t="str">
        <f t="shared" si="93"/>
        <v>plays</v>
      </c>
      <c r="S981" s="9">
        <f t="shared" si="94"/>
        <v>42078.208333333328</v>
      </c>
      <c r="T981" s="9">
        <f t="shared" si="95"/>
        <v>42084.208333333328</v>
      </c>
      <c r="U981" t="str" cm="1">
        <f t="array" ref="U981">_xlfn.IFS( D981 &lt; 1000, "Less than 1000", D981&lt;=4999, "1000 to 4999", D981&lt;=9999, "5000 to 9999", D981&lt;= 14999, "10000 to 14999",
D981&lt;=19999, "15000 to 19999", D981&lt;=24999, "20000 to 24999", D981&lt;=29999, "25000 to 29999",
D981&lt;=34999, "30000 to 34999", D981&lt;=39999, "35000 to 39999", D981&lt;=44999, "40000 to 44999",
D981&lt;=49999, "45000 to 49999", D981&gt;49999, "Greater than or equal to 50000" )</f>
        <v>Greater than or equal to 50000</v>
      </c>
    </row>
    <row r="982" spans="1:21" x14ac:dyDescent="0.25">
      <c r="A982">
        <v>980</v>
      </c>
      <c r="B982" t="s">
        <v>1988</v>
      </c>
      <c r="C982" s="3" t="s">
        <v>1989</v>
      </c>
      <c r="D982" s="6">
        <v>195200</v>
      </c>
      <c r="E982" s="6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90"/>
        <v>0.40281762295081969</v>
      </c>
      <c r="P982" s="7">
        <f t="shared" si="91"/>
        <v>105.97035040431267</v>
      </c>
      <c r="Q982" t="str">
        <f t="shared" si="92"/>
        <v>publishing</v>
      </c>
      <c r="R982" t="str">
        <f t="shared" si="93"/>
        <v>nonfiction</v>
      </c>
      <c r="S982" s="9">
        <f t="shared" si="94"/>
        <v>42307.208333333328</v>
      </c>
      <c r="T982" s="9">
        <f t="shared" si="95"/>
        <v>42312.25</v>
      </c>
      <c r="U982" t="str" cm="1">
        <f t="array" ref="U982">_xlfn.IFS( D982 &lt; 1000, "Less than 1000", D982&lt;=4999, "1000 to 4999", D982&lt;=9999, "5000 to 9999", D982&lt;= 14999, "10000 to 14999",
D982&lt;=19999, "15000 to 19999", D982&lt;=24999, "20000 to 24999", D982&lt;=29999, "25000 to 29999",
D982&lt;=34999, "30000 to 34999", D982&lt;=39999, "35000 to 39999", D982&lt;=44999, "40000 to 44999",
D982&lt;=49999, "45000 to 49999", D982&gt;49999, "Greater than or equal to 50000" )</f>
        <v>Greater than or equal to 50000</v>
      </c>
    </row>
    <row r="983" spans="1:21" x14ac:dyDescent="0.25">
      <c r="A983">
        <v>981</v>
      </c>
      <c r="B983" t="s">
        <v>1990</v>
      </c>
      <c r="C983" s="3" t="s">
        <v>1991</v>
      </c>
      <c r="D983" s="6">
        <v>6700</v>
      </c>
      <c r="E983" s="6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90"/>
        <v>1.7822388059701493</v>
      </c>
      <c r="P983" s="7">
        <f t="shared" si="91"/>
        <v>36.969040247678016</v>
      </c>
      <c r="Q983" t="str">
        <f t="shared" si="92"/>
        <v>technology</v>
      </c>
      <c r="R983" t="str">
        <f t="shared" si="93"/>
        <v>web</v>
      </c>
      <c r="S983" s="9">
        <f t="shared" si="94"/>
        <v>43094.25</v>
      </c>
      <c r="T983" s="9">
        <f t="shared" si="95"/>
        <v>43127.25</v>
      </c>
      <c r="U983" t="str" cm="1">
        <f t="array" ref="U983">_xlfn.IFS( D983 &lt; 1000, "Less than 1000", D983&lt;=4999, "1000 to 4999", D983&lt;=9999, "5000 to 9999", D983&lt;= 14999, "10000 to 14999",
D983&lt;=19999, "15000 to 19999", D983&lt;=24999, "20000 to 24999", D983&lt;=29999, "25000 to 29999",
D983&lt;=34999, "30000 to 34999", D983&lt;=39999, "35000 to 39999", D983&lt;=44999, "40000 to 44999",
D983&lt;=49999, "45000 to 49999", D983&gt;49999, "Greater than or equal to 50000" )</f>
        <v>5000 to 9999</v>
      </c>
    </row>
    <row r="984" spans="1:21" x14ac:dyDescent="0.25">
      <c r="A984">
        <v>982</v>
      </c>
      <c r="B984" t="s">
        <v>1992</v>
      </c>
      <c r="C984" s="3" t="s">
        <v>1993</v>
      </c>
      <c r="D984" s="6">
        <v>7200</v>
      </c>
      <c r="E984" s="6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90"/>
        <v>0.84930555555555554</v>
      </c>
      <c r="P984" s="7">
        <f t="shared" si="91"/>
        <v>81.533333333333331</v>
      </c>
      <c r="Q984" t="str">
        <f t="shared" si="92"/>
        <v>film &amp; video</v>
      </c>
      <c r="R984" t="str">
        <f t="shared" si="93"/>
        <v>documentary</v>
      </c>
      <c r="S984" s="9">
        <f t="shared" si="94"/>
        <v>40743.208333333336</v>
      </c>
      <c r="T984" s="9">
        <f t="shared" si="95"/>
        <v>40745.208333333336</v>
      </c>
      <c r="U984" t="str" cm="1">
        <f t="array" ref="U984">_xlfn.IFS( D984 &lt; 1000, "Less than 1000", D984&lt;=4999, "1000 to 4999", D984&lt;=9999, "5000 to 9999", D984&lt;= 14999, "10000 to 14999",
D984&lt;=19999, "15000 to 19999", D984&lt;=24999, "20000 to 24999", D984&lt;=29999, "25000 to 29999",
D984&lt;=34999, "30000 to 34999", D984&lt;=39999, "35000 to 39999", D984&lt;=44999, "40000 to 44999",
D984&lt;=49999, "45000 to 49999", D984&gt;49999, "Greater than or equal to 50000" )</f>
        <v>5000 to 9999</v>
      </c>
    </row>
    <row r="985" spans="1:21" x14ac:dyDescent="0.25">
      <c r="A985">
        <v>983</v>
      </c>
      <c r="B985" t="s">
        <v>1994</v>
      </c>
      <c r="C985" s="3" t="s">
        <v>1995</v>
      </c>
      <c r="D985" s="6">
        <v>129100</v>
      </c>
      <c r="E985" s="6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90"/>
        <v>1.4593648334624323</v>
      </c>
      <c r="P985" s="7">
        <f t="shared" si="91"/>
        <v>80.999140154772135</v>
      </c>
      <c r="Q985" t="str">
        <f t="shared" si="92"/>
        <v>film &amp; video</v>
      </c>
      <c r="R985" t="str">
        <f t="shared" si="93"/>
        <v>documentary</v>
      </c>
      <c r="S985" s="9">
        <f t="shared" si="94"/>
        <v>43681.208333333328</v>
      </c>
      <c r="T985" s="9">
        <f t="shared" si="95"/>
        <v>43696.208333333328</v>
      </c>
      <c r="U985" t="str" cm="1">
        <f t="array" ref="U985">_xlfn.IFS( D985 &lt; 1000, "Less than 1000", D985&lt;=4999, "1000 to 4999", D985&lt;=9999, "5000 to 9999", D985&lt;= 14999, "10000 to 14999",
D985&lt;=19999, "15000 to 19999", D985&lt;=24999, "20000 to 24999", D985&lt;=29999, "25000 to 29999",
D985&lt;=34999, "30000 to 34999", D985&lt;=39999, "35000 to 39999", D985&lt;=44999, "40000 to 44999",
D985&lt;=49999, "45000 to 49999", D985&gt;49999, "Greater than or equal to 50000" )</f>
        <v>Greater than or equal to 50000</v>
      </c>
    </row>
    <row r="986" spans="1:21" x14ac:dyDescent="0.25">
      <c r="A986">
        <v>984</v>
      </c>
      <c r="B986" t="s">
        <v>1996</v>
      </c>
      <c r="C986" s="3" t="s">
        <v>1997</v>
      </c>
      <c r="D986" s="6">
        <v>6500</v>
      </c>
      <c r="E986" s="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90"/>
        <v>1.5246153846153847</v>
      </c>
      <c r="P986" s="7">
        <f t="shared" si="91"/>
        <v>26.010498687664043</v>
      </c>
      <c r="Q986" t="str">
        <f t="shared" si="92"/>
        <v>theater</v>
      </c>
      <c r="R986" t="str">
        <f t="shared" si="93"/>
        <v>plays</v>
      </c>
      <c r="S986" s="9">
        <f t="shared" si="94"/>
        <v>43716.208333333328</v>
      </c>
      <c r="T986" s="9">
        <f t="shared" si="95"/>
        <v>43742.208333333328</v>
      </c>
      <c r="U986" t="str" cm="1">
        <f t="array" ref="U986">_xlfn.IFS( D986 &lt; 1000, "Less than 1000", D986&lt;=4999, "1000 to 4999", D986&lt;=9999, "5000 to 9999", D986&lt;= 14999, "10000 to 14999",
D986&lt;=19999, "15000 to 19999", D986&lt;=24999, "20000 to 24999", D986&lt;=29999, "25000 to 29999",
D986&lt;=34999, "30000 to 34999", D986&lt;=39999, "35000 to 39999", D986&lt;=44999, "40000 to 44999",
D986&lt;=49999, "45000 to 49999", D986&gt;49999, "Greater than or equal to 50000" )</f>
        <v>5000 to 9999</v>
      </c>
    </row>
    <row r="987" spans="1:21" x14ac:dyDescent="0.25">
      <c r="A987">
        <v>985</v>
      </c>
      <c r="B987" t="s">
        <v>1998</v>
      </c>
      <c r="C987" s="3" t="s">
        <v>1999</v>
      </c>
      <c r="D987" s="6">
        <v>170600</v>
      </c>
      <c r="E987" s="6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90"/>
        <v>0.67129542790152408</v>
      </c>
      <c r="P987" s="7">
        <f t="shared" si="91"/>
        <v>25.998410896708286</v>
      </c>
      <c r="Q987" t="str">
        <f t="shared" si="92"/>
        <v>music</v>
      </c>
      <c r="R987" t="str">
        <f t="shared" si="93"/>
        <v>rock</v>
      </c>
      <c r="S987" s="9">
        <f t="shared" si="94"/>
        <v>41614.25</v>
      </c>
      <c r="T987" s="9">
        <f t="shared" si="95"/>
        <v>41640.25</v>
      </c>
      <c r="U987" t="str" cm="1">
        <f t="array" ref="U987">_xlfn.IFS( D987 &lt; 1000, "Less than 1000", D987&lt;=4999, "1000 to 4999", D987&lt;=9999, "5000 to 9999", D987&lt;= 14999, "10000 to 14999",
D987&lt;=19999, "15000 to 19999", D987&lt;=24999, "20000 to 24999", D987&lt;=29999, "25000 to 29999",
D987&lt;=34999, "30000 to 34999", D987&lt;=39999, "35000 to 39999", D987&lt;=44999, "40000 to 44999",
D987&lt;=49999, "45000 to 49999", D987&gt;49999, "Greater than or equal to 50000" )</f>
        <v>Greater than or equal to 50000</v>
      </c>
    </row>
    <row r="988" spans="1:21" x14ac:dyDescent="0.25">
      <c r="A988">
        <v>986</v>
      </c>
      <c r="B988" t="s">
        <v>2000</v>
      </c>
      <c r="C988" s="3" t="s">
        <v>2001</v>
      </c>
      <c r="D988" s="6">
        <v>7800</v>
      </c>
      <c r="E988" s="6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90"/>
        <v>0.40307692307692305</v>
      </c>
      <c r="P988" s="7">
        <f t="shared" si="91"/>
        <v>34.173913043478258</v>
      </c>
      <c r="Q988" t="str">
        <f t="shared" si="92"/>
        <v>music</v>
      </c>
      <c r="R988" t="str">
        <f t="shared" si="93"/>
        <v>rock</v>
      </c>
      <c r="S988" s="9">
        <f t="shared" si="94"/>
        <v>40638.208333333336</v>
      </c>
      <c r="T988" s="9">
        <f t="shared" si="95"/>
        <v>40652.208333333336</v>
      </c>
      <c r="U988" t="str" cm="1">
        <f t="array" ref="U988">_xlfn.IFS( D988 &lt; 1000, "Less than 1000", D988&lt;=4999, "1000 to 4999", D988&lt;=9999, "5000 to 9999", D988&lt;= 14999, "10000 to 14999",
D988&lt;=19999, "15000 to 19999", D988&lt;=24999, "20000 to 24999", D988&lt;=29999, "25000 to 29999",
D988&lt;=34999, "30000 to 34999", D988&lt;=39999, "35000 to 39999", D988&lt;=44999, "40000 to 44999",
D988&lt;=49999, "45000 to 49999", D988&gt;49999, "Greater than or equal to 50000" )</f>
        <v>5000 to 9999</v>
      </c>
    </row>
    <row r="989" spans="1:21" x14ac:dyDescent="0.25">
      <c r="A989">
        <v>987</v>
      </c>
      <c r="B989" t="s">
        <v>2002</v>
      </c>
      <c r="C989" s="3" t="s">
        <v>2003</v>
      </c>
      <c r="D989" s="6">
        <v>6200</v>
      </c>
      <c r="E989" s="6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90"/>
        <v>2.1679032258064517</v>
      </c>
      <c r="P989" s="7">
        <f t="shared" si="91"/>
        <v>28.002083333333335</v>
      </c>
      <c r="Q989" t="str">
        <f t="shared" si="92"/>
        <v>film &amp; video</v>
      </c>
      <c r="R989" t="str">
        <f t="shared" si="93"/>
        <v>documentary</v>
      </c>
      <c r="S989" s="9">
        <f t="shared" si="94"/>
        <v>42852.208333333328</v>
      </c>
      <c r="T989" s="9">
        <f t="shared" si="95"/>
        <v>42866.208333333328</v>
      </c>
      <c r="U989" t="str" cm="1">
        <f t="array" ref="U989">_xlfn.IFS( D989 &lt; 1000, "Less than 1000", D989&lt;=4999, "1000 to 4999", D989&lt;=9999, "5000 to 9999", D989&lt;= 14999, "10000 to 14999",
D989&lt;=19999, "15000 to 19999", D989&lt;=24999, "20000 to 24999", D989&lt;=29999, "25000 to 29999",
D989&lt;=34999, "30000 to 34999", D989&lt;=39999, "35000 to 39999", D989&lt;=44999, "40000 to 44999",
D989&lt;=49999, "45000 to 49999", D989&gt;49999, "Greater than or equal to 50000" )</f>
        <v>5000 to 9999</v>
      </c>
    </row>
    <row r="990" spans="1:21" x14ac:dyDescent="0.25">
      <c r="A990">
        <v>988</v>
      </c>
      <c r="B990" t="s">
        <v>2004</v>
      </c>
      <c r="C990" s="3" t="s">
        <v>2005</v>
      </c>
      <c r="D990" s="6">
        <v>9400</v>
      </c>
      <c r="E990" s="6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90"/>
        <v>0.52117021276595743</v>
      </c>
      <c r="P990" s="7">
        <f t="shared" si="91"/>
        <v>76.546875</v>
      </c>
      <c r="Q990" t="str">
        <f t="shared" si="92"/>
        <v>publishing</v>
      </c>
      <c r="R990" t="str">
        <f t="shared" si="93"/>
        <v>radio &amp; podcasts</v>
      </c>
      <c r="S990" s="9">
        <f t="shared" si="94"/>
        <v>42686.25</v>
      </c>
      <c r="T990" s="9">
        <f t="shared" si="95"/>
        <v>42707.25</v>
      </c>
      <c r="U990" t="str" cm="1">
        <f t="array" ref="U990">_xlfn.IFS( D990 &lt; 1000, "Less than 1000", D990&lt;=4999, "1000 to 4999", D990&lt;=9999, "5000 to 9999", D990&lt;= 14999, "10000 to 14999",
D990&lt;=19999, "15000 to 19999", D990&lt;=24999, "20000 to 24999", D990&lt;=29999, "25000 to 29999",
D990&lt;=34999, "30000 to 34999", D990&lt;=39999, "35000 to 39999", D990&lt;=44999, "40000 to 44999",
D990&lt;=49999, "45000 to 49999", D990&gt;49999, "Greater than or equal to 50000" )</f>
        <v>5000 to 9999</v>
      </c>
    </row>
    <row r="991" spans="1:21" x14ac:dyDescent="0.25">
      <c r="A991">
        <v>989</v>
      </c>
      <c r="B991" t="s">
        <v>2006</v>
      </c>
      <c r="C991" s="3" t="s">
        <v>2007</v>
      </c>
      <c r="D991" s="6">
        <v>2400</v>
      </c>
      <c r="E991" s="6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90"/>
        <v>4.9958333333333336</v>
      </c>
      <c r="P991" s="7">
        <f t="shared" si="91"/>
        <v>53.053097345132741</v>
      </c>
      <c r="Q991" t="str">
        <f t="shared" si="92"/>
        <v>publishing</v>
      </c>
      <c r="R991" t="str">
        <f t="shared" si="93"/>
        <v>translations</v>
      </c>
      <c r="S991" s="9">
        <f t="shared" si="94"/>
        <v>43571.208333333328</v>
      </c>
      <c r="T991" s="9">
        <f t="shared" si="95"/>
        <v>43576.208333333328</v>
      </c>
      <c r="U991" t="str" cm="1">
        <f t="array" ref="U991">_xlfn.IFS( D991 &lt; 1000, "Less than 1000", D991&lt;=4999, "1000 to 4999", D991&lt;=9999, "5000 to 9999", D991&lt;= 14999, "10000 to 14999",
D991&lt;=19999, "15000 to 19999", D991&lt;=24999, "20000 to 24999", D991&lt;=29999, "25000 to 29999",
D991&lt;=34999, "30000 to 34999", D991&lt;=39999, "35000 to 39999", D991&lt;=44999, "40000 to 44999",
D991&lt;=49999, "45000 to 49999", D991&gt;49999, "Greater than or equal to 50000" )</f>
        <v>1000 to 4999</v>
      </c>
    </row>
    <row r="992" spans="1:21" x14ac:dyDescent="0.25">
      <c r="A992">
        <v>990</v>
      </c>
      <c r="B992" t="s">
        <v>2008</v>
      </c>
      <c r="C992" s="3" t="s">
        <v>2009</v>
      </c>
      <c r="D992" s="6">
        <v>7800</v>
      </c>
      <c r="E992" s="6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90"/>
        <v>0.87679487179487181</v>
      </c>
      <c r="P992" s="7">
        <f t="shared" si="91"/>
        <v>106.859375</v>
      </c>
      <c r="Q992" t="str">
        <f t="shared" si="92"/>
        <v>film &amp; video</v>
      </c>
      <c r="R992" t="str">
        <f t="shared" si="93"/>
        <v>drama</v>
      </c>
      <c r="S992" s="9">
        <f t="shared" si="94"/>
        <v>42432.25</v>
      </c>
      <c r="T992" s="9">
        <f t="shared" si="95"/>
        <v>42454.208333333328</v>
      </c>
      <c r="U992" t="str" cm="1">
        <f t="array" ref="U992">_xlfn.IFS( D992 &lt; 1000, "Less than 1000", D992&lt;=4999, "1000 to 4999", D992&lt;=9999, "5000 to 9999", D992&lt;= 14999, "10000 to 14999",
D992&lt;=19999, "15000 to 19999", D992&lt;=24999, "20000 to 24999", D992&lt;=29999, "25000 to 29999",
D992&lt;=34999, "30000 to 34999", D992&lt;=39999, "35000 to 39999", D992&lt;=44999, "40000 to 44999",
D992&lt;=49999, "45000 to 49999", D992&gt;49999, "Greater than or equal to 50000" )</f>
        <v>5000 to 9999</v>
      </c>
    </row>
    <row r="993" spans="1:21" x14ac:dyDescent="0.25">
      <c r="A993">
        <v>991</v>
      </c>
      <c r="B993" t="s">
        <v>1080</v>
      </c>
      <c r="C993" s="3" t="s">
        <v>2010</v>
      </c>
      <c r="D993" s="6">
        <v>9800</v>
      </c>
      <c r="E993" s="6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90"/>
        <v>1.131734693877551</v>
      </c>
      <c r="P993" s="7">
        <f t="shared" si="91"/>
        <v>46.020746887966808</v>
      </c>
      <c r="Q993" t="str">
        <f t="shared" si="92"/>
        <v>music</v>
      </c>
      <c r="R993" t="str">
        <f t="shared" si="93"/>
        <v>rock</v>
      </c>
      <c r="S993" s="9">
        <f t="shared" si="94"/>
        <v>41907.208333333336</v>
      </c>
      <c r="T993" s="9">
        <f t="shared" si="95"/>
        <v>41911.208333333336</v>
      </c>
      <c r="U993" t="str" cm="1">
        <f t="array" ref="U993">_xlfn.IFS( D993 &lt; 1000, "Less than 1000", D993&lt;=4999, "1000 to 4999", D993&lt;=9999, "5000 to 9999", D993&lt;= 14999, "10000 to 14999",
D993&lt;=19999, "15000 to 19999", D993&lt;=24999, "20000 to 24999", D993&lt;=29999, "25000 to 29999",
D993&lt;=34999, "30000 to 34999", D993&lt;=39999, "35000 to 39999", D993&lt;=44999, "40000 to 44999",
D993&lt;=49999, "45000 to 49999", D993&gt;49999, "Greater than or equal to 50000" )</f>
        <v>5000 to 9999</v>
      </c>
    </row>
    <row r="994" spans="1:21" x14ac:dyDescent="0.25">
      <c r="A994">
        <v>992</v>
      </c>
      <c r="B994" t="s">
        <v>2011</v>
      </c>
      <c r="C994" s="3" t="s">
        <v>2012</v>
      </c>
      <c r="D994" s="6">
        <v>3100</v>
      </c>
      <c r="E994" s="6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90"/>
        <v>4.2654838709677421</v>
      </c>
      <c r="P994" s="7">
        <f t="shared" si="91"/>
        <v>100.17424242424242</v>
      </c>
      <c r="Q994" t="str">
        <f t="shared" si="92"/>
        <v>film &amp; video</v>
      </c>
      <c r="R994" t="str">
        <f t="shared" si="93"/>
        <v>drama</v>
      </c>
      <c r="S994" s="9">
        <f t="shared" si="94"/>
        <v>43227.208333333328</v>
      </c>
      <c r="T994" s="9">
        <f t="shared" si="95"/>
        <v>43241.208333333328</v>
      </c>
      <c r="U994" t="str" cm="1">
        <f t="array" ref="U994">_xlfn.IFS( D994 &lt; 1000, "Less than 1000", D994&lt;=4999, "1000 to 4999", D994&lt;=9999, "5000 to 9999", D994&lt;= 14999, "10000 to 14999",
D994&lt;=19999, "15000 to 19999", D994&lt;=24999, "20000 to 24999", D994&lt;=29999, "25000 to 29999",
D994&lt;=34999, "30000 to 34999", D994&lt;=39999, "35000 to 39999", D994&lt;=44999, "40000 to 44999",
D994&lt;=49999, "45000 to 49999", D994&gt;49999, "Greater than or equal to 50000" )</f>
        <v>1000 to 4999</v>
      </c>
    </row>
    <row r="995" spans="1:21" x14ac:dyDescent="0.25">
      <c r="A995">
        <v>993</v>
      </c>
      <c r="B995" t="s">
        <v>2013</v>
      </c>
      <c r="C995" s="3" t="s">
        <v>2014</v>
      </c>
      <c r="D995" s="6">
        <v>9800</v>
      </c>
      <c r="E995" s="6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90"/>
        <v>0.77632653061224488</v>
      </c>
      <c r="P995" s="7">
        <f t="shared" si="91"/>
        <v>101.44</v>
      </c>
      <c r="Q995" t="str">
        <f t="shared" si="92"/>
        <v>photography</v>
      </c>
      <c r="R995" t="str">
        <f t="shared" si="93"/>
        <v>photography books</v>
      </c>
      <c r="S995" s="9">
        <f t="shared" si="94"/>
        <v>42362.25</v>
      </c>
      <c r="T995" s="9">
        <f t="shared" si="95"/>
        <v>42379.25</v>
      </c>
      <c r="U995" t="str" cm="1">
        <f t="array" ref="U995">_xlfn.IFS( D995 &lt; 1000, "Less than 1000", D995&lt;=4999, "1000 to 4999", D995&lt;=9999, "5000 to 9999", D995&lt;= 14999, "10000 to 14999",
D995&lt;=19999, "15000 to 19999", D995&lt;=24999, "20000 to 24999", D995&lt;=29999, "25000 to 29999",
D995&lt;=34999, "30000 to 34999", D995&lt;=39999, "35000 to 39999", D995&lt;=44999, "40000 to 44999",
D995&lt;=49999, "45000 to 49999", D995&gt;49999, "Greater than or equal to 50000" )</f>
        <v>5000 to 9999</v>
      </c>
    </row>
    <row r="996" spans="1:21" x14ac:dyDescent="0.25">
      <c r="A996">
        <v>994</v>
      </c>
      <c r="B996" t="s">
        <v>2015</v>
      </c>
      <c r="C996" s="3" t="s">
        <v>2016</v>
      </c>
      <c r="D996" s="6">
        <v>141100</v>
      </c>
      <c r="E996" s="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90"/>
        <v>0.52496810772501767</v>
      </c>
      <c r="P996" s="7">
        <f t="shared" si="91"/>
        <v>87.972684085510693</v>
      </c>
      <c r="Q996" t="str">
        <f t="shared" si="92"/>
        <v>publishing</v>
      </c>
      <c r="R996" t="str">
        <f t="shared" si="93"/>
        <v>translations</v>
      </c>
      <c r="S996" s="9">
        <f t="shared" si="94"/>
        <v>41929.208333333336</v>
      </c>
      <c r="T996" s="9">
        <f t="shared" si="95"/>
        <v>41935.208333333336</v>
      </c>
      <c r="U996" t="str" cm="1">
        <f t="array" ref="U996">_xlfn.IFS( D996 &lt; 1000, "Less than 1000", D996&lt;=4999, "1000 to 4999", D996&lt;=9999, "5000 to 9999", D996&lt;= 14999, "10000 to 14999",
D996&lt;=19999, "15000 to 19999", D996&lt;=24999, "20000 to 24999", D996&lt;=29999, "25000 to 29999",
D996&lt;=34999, "30000 to 34999", D996&lt;=39999, "35000 to 39999", D996&lt;=44999, "40000 to 44999",
D996&lt;=49999, "45000 to 49999", D996&gt;49999, "Greater than or equal to 50000" )</f>
        <v>Greater than or equal to 50000</v>
      </c>
    </row>
    <row r="997" spans="1:21" x14ac:dyDescent="0.25">
      <c r="A997">
        <v>995</v>
      </c>
      <c r="B997" t="s">
        <v>2017</v>
      </c>
      <c r="C997" s="3" t="s">
        <v>2018</v>
      </c>
      <c r="D997" s="6">
        <v>97300</v>
      </c>
      <c r="E997" s="6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90"/>
        <v>1.5746762589928058</v>
      </c>
      <c r="P997" s="7">
        <f t="shared" si="91"/>
        <v>74.995594713656388</v>
      </c>
      <c r="Q997" t="str">
        <f t="shared" si="92"/>
        <v>food</v>
      </c>
      <c r="R997" t="str">
        <f t="shared" si="93"/>
        <v>food trucks</v>
      </c>
      <c r="S997" s="9">
        <f t="shared" si="94"/>
        <v>43408.208333333328</v>
      </c>
      <c r="T997" s="9">
        <f t="shared" si="95"/>
        <v>43437.25</v>
      </c>
      <c r="U997" t="str" cm="1">
        <f t="array" ref="U997">_xlfn.IFS( D997 &lt; 1000, "Less than 1000", D997&lt;=4999, "1000 to 4999", D997&lt;=9999, "5000 to 9999", D997&lt;= 14999, "10000 to 14999",
D997&lt;=19999, "15000 to 19999", D997&lt;=24999, "20000 to 24999", D997&lt;=29999, "25000 to 29999",
D997&lt;=34999, "30000 to 34999", D997&lt;=39999, "35000 to 39999", D997&lt;=44999, "40000 to 44999",
D997&lt;=49999, "45000 to 49999", D997&gt;49999, "Greater than or equal to 50000" )</f>
        <v>Greater than or equal to 50000</v>
      </c>
    </row>
    <row r="998" spans="1:21" x14ac:dyDescent="0.25">
      <c r="A998">
        <v>996</v>
      </c>
      <c r="B998" t="s">
        <v>2019</v>
      </c>
      <c r="C998" s="3" t="s">
        <v>2020</v>
      </c>
      <c r="D998" s="6">
        <v>6600</v>
      </c>
      <c r="E998" s="6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90"/>
        <v>0.72939393939393937</v>
      </c>
      <c r="P998" s="7">
        <f t="shared" si="91"/>
        <v>42.982142857142854</v>
      </c>
      <c r="Q998" t="str">
        <f t="shared" si="92"/>
        <v>theater</v>
      </c>
      <c r="R998" t="str">
        <f t="shared" si="93"/>
        <v>plays</v>
      </c>
      <c r="S998" s="9">
        <f t="shared" si="94"/>
        <v>41276.25</v>
      </c>
      <c r="T998" s="9">
        <f t="shared" si="95"/>
        <v>41306.25</v>
      </c>
      <c r="U998" t="str" cm="1">
        <f t="array" ref="U998">_xlfn.IFS( D998 &lt; 1000, "Less than 1000", D998&lt;=4999, "1000 to 4999", D998&lt;=9999, "5000 to 9999", D998&lt;= 14999, "10000 to 14999",
D998&lt;=19999, "15000 to 19999", D998&lt;=24999, "20000 to 24999", D998&lt;=29999, "25000 to 29999",
D998&lt;=34999, "30000 to 34999", D998&lt;=39999, "35000 to 39999", D998&lt;=44999, "40000 to 44999",
D998&lt;=49999, "45000 to 49999", D998&gt;49999, "Greater than or equal to 50000" )</f>
        <v>5000 to 9999</v>
      </c>
    </row>
    <row r="999" spans="1:21" x14ac:dyDescent="0.25">
      <c r="A999">
        <v>997</v>
      </c>
      <c r="B999" t="s">
        <v>2021</v>
      </c>
      <c r="C999" s="3" t="s">
        <v>2022</v>
      </c>
      <c r="D999" s="6">
        <v>7600</v>
      </c>
      <c r="E999" s="6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90"/>
        <v>0.60565789473684206</v>
      </c>
      <c r="P999" s="7">
        <f t="shared" si="91"/>
        <v>33.115107913669064</v>
      </c>
      <c r="Q999" t="str">
        <f t="shared" si="92"/>
        <v>theater</v>
      </c>
      <c r="R999" t="str">
        <f t="shared" si="93"/>
        <v>plays</v>
      </c>
      <c r="S999" s="9">
        <f t="shared" si="94"/>
        <v>41659.25</v>
      </c>
      <c r="T999" s="9">
        <f t="shared" si="95"/>
        <v>41664.25</v>
      </c>
      <c r="U999" t="str" cm="1">
        <f t="array" ref="U999">_xlfn.IFS( D999 &lt; 1000, "Less than 1000", D999&lt;=4999, "1000 to 4999", D999&lt;=9999, "5000 to 9999", D999&lt;= 14999, "10000 to 14999",
D999&lt;=19999, "15000 to 19999", D999&lt;=24999, "20000 to 24999", D999&lt;=29999, "25000 to 29999",
D999&lt;=34999, "30000 to 34999", D999&lt;=39999, "35000 to 39999", D999&lt;=44999, "40000 to 44999",
D999&lt;=49999, "45000 to 49999", D999&gt;49999, "Greater than or equal to 50000" )</f>
        <v>5000 to 9999</v>
      </c>
    </row>
    <row r="1000" spans="1:21" x14ac:dyDescent="0.25">
      <c r="A1000">
        <v>998</v>
      </c>
      <c r="B1000" t="s">
        <v>2023</v>
      </c>
      <c r="C1000" s="3" t="s">
        <v>2024</v>
      </c>
      <c r="D1000" s="6">
        <v>66600</v>
      </c>
      <c r="E1000" s="6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90"/>
        <v>0.5679129129129129</v>
      </c>
      <c r="P1000" s="7">
        <f t="shared" si="91"/>
        <v>101.13101604278074</v>
      </c>
      <c r="Q1000" t="str">
        <f t="shared" si="92"/>
        <v>music</v>
      </c>
      <c r="R1000" t="str">
        <f t="shared" si="93"/>
        <v>indie rock</v>
      </c>
      <c r="S1000" s="9">
        <f t="shared" si="94"/>
        <v>40220.25</v>
      </c>
      <c r="T1000" s="9">
        <f t="shared" si="95"/>
        <v>40234.25</v>
      </c>
      <c r="U1000" t="str" cm="1">
        <f t="array" ref="U1000">_xlfn.IFS( D1000 &lt; 1000, "Less than 1000", D1000&lt;=4999, "1000 to 4999", D1000&lt;=9999, "5000 to 9999", D1000&lt;= 14999, "10000 to 14999",
D1000&lt;=19999, "15000 to 19999", D1000&lt;=24999, "20000 to 24999", D1000&lt;=29999, "25000 to 29999",
D1000&lt;=34999, "30000 to 34999", D1000&lt;=39999, "35000 to 39999", D1000&lt;=44999, "40000 to 44999",
D1000&lt;=49999, "45000 to 49999", D1000&gt;49999, "Greater than or equal to 50000" )</f>
        <v>Greater than or equal to 50000</v>
      </c>
    </row>
    <row r="1001" spans="1:21" x14ac:dyDescent="0.25">
      <c r="A1001">
        <v>999</v>
      </c>
      <c r="B1001" t="s">
        <v>2025</v>
      </c>
      <c r="C1001" s="3" t="s">
        <v>2026</v>
      </c>
      <c r="D1001" s="6">
        <v>111100</v>
      </c>
      <c r="E1001" s="6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90"/>
        <v>0.56542754275427543</v>
      </c>
      <c r="P1001" s="7">
        <f t="shared" si="91"/>
        <v>55.98841354723708</v>
      </c>
      <c r="Q1001" t="str">
        <f t="shared" si="92"/>
        <v>food</v>
      </c>
      <c r="R1001" t="str">
        <f t="shared" si="93"/>
        <v>food trucks</v>
      </c>
      <c r="S1001" s="9">
        <f t="shared" si="94"/>
        <v>42550.208333333328</v>
      </c>
      <c r="T1001" s="9">
        <f t="shared" si="95"/>
        <v>42557.208333333328</v>
      </c>
      <c r="U1001" t="str" cm="1">
        <f t="array" ref="U1001">_xlfn.IFS( D1001 &lt; 1000, "Less than 1000", D1001&lt;=4999, "1000 to 4999", D1001&lt;=9999, "5000 to 9999", D1001&lt;= 14999, "10000 to 14999",
D1001&lt;=19999, "15000 to 19999", D1001&lt;=24999, "20000 to 24999", D1001&lt;=29999, "25000 to 29999",
D1001&lt;=34999, "30000 to 34999", D1001&lt;=39999, "35000 to 39999", D1001&lt;=44999, "40000 to 44999",
D1001&lt;=49999, "45000 to 49999", D1001&gt;49999, "Greater than or equal to 50000" )</f>
        <v>Greater than or equal to 50000</v>
      </c>
    </row>
  </sheetData>
  <autoFilter ref="A1:N1001" xr:uid="{00000000-0001-0000-0000-000000000000}"/>
  <conditionalFormatting sqref="F1:F1048576">
    <cfRule type="containsText" dxfId="20" priority="4" operator="containsText" text="canceled">
      <formula>NOT(ISERROR(SEARCH("canceled",F1)))</formula>
    </cfRule>
    <cfRule type="containsText" dxfId="19" priority="5" operator="containsText" text="live">
      <formula>NOT(ISERROR(SEARCH("live",F1)))</formula>
    </cfRule>
    <cfRule type="containsText" dxfId="18" priority="6" operator="containsText" text="failed">
      <formula>NOT(ISERROR(SEARCH("failed",F1)))</formula>
    </cfRule>
    <cfRule type="containsText" dxfId="17" priority="7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F8696B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11D8-1476-4892-99CE-668C83A69E8A}">
  <dimension ref="A3:G28"/>
  <sheetViews>
    <sheetView workbookViewId="0">
      <selection activeCell="G7" sqref="G7"/>
    </sheetView>
  </sheetViews>
  <sheetFormatPr defaultRowHeight="15.75" x14ac:dyDescent="0.25"/>
  <cols>
    <col min="1" max="1" width="16.5" bestFit="1" customWidth="1"/>
    <col min="2" max="6" width="13.25" customWidth="1"/>
    <col min="7" max="7" width="23.25" bestFit="1" customWidth="1"/>
    <col min="8" max="8" width="16.5" bestFit="1" customWidth="1"/>
    <col min="9" max="9" width="23.25" bestFit="1" customWidth="1"/>
    <col min="10" max="10" width="21.625" bestFit="1" customWidth="1"/>
    <col min="11" max="11" width="28.25" bestFit="1" customWidth="1"/>
  </cols>
  <sheetData>
    <row r="3" spans="1:6" x14ac:dyDescent="0.25">
      <c r="A3" s="8" t="s">
        <v>2116</v>
      </c>
      <c r="B3" s="8" t="s">
        <v>2036</v>
      </c>
    </row>
    <row r="4" spans="1:6" x14ac:dyDescent="0.2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3" t="s">
        <v>2037</v>
      </c>
      <c r="B5" s="16">
        <v>74.111472297464871</v>
      </c>
      <c r="C5" s="16">
        <v>61.333651761506452</v>
      </c>
      <c r="D5" s="16">
        <v>89.290236818403258</v>
      </c>
      <c r="E5" s="16">
        <v>69.274453070171404</v>
      </c>
      <c r="F5" s="16">
        <v>67.458936506808953</v>
      </c>
    </row>
    <row r="6" spans="1:6" x14ac:dyDescent="0.25">
      <c r="A6" s="3" t="s">
        <v>2038</v>
      </c>
      <c r="B6" s="16">
        <v>77.062072810833953</v>
      </c>
      <c r="C6" s="16">
        <v>63.817364910800904</v>
      </c>
      <c r="D6" s="16"/>
      <c r="E6" s="16">
        <v>70.769524091367188</v>
      </c>
      <c r="F6" s="16">
        <v>68.294024336291997</v>
      </c>
    </row>
    <row r="7" spans="1:6" x14ac:dyDescent="0.25">
      <c r="A7" s="3" t="s">
        <v>2039</v>
      </c>
      <c r="B7" s="16">
        <v>25.005291005291006</v>
      </c>
      <c r="C7" s="16">
        <v>70.38484528288771</v>
      </c>
      <c r="D7" s="16">
        <v>66.922694880549983</v>
      </c>
      <c r="E7" s="16">
        <v>73.806853569426352</v>
      </c>
      <c r="F7" s="16">
        <v>70.720182127319006</v>
      </c>
    </row>
    <row r="8" spans="1:6" x14ac:dyDescent="0.25">
      <c r="A8" s="3" t="s">
        <v>2040</v>
      </c>
      <c r="B8" s="16"/>
      <c r="C8" s="16"/>
      <c r="D8" s="16"/>
      <c r="E8" s="16">
        <v>30.488038699296027</v>
      </c>
      <c r="F8" s="16">
        <v>30.488038699296027</v>
      </c>
    </row>
    <row r="9" spans="1:6" x14ac:dyDescent="0.25">
      <c r="A9" s="3" t="s">
        <v>2041</v>
      </c>
      <c r="B9" s="16">
        <v>60.977600365989403</v>
      </c>
      <c r="C9" s="16">
        <v>59.993045586348963</v>
      </c>
      <c r="D9" s="16"/>
      <c r="E9" s="16">
        <v>67.591240288845952</v>
      </c>
      <c r="F9" s="16">
        <v>64.347713148312423</v>
      </c>
    </row>
    <row r="10" spans="1:6" x14ac:dyDescent="0.25">
      <c r="A10" s="3" t="s">
        <v>2042</v>
      </c>
      <c r="B10" s="16">
        <v>79.368187455483877</v>
      </c>
      <c r="C10" s="16">
        <v>50.336552216695921</v>
      </c>
      <c r="D10" s="16">
        <v>32.016393442622949</v>
      </c>
      <c r="E10" s="16">
        <v>69.866710659934313</v>
      </c>
      <c r="F10" s="16">
        <v>64.755373685869174</v>
      </c>
    </row>
    <row r="11" spans="1:6" x14ac:dyDescent="0.25">
      <c r="A11" s="3" t="s">
        <v>2043</v>
      </c>
      <c r="B11" s="16">
        <v>74.339080459770116</v>
      </c>
      <c r="C11" s="16">
        <v>66.155145966124579</v>
      </c>
      <c r="D11" s="16">
        <v>50.642857142857146</v>
      </c>
      <c r="E11" s="16">
        <v>79.869800594197812</v>
      </c>
      <c r="F11" s="16">
        <v>74.355769328616418</v>
      </c>
    </row>
    <row r="12" spans="1:6" x14ac:dyDescent="0.25">
      <c r="A12" s="3" t="s">
        <v>2044</v>
      </c>
      <c r="B12" s="16">
        <v>41.882455764840188</v>
      </c>
      <c r="C12" s="16">
        <v>52.885982475804994</v>
      </c>
      <c r="D12" s="16">
        <v>59.703312191684283</v>
      </c>
      <c r="E12" s="16">
        <v>70.409376848024422</v>
      </c>
      <c r="F12" s="16">
        <v>64.481032953220335</v>
      </c>
    </row>
    <row r="13" spans="1:6" x14ac:dyDescent="0.25">
      <c r="A13" s="3" t="s">
        <v>2045</v>
      </c>
      <c r="B13" s="16">
        <v>73.186290510566494</v>
      </c>
      <c r="C13" s="16">
        <v>69.551281824018162</v>
      </c>
      <c r="D13" s="16">
        <v>71.077724261268955</v>
      </c>
      <c r="E13" s="16">
        <v>68.032981754353486</v>
      </c>
      <c r="F13" s="16">
        <v>68.97783988110487</v>
      </c>
    </row>
    <row r="14" spans="1:6" x14ac:dyDescent="0.25">
      <c r="A14" s="3" t="s">
        <v>2034</v>
      </c>
      <c r="B14" s="16">
        <v>70.025548863067002</v>
      </c>
      <c r="C14" s="16">
        <v>64.114728411470921</v>
      </c>
      <c r="D14" s="16">
        <v>70.817185158932347</v>
      </c>
      <c r="E14" s="16">
        <v>69.426631537667788</v>
      </c>
      <c r="F14" s="16">
        <v>67.546704837977629</v>
      </c>
    </row>
    <row r="16" spans="1:6" x14ac:dyDescent="0.25">
      <c r="E16" s="11"/>
      <c r="F16" s="11"/>
    </row>
    <row r="17" spans="1:7" x14ac:dyDescent="0.25">
      <c r="A17" s="8" t="s">
        <v>2035</v>
      </c>
      <c r="B17" s="8" t="s">
        <v>2036</v>
      </c>
    </row>
    <row r="18" spans="1:7" x14ac:dyDescent="0.25">
      <c r="A18" s="8" t="s">
        <v>2033</v>
      </c>
      <c r="B18" t="s">
        <v>74</v>
      </c>
      <c r="C18" t="s">
        <v>14</v>
      </c>
      <c r="D18" t="s">
        <v>47</v>
      </c>
      <c r="E18" t="s">
        <v>20</v>
      </c>
      <c r="F18" t="s">
        <v>2034</v>
      </c>
    </row>
    <row r="19" spans="1:7" x14ac:dyDescent="0.25">
      <c r="A19" s="3" t="s">
        <v>26</v>
      </c>
      <c r="B19" s="17">
        <v>2</v>
      </c>
      <c r="C19" s="17">
        <v>16</v>
      </c>
      <c r="D19" s="17">
        <v>1</v>
      </c>
      <c r="E19" s="17">
        <v>24</v>
      </c>
      <c r="F19" s="17">
        <v>43</v>
      </c>
    </row>
    <row r="20" spans="1:7" x14ac:dyDescent="0.25">
      <c r="A20" s="3" t="s">
        <v>15</v>
      </c>
      <c r="B20" s="17">
        <v>2</v>
      </c>
      <c r="C20" s="17">
        <v>19</v>
      </c>
      <c r="D20" s="17">
        <v>1</v>
      </c>
      <c r="E20" s="17">
        <v>22</v>
      </c>
      <c r="F20" s="17">
        <v>44</v>
      </c>
    </row>
    <row r="21" spans="1:7" x14ac:dyDescent="0.25">
      <c r="A21" s="3" t="s">
        <v>98</v>
      </c>
      <c r="B21" s="17">
        <v>4</v>
      </c>
      <c r="C21" s="17">
        <v>6</v>
      </c>
      <c r="D21" s="17">
        <v>1</v>
      </c>
      <c r="E21" s="17">
        <v>12</v>
      </c>
      <c r="F21" s="17">
        <v>23</v>
      </c>
    </row>
    <row r="22" spans="1:7" x14ac:dyDescent="0.25">
      <c r="A22" s="3" t="s">
        <v>36</v>
      </c>
      <c r="B22" s="17">
        <v>1</v>
      </c>
      <c r="C22" s="17">
        <v>12</v>
      </c>
      <c r="D22" s="17">
        <v>1</v>
      </c>
      <c r="E22" s="17">
        <v>17</v>
      </c>
      <c r="F22" s="17">
        <v>31</v>
      </c>
    </row>
    <row r="23" spans="1:7" x14ac:dyDescent="0.25">
      <c r="A23" s="3" t="s">
        <v>40</v>
      </c>
      <c r="B23" s="17">
        <v>1</v>
      </c>
      <c r="C23" s="17">
        <v>18</v>
      </c>
      <c r="D23" s="17">
        <v>1</v>
      </c>
      <c r="E23" s="17">
        <v>28</v>
      </c>
      <c r="F23" s="17">
        <v>48</v>
      </c>
    </row>
    <row r="24" spans="1:7" x14ac:dyDescent="0.25">
      <c r="A24" s="3" t="s">
        <v>107</v>
      </c>
      <c r="B24" s="17">
        <v>3</v>
      </c>
      <c r="C24" s="17">
        <v>19</v>
      </c>
      <c r="D24" s="17"/>
      <c r="E24" s="17">
        <v>26</v>
      </c>
      <c r="F24" s="17">
        <v>48</v>
      </c>
    </row>
    <row r="25" spans="1:7" x14ac:dyDescent="0.25">
      <c r="A25" s="3" t="s">
        <v>21</v>
      </c>
      <c r="B25" s="17">
        <v>44</v>
      </c>
      <c r="C25" s="17">
        <v>274</v>
      </c>
      <c r="D25" s="17">
        <v>9</v>
      </c>
      <c r="E25" s="17">
        <v>436</v>
      </c>
      <c r="F25" s="17">
        <v>763</v>
      </c>
    </row>
    <row r="26" spans="1:7" x14ac:dyDescent="0.25">
      <c r="A26" s="18" t="s">
        <v>2034</v>
      </c>
      <c r="B26" s="13">
        <v>57</v>
      </c>
      <c r="C26" s="13">
        <v>364</v>
      </c>
      <c r="D26" s="13">
        <v>14</v>
      </c>
      <c r="E26" s="13">
        <v>565</v>
      </c>
      <c r="F26" s="13">
        <v>1000</v>
      </c>
      <c r="G26" s="13"/>
    </row>
    <row r="27" spans="1:7" x14ac:dyDescent="0.25">
      <c r="A27" s="13"/>
      <c r="B27" s="13"/>
      <c r="C27" s="13"/>
      <c r="D27" s="13"/>
      <c r="E27" s="13"/>
      <c r="F27" s="13"/>
      <c r="G27" s="13"/>
    </row>
    <row r="28" spans="1:7" x14ac:dyDescent="0.25">
      <c r="A28" s="13"/>
      <c r="B28" s="13"/>
      <c r="C28" s="13"/>
      <c r="D28" s="13"/>
      <c r="E28" s="13"/>
      <c r="F28" s="13"/>
      <c r="G28" s="13"/>
    </row>
  </sheetData>
  <conditionalFormatting pivot="1" sqref="B5:F1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Statistical Analysis</vt:lpstr>
      <vt:lpstr>Goal Analysis</vt:lpstr>
      <vt:lpstr>Pivot Date</vt:lpstr>
      <vt:lpstr>Pivot Sub Category</vt:lpstr>
      <vt:lpstr>Pivot Parent Category</vt:lpstr>
      <vt:lpstr>DATA Crowdfunding</vt:lpstr>
      <vt:lpstr>Pivot Donation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Tannin Xie</cp:lastModifiedBy>
  <dcterms:created xsi:type="dcterms:W3CDTF">2021-09-29T18:52:28Z</dcterms:created>
  <dcterms:modified xsi:type="dcterms:W3CDTF">2023-05-03T05:52:07Z</dcterms:modified>
</cp:coreProperties>
</file>