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codeName="ThisWorkbook" autoCompressPictures="0"/>
  <bookViews>
    <workbookView xWindow="160" yWindow="0" windowWidth="22500" windowHeight="15120" tabRatio="870" activeTab="1"/>
  </bookViews>
  <sheets>
    <sheet name="売上報告書（今月）" sheetId="16" r:id="rId1"/>
    <sheet name="売上報告書（前月）" sheetId="26" r:id="rId2"/>
    <sheet name="売上報告書（前年）" sheetId="31" r:id="rId3"/>
    <sheet name="１号機" sheetId="17" r:id="rId4"/>
    <sheet name="２号機" sheetId="27" r:id="rId5"/>
    <sheet name="３号機" sheetId="28" r:id="rId6"/>
  </sheets>
  <definedNames>
    <definedName name="_xlnm.Print_Area" localSheetId="3">'１号機'!$A$1:$Z$430</definedName>
    <definedName name="_xlnm.Print_Area" localSheetId="4">'２号機'!$A$1:$Z$430</definedName>
    <definedName name="_xlnm.Print_Area" localSheetId="5">'３号機'!$A$1:$Z$430</definedName>
    <definedName name="_xlnm.Print_Area" localSheetId="0">'売上報告書（今月）'!$A$1:$AW$294</definedName>
    <definedName name="_xlnm.Print_Area" localSheetId="1">'売上報告書（前月）'!$A$1:$AW$196</definedName>
    <definedName name="_xlnm.Print_Area" localSheetId="2">'売上報告書（前年）'!$A$1:$AW$203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R78" i="26" l="1"/>
  <c r="AR79" i="26"/>
  <c r="AR80" i="26"/>
  <c r="AR81" i="26"/>
  <c r="AR82" i="26"/>
  <c r="AR83" i="26"/>
  <c r="AR84" i="26"/>
  <c r="AR85" i="26"/>
  <c r="AR86" i="26"/>
  <c r="AR91" i="26"/>
  <c r="AR93" i="26"/>
  <c r="AD77" i="26"/>
  <c r="AD78" i="26"/>
  <c r="AD79" i="26"/>
  <c r="AD80" i="26"/>
  <c r="AD81" i="26"/>
  <c r="AD82" i="26"/>
  <c r="AD89" i="26"/>
  <c r="AD90" i="26"/>
  <c r="AR78" i="16"/>
  <c r="AR79" i="16"/>
  <c r="AR80" i="16"/>
  <c r="AR81" i="16"/>
  <c r="AR82" i="16"/>
  <c r="AR83" i="16"/>
  <c r="AR84" i="16"/>
  <c r="AR85" i="16"/>
  <c r="AR86" i="16"/>
  <c r="AR91" i="16"/>
  <c r="AR93" i="16"/>
  <c r="AD77" i="16"/>
  <c r="AD78" i="16"/>
  <c r="AD79" i="16"/>
  <c r="AD80" i="16"/>
  <c r="AD81" i="16"/>
  <c r="AD82" i="16"/>
  <c r="AD89" i="16"/>
  <c r="AD90" i="16"/>
  <c r="R254" i="17"/>
  <c r="R253" i="17"/>
  <c r="R252" i="17"/>
  <c r="R251" i="17"/>
  <c r="R250" i="17"/>
  <c r="R249" i="17"/>
  <c r="R248" i="17"/>
  <c r="R247" i="17"/>
  <c r="R246" i="17"/>
  <c r="R245" i="17"/>
  <c r="R244" i="17"/>
  <c r="R243" i="17"/>
  <c r="R242" i="17"/>
  <c r="R241" i="17"/>
  <c r="R240" i="17"/>
  <c r="R239" i="17"/>
  <c r="R238" i="17"/>
  <c r="R237" i="17"/>
  <c r="R236" i="17"/>
  <c r="R235" i="17"/>
  <c r="R234" i="17"/>
  <c r="R233" i="17"/>
  <c r="R232" i="17"/>
  <c r="P232" i="17"/>
  <c r="I181" i="17"/>
  <c r="G181" i="17"/>
  <c r="S52" i="17"/>
  <c r="U52" i="17"/>
  <c r="B257" i="17"/>
  <c r="B286" i="17"/>
  <c r="B315" i="17"/>
  <c r="B344" i="17"/>
  <c r="B373" i="17"/>
  <c r="B402" i="17"/>
  <c r="T254" i="17"/>
  <c r="R231" i="17"/>
  <c r="P254" i="17"/>
  <c r="N254" i="17"/>
  <c r="L254" i="17"/>
  <c r="J254" i="17"/>
  <c r="H254" i="17"/>
  <c r="F254" i="17"/>
  <c r="T253" i="17"/>
  <c r="P253" i="17"/>
  <c r="N253" i="17"/>
  <c r="L253" i="17"/>
  <c r="J253" i="17"/>
  <c r="H253" i="17"/>
  <c r="F253" i="17"/>
  <c r="T252" i="17"/>
  <c r="P252" i="17"/>
  <c r="N252" i="17"/>
  <c r="L252" i="17"/>
  <c r="J252" i="17"/>
  <c r="H252" i="17"/>
  <c r="F252" i="17"/>
  <c r="T251" i="17"/>
  <c r="P251" i="17"/>
  <c r="N251" i="17"/>
  <c r="L251" i="17"/>
  <c r="J251" i="17"/>
  <c r="H251" i="17"/>
  <c r="F251" i="17"/>
  <c r="T250" i="17"/>
  <c r="P250" i="17"/>
  <c r="N250" i="17"/>
  <c r="L250" i="17"/>
  <c r="J250" i="17"/>
  <c r="H250" i="17"/>
  <c r="F250" i="17"/>
  <c r="T249" i="17"/>
  <c r="P249" i="17"/>
  <c r="N249" i="17"/>
  <c r="L249" i="17"/>
  <c r="J249" i="17"/>
  <c r="H249" i="17"/>
  <c r="F249" i="17"/>
  <c r="T248" i="17"/>
  <c r="P248" i="17"/>
  <c r="N248" i="17"/>
  <c r="L248" i="17"/>
  <c r="J248" i="17"/>
  <c r="H248" i="17"/>
  <c r="F248" i="17"/>
  <c r="T247" i="17"/>
  <c r="P247" i="17"/>
  <c r="N247" i="17"/>
  <c r="L247" i="17"/>
  <c r="J247" i="17"/>
  <c r="H247" i="17"/>
  <c r="F247" i="17"/>
  <c r="T246" i="17"/>
  <c r="P246" i="17"/>
  <c r="N246" i="17"/>
  <c r="L246" i="17"/>
  <c r="J246" i="17"/>
  <c r="H246" i="17"/>
  <c r="F246" i="17"/>
  <c r="T245" i="17"/>
  <c r="P245" i="17"/>
  <c r="N245" i="17"/>
  <c r="L245" i="17"/>
  <c r="J245" i="17"/>
  <c r="H245" i="17"/>
  <c r="F245" i="17"/>
  <c r="T244" i="17"/>
  <c r="P244" i="17"/>
  <c r="N244" i="17"/>
  <c r="L244" i="17"/>
  <c r="J244" i="17"/>
  <c r="H244" i="17"/>
  <c r="F244" i="17"/>
  <c r="T243" i="17"/>
  <c r="P243" i="17"/>
  <c r="N243" i="17"/>
  <c r="L243" i="17"/>
  <c r="J243" i="17"/>
  <c r="H243" i="17"/>
  <c r="F243" i="17"/>
  <c r="T242" i="17"/>
  <c r="P242" i="17"/>
  <c r="N242" i="17"/>
  <c r="L242" i="17"/>
  <c r="J242" i="17"/>
  <c r="H242" i="17"/>
  <c r="F242" i="17"/>
  <c r="T241" i="17"/>
  <c r="P241" i="17"/>
  <c r="N241" i="17"/>
  <c r="L241" i="17"/>
  <c r="J241" i="17"/>
  <c r="H241" i="17"/>
  <c r="F241" i="17"/>
  <c r="T240" i="17"/>
  <c r="P240" i="17"/>
  <c r="N240" i="17"/>
  <c r="L240" i="17"/>
  <c r="J240" i="17"/>
  <c r="H240" i="17"/>
  <c r="F240" i="17"/>
  <c r="T239" i="17"/>
  <c r="P239" i="17"/>
  <c r="N239" i="17"/>
  <c r="L239" i="17"/>
  <c r="J239" i="17"/>
  <c r="H239" i="17"/>
  <c r="F239" i="17"/>
  <c r="T238" i="17"/>
  <c r="P238" i="17"/>
  <c r="N238" i="17"/>
  <c r="L238" i="17"/>
  <c r="J238" i="17"/>
  <c r="H238" i="17"/>
  <c r="F238" i="17"/>
  <c r="T237" i="17"/>
  <c r="P237" i="17"/>
  <c r="N237" i="17"/>
  <c r="L237" i="17"/>
  <c r="J237" i="17"/>
  <c r="H237" i="17"/>
  <c r="F237" i="17"/>
  <c r="T236" i="17"/>
  <c r="P236" i="17"/>
  <c r="N236" i="17"/>
  <c r="L236" i="17"/>
  <c r="J236" i="17"/>
  <c r="H236" i="17"/>
  <c r="F236" i="17"/>
  <c r="T235" i="17"/>
  <c r="P235" i="17"/>
  <c r="N235" i="17"/>
  <c r="L235" i="17"/>
  <c r="J235" i="17"/>
  <c r="H235" i="17"/>
  <c r="F235" i="17"/>
  <c r="T234" i="17"/>
  <c r="P234" i="17"/>
  <c r="N234" i="17"/>
  <c r="L234" i="17"/>
  <c r="J234" i="17"/>
  <c r="H234" i="17"/>
  <c r="F234" i="17"/>
  <c r="T233" i="17"/>
  <c r="P233" i="17"/>
  <c r="N233" i="17"/>
  <c r="L233" i="17"/>
  <c r="J233" i="17"/>
  <c r="H233" i="17"/>
  <c r="F233" i="17"/>
  <c r="T232" i="17"/>
  <c r="T231" i="17"/>
  <c r="P231" i="17"/>
  <c r="N232" i="17"/>
  <c r="N231" i="17"/>
  <c r="L232" i="17"/>
  <c r="L231" i="17"/>
  <c r="J231" i="17"/>
  <c r="J232" i="17"/>
  <c r="H232" i="17"/>
  <c r="H231" i="17"/>
  <c r="F232" i="17"/>
  <c r="F231" i="17"/>
  <c r="T225" i="17"/>
  <c r="R225" i="17"/>
  <c r="P225" i="17"/>
  <c r="N225" i="17"/>
  <c r="L225" i="17"/>
  <c r="J225" i="17"/>
  <c r="H225" i="17"/>
  <c r="T224" i="17"/>
  <c r="R224" i="17"/>
  <c r="P224" i="17"/>
  <c r="N224" i="17"/>
  <c r="L224" i="17"/>
  <c r="J224" i="17"/>
  <c r="H224" i="17"/>
  <c r="T223" i="17"/>
  <c r="R223" i="17"/>
  <c r="P223" i="17"/>
  <c r="N223" i="17"/>
  <c r="L223" i="17"/>
  <c r="J223" i="17"/>
  <c r="H223" i="17"/>
  <c r="T222" i="17"/>
  <c r="R222" i="17"/>
  <c r="P222" i="17"/>
  <c r="N222" i="17"/>
  <c r="L222" i="17"/>
  <c r="J222" i="17"/>
  <c r="H222" i="17"/>
  <c r="T221" i="17"/>
  <c r="R221" i="17"/>
  <c r="P221" i="17"/>
  <c r="N221" i="17"/>
  <c r="L221" i="17"/>
  <c r="J221" i="17"/>
  <c r="H221" i="17"/>
  <c r="T220" i="17"/>
  <c r="R220" i="17"/>
  <c r="P220" i="17"/>
  <c r="N220" i="17"/>
  <c r="L220" i="17"/>
  <c r="J220" i="17"/>
  <c r="H220" i="17"/>
  <c r="T219" i="17"/>
  <c r="R219" i="17"/>
  <c r="P219" i="17"/>
  <c r="N219" i="17"/>
  <c r="L219" i="17"/>
  <c r="J219" i="17"/>
  <c r="H219" i="17"/>
  <c r="T218" i="17"/>
  <c r="R218" i="17"/>
  <c r="P218" i="17"/>
  <c r="N218" i="17"/>
  <c r="L218" i="17"/>
  <c r="J218" i="17"/>
  <c r="H218" i="17"/>
  <c r="T217" i="17"/>
  <c r="R217" i="17"/>
  <c r="P217" i="17"/>
  <c r="N217" i="17"/>
  <c r="L217" i="17"/>
  <c r="J217" i="17"/>
  <c r="H217" i="17"/>
  <c r="T216" i="17"/>
  <c r="R216" i="17"/>
  <c r="P216" i="17"/>
  <c r="N216" i="17"/>
  <c r="L216" i="17"/>
  <c r="J216" i="17"/>
  <c r="H216" i="17"/>
  <c r="T215" i="17"/>
  <c r="R215" i="17"/>
  <c r="P215" i="17"/>
  <c r="N215" i="17"/>
  <c r="L215" i="17"/>
  <c r="J215" i="17"/>
  <c r="H215" i="17"/>
  <c r="T214" i="17"/>
  <c r="R214" i="17"/>
  <c r="P214" i="17"/>
  <c r="N214" i="17"/>
  <c r="L214" i="17"/>
  <c r="J214" i="17"/>
  <c r="H214" i="17"/>
  <c r="T213" i="17"/>
  <c r="R213" i="17"/>
  <c r="P213" i="17"/>
  <c r="N213" i="17"/>
  <c r="L213" i="17"/>
  <c r="J213" i="17"/>
  <c r="H213" i="17"/>
  <c r="T212" i="17"/>
  <c r="R212" i="17"/>
  <c r="P212" i="17"/>
  <c r="N212" i="17"/>
  <c r="L212" i="17"/>
  <c r="J212" i="17"/>
  <c r="H212" i="17"/>
  <c r="T211" i="17"/>
  <c r="R211" i="17"/>
  <c r="P211" i="17"/>
  <c r="N211" i="17"/>
  <c r="L211" i="17"/>
  <c r="J211" i="17"/>
  <c r="H211" i="17"/>
  <c r="T210" i="17"/>
  <c r="R210" i="17"/>
  <c r="P210" i="17"/>
  <c r="N210" i="17"/>
  <c r="L210" i="17"/>
  <c r="J210" i="17"/>
  <c r="H210" i="17"/>
  <c r="T209" i="17"/>
  <c r="R209" i="17"/>
  <c r="P209" i="17"/>
  <c r="N209" i="17"/>
  <c r="L209" i="17"/>
  <c r="J209" i="17"/>
  <c r="H209" i="17"/>
  <c r="T208" i="17"/>
  <c r="R208" i="17"/>
  <c r="P208" i="17"/>
  <c r="N208" i="17"/>
  <c r="L208" i="17"/>
  <c r="J208" i="17"/>
  <c r="H208" i="17"/>
  <c r="T207" i="17"/>
  <c r="R207" i="17"/>
  <c r="P207" i="17"/>
  <c r="N207" i="17"/>
  <c r="L207" i="17"/>
  <c r="J207" i="17"/>
  <c r="H207" i="17"/>
  <c r="T206" i="17"/>
  <c r="R206" i="17"/>
  <c r="P206" i="17"/>
  <c r="N206" i="17"/>
  <c r="L206" i="17"/>
  <c r="J206" i="17"/>
  <c r="H206" i="17"/>
  <c r="T205" i="17"/>
  <c r="R205" i="17"/>
  <c r="P205" i="17"/>
  <c r="N205" i="17"/>
  <c r="L205" i="17"/>
  <c r="J205" i="17"/>
  <c r="H205" i="17"/>
  <c r="T204" i="17"/>
  <c r="R204" i="17"/>
  <c r="P204" i="17"/>
  <c r="N204" i="17"/>
  <c r="L204" i="17"/>
  <c r="J204" i="17"/>
  <c r="H204" i="17"/>
  <c r="T203" i="17"/>
  <c r="T202" i="17"/>
  <c r="R203" i="17"/>
  <c r="R202" i="17"/>
  <c r="P203" i="17"/>
  <c r="P202" i="17"/>
  <c r="N203" i="17"/>
  <c r="N202" i="17"/>
  <c r="L203" i="17"/>
  <c r="L202" i="17"/>
  <c r="J203" i="17"/>
  <c r="J202" i="17"/>
  <c r="H203" i="17"/>
  <c r="H202" i="17"/>
  <c r="F225" i="17"/>
  <c r="F224" i="17"/>
  <c r="F223" i="17"/>
  <c r="F222" i="17"/>
  <c r="F221" i="17"/>
  <c r="F220" i="17"/>
  <c r="F219" i="17"/>
  <c r="F218" i="17"/>
  <c r="F217" i="17"/>
  <c r="F216" i="17"/>
  <c r="F215" i="17"/>
  <c r="F214" i="17"/>
  <c r="F213" i="17"/>
  <c r="F212" i="17"/>
  <c r="F211" i="17"/>
  <c r="F210" i="17"/>
  <c r="F209" i="17"/>
  <c r="F208" i="17"/>
  <c r="F207" i="17"/>
  <c r="F206" i="17"/>
  <c r="F205" i="17"/>
  <c r="F204" i="17"/>
  <c r="F203" i="17"/>
  <c r="F202" i="17"/>
  <c r="X121" i="17"/>
  <c r="X132" i="17"/>
  <c r="X131" i="17"/>
  <c r="X130" i="17"/>
  <c r="X129" i="17"/>
  <c r="X128" i="17"/>
  <c r="X127" i="17"/>
  <c r="X126" i="17"/>
  <c r="X125" i="17"/>
  <c r="X124" i="17"/>
  <c r="X123" i="17"/>
  <c r="X122" i="17"/>
  <c r="X66" i="17"/>
  <c r="X12" i="17"/>
  <c r="X91" i="17"/>
  <c r="X92" i="17"/>
  <c r="X93" i="17"/>
  <c r="X94" i="17"/>
  <c r="X95" i="17"/>
  <c r="X96" i="17"/>
  <c r="X90" i="17"/>
  <c r="X89" i="17"/>
  <c r="X88" i="17"/>
  <c r="X87" i="17"/>
  <c r="X86" i="17"/>
  <c r="X85" i="17"/>
  <c r="X84" i="17"/>
  <c r="X83" i="17"/>
  <c r="X82" i="17"/>
  <c r="X81" i="17"/>
  <c r="X80" i="17"/>
  <c r="X79" i="17"/>
  <c r="X78" i="17"/>
  <c r="X77" i="17"/>
  <c r="X76" i="17"/>
  <c r="X75" i="17"/>
  <c r="X74" i="17"/>
  <c r="X73" i="17"/>
  <c r="X72" i="17"/>
  <c r="X71" i="17"/>
  <c r="X70" i="17"/>
  <c r="X69" i="17"/>
  <c r="X68" i="17"/>
  <c r="X67" i="17"/>
  <c r="X42" i="17"/>
  <c r="X41" i="17"/>
  <c r="X40" i="17"/>
  <c r="X39" i="17"/>
  <c r="X38" i="17"/>
  <c r="X37" i="17"/>
  <c r="X36" i="17"/>
  <c r="X35" i="17"/>
  <c r="X34" i="17"/>
  <c r="X33" i="17"/>
  <c r="X32" i="17"/>
  <c r="X31" i="17"/>
  <c r="X30" i="17"/>
  <c r="X29" i="17"/>
  <c r="X28" i="17"/>
  <c r="X27" i="17"/>
  <c r="X26" i="17"/>
  <c r="X25" i="17"/>
  <c r="X24" i="17"/>
  <c r="X23" i="17"/>
  <c r="X22" i="17"/>
  <c r="X21" i="17"/>
  <c r="X20" i="17"/>
  <c r="X19" i="17"/>
  <c r="X18" i="17"/>
  <c r="X17" i="17"/>
  <c r="X16" i="17"/>
  <c r="X15" i="17"/>
  <c r="X14" i="17"/>
  <c r="X13" i="17"/>
  <c r="W407" i="17"/>
  <c r="W408" i="17"/>
  <c r="W409" i="17"/>
  <c r="W410" i="17"/>
  <c r="W411" i="17"/>
  <c r="W412" i="17"/>
  <c r="W413" i="17"/>
  <c r="W414" i="17"/>
  <c r="W415" i="17"/>
  <c r="W416" i="17"/>
  <c r="W417" i="17"/>
  <c r="W418" i="17"/>
  <c r="W419" i="17"/>
  <c r="W420" i="17"/>
  <c r="W421" i="17"/>
  <c r="W422" i="17"/>
  <c r="W423" i="17"/>
  <c r="W424" i="17"/>
  <c r="W425" i="17"/>
  <c r="W426" i="17"/>
  <c r="W427" i="17"/>
  <c r="W428" i="17"/>
  <c r="W406" i="17"/>
  <c r="W405" i="17"/>
  <c r="W370" i="17"/>
  <c r="W369" i="17"/>
  <c r="W368" i="17"/>
  <c r="W367" i="17"/>
  <c r="W366" i="17"/>
  <c r="W365" i="17"/>
  <c r="W364" i="17"/>
  <c r="W363" i="17"/>
  <c r="W362" i="17"/>
  <c r="W361" i="17"/>
  <c r="W360" i="17"/>
  <c r="W359" i="17"/>
  <c r="W358" i="17"/>
  <c r="W357" i="17"/>
  <c r="W356" i="17"/>
  <c r="W355" i="17"/>
  <c r="W354" i="17"/>
  <c r="W353" i="17"/>
  <c r="W352" i="17"/>
  <c r="W351" i="17"/>
  <c r="W350" i="17"/>
  <c r="W349" i="17"/>
  <c r="W348" i="17"/>
  <c r="W347" i="17"/>
  <c r="W318" i="17"/>
  <c r="W319" i="17"/>
  <c r="W320" i="17"/>
  <c r="W321" i="17"/>
  <c r="W322" i="17"/>
  <c r="W323" i="17"/>
  <c r="W324" i="17"/>
  <c r="W325" i="17"/>
  <c r="W326" i="17"/>
  <c r="W327" i="17"/>
  <c r="W328" i="17"/>
  <c r="W329" i="17"/>
  <c r="W330" i="17"/>
  <c r="W331" i="17"/>
  <c r="W332" i="17"/>
  <c r="W333" i="17"/>
  <c r="W334" i="17"/>
  <c r="W335" i="17"/>
  <c r="W336" i="17"/>
  <c r="W337" i="17"/>
  <c r="W338" i="17"/>
  <c r="W339" i="17"/>
  <c r="W340" i="17"/>
  <c r="W341" i="17"/>
  <c r="W289" i="17"/>
  <c r="W290" i="17"/>
  <c r="W291" i="17"/>
  <c r="W292" i="17"/>
  <c r="W293" i="17"/>
  <c r="W294" i="17"/>
  <c r="W295" i="17"/>
  <c r="W296" i="17"/>
  <c r="W297" i="17"/>
  <c r="W298" i="17"/>
  <c r="W299" i="17"/>
  <c r="W300" i="17"/>
  <c r="W301" i="17"/>
  <c r="W302" i="17"/>
  <c r="W303" i="17"/>
  <c r="W304" i="17"/>
  <c r="W305" i="17"/>
  <c r="W306" i="17"/>
  <c r="W307" i="17"/>
  <c r="W308" i="17"/>
  <c r="W309" i="17"/>
  <c r="W310" i="17"/>
  <c r="W311" i="17"/>
  <c r="W312" i="17"/>
  <c r="W231" i="17"/>
  <c r="W232" i="17"/>
  <c r="W233" i="17"/>
  <c r="W234" i="17"/>
  <c r="W235" i="17"/>
  <c r="W236" i="17"/>
  <c r="W237" i="17"/>
  <c r="W238" i="17"/>
  <c r="W239" i="17"/>
  <c r="W240" i="17"/>
  <c r="W241" i="17"/>
  <c r="W242" i="17"/>
  <c r="W243" i="17"/>
  <c r="W244" i="17"/>
  <c r="W245" i="17"/>
  <c r="W246" i="17"/>
  <c r="W247" i="17"/>
  <c r="W248" i="17"/>
  <c r="W249" i="17"/>
  <c r="W250" i="17"/>
  <c r="W251" i="17"/>
  <c r="W252" i="17"/>
  <c r="W253" i="17"/>
  <c r="W254" i="17"/>
  <c r="W202" i="17"/>
  <c r="W203" i="17"/>
  <c r="W204" i="17"/>
  <c r="W205" i="17"/>
  <c r="W206" i="17"/>
  <c r="W207" i="17"/>
  <c r="W208" i="17"/>
  <c r="W209" i="17"/>
  <c r="W210" i="17"/>
  <c r="W211" i="17"/>
  <c r="W213" i="17"/>
  <c r="W214" i="17"/>
  <c r="W215" i="17"/>
  <c r="W216" i="17"/>
  <c r="W217" i="17"/>
  <c r="W218" i="17"/>
  <c r="W219" i="17"/>
  <c r="W220" i="17"/>
  <c r="W221" i="17"/>
  <c r="W222" i="17"/>
  <c r="W223" i="17"/>
  <c r="W224" i="17"/>
  <c r="W225" i="17"/>
  <c r="Q181" i="17"/>
  <c r="V12" i="17"/>
  <c r="Z12" i="17"/>
  <c r="V13" i="17"/>
  <c r="Z13" i="17"/>
  <c r="V14" i="17"/>
  <c r="Z14" i="17"/>
  <c r="V15" i="17"/>
  <c r="Z15" i="17"/>
  <c r="V16" i="17"/>
  <c r="Z16" i="17"/>
  <c r="V17" i="17"/>
  <c r="Z17" i="17"/>
  <c r="V18" i="17"/>
  <c r="Z18" i="17"/>
  <c r="V19" i="17"/>
  <c r="Z19" i="17"/>
  <c r="V20" i="17"/>
  <c r="Z20" i="17"/>
  <c r="V21" i="17"/>
  <c r="Z21" i="17"/>
  <c r="V22" i="17"/>
  <c r="Z22" i="17"/>
  <c r="V23" i="17"/>
  <c r="Z23" i="17"/>
  <c r="V24" i="17"/>
  <c r="Z24" i="17"/>
  <c r="V25" i="17"/>
  <c r="Z25" i="17"/>
  <c r="V26" i="17"/>
  <c r="Z26" i="17"/>
  <c r="V27" i="17"/>
  <c r="Z27" i="17"/>
  <c r="V28" i="17"/>
  <c r="Z28" i="17"/>
  <c r="V29" i="17"/>
  <c r="Z29" i="17"/>
  <c r="V30" i="17"/>
  <c r="Z30" i="17"/>
  <c r="V31" i="17"/>
  <c r="Z31" i="17"/>
  <c r="V32" i="17"/>
  <c r="Z32" i="17"/>
  <c r="V33" i="17"/>
  <c r="Z33" i="17"/>
  <c r="V34" i="17"/>
  <c r="Z34" i="17"/>
  <c r="V35" i="17"/>
  <c r="Z35" i="17"/>
  <c r="V36" i="17"/>
  <c r="Z36" i="17"/>
  <c r="V37" i="17"/>
  <c r="Z37" i="17"/>
  <c r="V38" i="17"/>
  <c r="Z38" i="17"/>
  <c r="V39" i="17"/>
  <c r="Z39" i="17"/>
  <c r="V40" i="17"/>
  <c r="Z40" i="17"/>
  <c r="V41" i="17"/>
  <c r="Z41" i="17"/>
  <c r="V42" i="17"/>
  <c r="Z42" i="17"/>
  <c r="F44" i="17"/>
  <c r="H44" i="17"/>
  <c r="J44" i="17"/>
  <c r="L44" i="17"/>
  <c r="N44" i="17"/>
  <c r="P44" i="17"/>
  <c r="R44" i="17"/>
  <c r="T44" i="17"/>
  <c r="V44" i="17"/>
  <c r="F48" i="17"/>
  <c r="W44" i="17"/>
  <c r="X44" i="17"/>
  <c r="Y44" i="17"/>
  <c r="Z44" i="17"/>
  <c r="W48" i="17"/>
  <c r="D52" i="17"/>
  <c r="F52" i="17"/>
  <c r="H52" i="17"/>
  <c r="J52" i="17"/>
  <c r="L52" i="17"/>
  <c r="N52" i="17"/>
  <c r="P52" i="17"/>
  <c r="T52" i="17"/>
  <c r="R52" i="17"/>
  <c r="E53" i="17"/>
  <c r="G53" i="17"/>
  <c r="I53" i="17"/>
  <c r="K53" i="17"/>
  <c r="M53" i="17"/>
  <c r="O53" i="17"/>
  <c r="Q53" i="17"/>
  <c r="R53" i="17"/>
  <c r="S53" i="17"/>
  <c r="T53" i="17"/>
  <c r="U53" i="17"/>
  <c r="V66" i="17"/>
  <c r="Z66" i="17"/>
  <c r="V67" i="17"/>
  <c r="Z67" i="17"/>
  <c r="V68" i="17"/>
  <c r="Z68" i="17"/>
  <c r="V69" i="17"/>
  <c r="Z69" i="17"/>
  <c r="V70" i="17"/>
  <c r="Z70" i="17"/>
  <c r="V71" i="17"/>
  <c r="Z71" i="17"/>
  <c r="V72" i="17"/>
  <c r="Z72" i="17"/>
  <c r="V73" i="17"/>
  <c r="Z73" i="17"/>
  <c r="V74" i="17"/>
  <c r="Z74" i="17"/>
  <c r="V75" i="17"/>
  <c r="Z75" i="17"/>
  <c r="V76" i="17"/>
  <c r="Z76" i="17"/>
  <c r="V77" i="17"/>
  <c r="Z77" i="17"/>
  <c r="V78" i="17"/>
  <c r="Z78" i="17"/>
  <c r="V79" i="17"/>
  <c r="Z79" i="17"/>
  <c r="V80" i="17"/>
  <c r="Z80" i="17"/>
  <c r="V81" i="17"/>
  <c r="Z81" i="17"/>
  <c r="V82" i="17"/>
  <c r="Z82" i="17"/>
  <c r="V83" i="17"/>
  <c r="Z83" i="17"/>
  <c r="V84" i="17"/>
  <c r="Z84" i="17"/>
  <c r="V85" i="17"/>
  <c r="Z85" i="17"/>
  <c r="V86" i="17"/>
  <c r="Z86" i="17"/>
  <c r="V87" i="17"/>
  <c r="Z87" i="17"/>
  <c r="V88" i="17"/>
  <c r="Z88" i="17"/>
  <c r="V89" i="17"/>
  <c r="Z89" i="17"/>
  <c r="V90" i="17"/>
  <c r="Z90" i="17"/>
  <c r="V91" i="17"/>
  <c r="Z91" i="17"/>
  <c r="V92" i="17"/>
  <c r="Z92" i="17"/>
  <c r="V93" i="17"/>
  <c r="Z93" i="17"/>
  <c r="V94" i="17"/>
  <c r="Z94" i="17"/>
  <c r="V95" i="17"/>
  <c r="Z95" i="17"/>
  <c r="V96" i="17"/>
  <c r="Z96" i="17"/>
  <c r="F98" i="17"/>
  <c r="H98" i="17"/>
  <c r="J98" i="17"/>
  <c r="L98" i="17"/>
  <c r="N98" i="17"/>
  <c r="P98" i="17"/>
  <c r="R98" i="17"/>
  <c r="T98" i="17"/>
  <c r="V98" i="17"/>
  <c r="L103" i="17"/>
  <c r="W98" i="17"/>
  <c r="X98" i="17"/>
  <c r="Y98" i="17"/>
  <c r="Z98" i="17"/>
  <c r="W103" i="17"/>
  <c r="S107" i="17"/>
  <c r="U107" i="17"/>
  <c r="F107" i="17"/>
  <c r="S108" i="17"/>
  <c r="U108" i="17"/>
  <c r="V121" i="17"/>
  <c r="V122" i="17"/>
  <c r="Z122" i="17"/>
  <c r="V123" i="17"/>
  <c r="Z123" i="17"/>
  <c r="V124" i="17"/>
  <c r="Z124" i="17"/>
  <c r="V125" i="17"/>
  <c r="Z125" i="17"/>
  <c r="V126" i="17"/>
  <c r="Z126" i="17"/>
  <c r="V127" i="17"/>
  <c r="Z127" i="17"/>
  <c r="V128" i="17"/>
  <c r="Z128" i="17"/>
  <c r="V129" i="17"/>
  <c r="Z129" i="17"/>
  <c r="V130" i="17"/>
  <c r="Z130" i="17"/>
  <c r="V131" i="17"/>
  <c r="Z131" i="17"/>
  <c r="V132" i="17"/>
  <c r="Z132" i="17"/>
  <c r="F134" i="17"/>
  <c r="H134" i="17"/>
  <c r="J134" i="17"/>
  <c r="L134" i="17"/>
  <c r="N134" i="17"/>
  <c r="P134" i="17"/>
  <c r="R134" i="17"/>
  <c r="T134" i="17"/>
  <c r="W134" i="17"/>
  <c r="W138" i="17"/>
  <c r="V147" i="17"/>
  <c r="V148" i="17"/>
  <c r="V149" i="17"/>
  <c r="V150" i="17"/>
  <c r="V151" i="17"/>
  <c r="V152" i="17"/>
  <c r="V153" i="17"/>
  <c r="V154" i="17"/>
  <c r="V155" i="17"/>
  <c r="V156" i="17"/>
  <c r="V157" i="17"/>
  <c r="V158" i="17"/>
  <c r="V160" i="17"/>
  <c r="F160" i="17"/>
  <c r="H160" i="17"/>
  <c r="J160" i="17"/>
  <c r="L160" i="17"/>
  <c r="N160" i="17"/>
  <c r="P160" i="17"/>
  <c r="R160" i="17"/>
  <c r="T160" i="17"/>
  <c r="W160" i="17"/>
  <c r="W164" i="17"/>
  <c r="Y160" i="17"/>
  <c r="X164" i="17"/>
  <c r="Z164" i="17"/>
  <c r="W170" i="17"/>
  <c r="W171" i="17"/>
  <c r="W172" i="17"/>
  <c r="G173" i="17"/>
  <c r="I173" i="17"/>
  <c r="K173" i="17"/>
  <c r="M173" i="17"/>
  <c r="O173" i="17"/>
  <c r="J128" i="16"/>
  <c r="J125" i="16"/>
  <c r="J126" i="16"/>
  <c r="J127" i="16"/>
  <c r="J130" i="16"/>
  <c r="Q173" i="17"/>
  <c r="S173" i="17"/>
  <c r="U173" i="17"/>
  <c r="W178" i="17"/>
  <c r="W179" i="17"/>
  <c r="W180" i="17"/>
  <c r="K181" i="17"/>
  <c r="M181" i="17"/>
  <c r="O181" i="17"/>
  <c r="S181" i="17"/>
  <c r="U181" i="17"/>
  <c r="W191" i="17"/>
  <c r="W192" i="17"/>
  <c r="W193" i="17"/>
  <c r="G194" i="17"/>
  <c r="I194" i="17"/>
  <c r="K194" i="17"/>
  <c r="M194" i="17"/>
  <c r="O194" i="17"/>
  <c r="Q194" i="17"/>
  <c r="S194" i="17"/>
  <c r="U194" i="17"/>
  <c r="F226" i="17"/>
  <c r="H226" i="17"/>
  <c r="J226" i="17"/>
  <c r="L226" i="17"/>
  <c r="N226" i="17"/>
  <c r="P226" i="17"/>
  <c r="R226" i="17"/>
  <c r="T226" i="17"/>
  <c r="F255" i="17"/>
  <c r="H255" i="17"/>
  <c r="L255" i="17"/>
  <c r="N255" i="17"/>
  <c r="P255" i="17"/>
  <c r="R255" i="17"/>
  <c r="T255" i="17"/>
  <c r="W260" i="17"/>
  <c r="W261" i="17"/>
  <c r="W262" i="17"/>
  <c r="W263" i="17"/>
  <c r="W264" i="17"/>
  <c r="W265" i="17"/>
  <c r="W266" i="17"/>
  <c r="W267" i="17"/>
  <c r="W268" i="17"/>
  <c r="W269" i="17"/>
  <c r="W270" i="17"/>
  <c r="W271" i="17"/>
  <c r="W272" i="17"/>
  <c r="W273" i="17"/>
  <c r="W274" i="17"/>
  <c r="W275" i="17"/>
  <c r="W276" i="17"/>
  <c r="W277" i="17"/>
  <c r="W278" i="17"/>
  <c r="W279" i="17"/>
  <c r="W280" i="17"/>
  <c r="W281" i="17"/>
  <c r="W282" i="17"/>
  <c r="W283" i="17"/>
  <c r="F284" i="17"/>
  <c r="H284" i="17"/>
  <c r="J284" i="17"/>
  <c r="L284" i="17"/>
  <c r="N284" i="17"/>
  <c r="P284" i="17"/>
  <c r="R284" i="17"/>
  <c r="T284" i="17"/>
  <c r="F313" i="17"/>
  <c r="H313" i="17"/>
  <c r="J313" i="17"/>
  <c r="L313" i="17"/>
  <c r="N313" i="17"/>
  <c r="P313" i="17"/>
  <c r="R313" i="17"/>
  <c r="T313" i="17"/>
  <c r="F342" i="17"/>
  <c r="H342" i="17"/>
  <c r="J342" i="17"/>
  <c r="L342" i="17"/>
  <c r="N342" i="17"/>
  <c r="P342" i="17"/>
  <c r="R342" i="17"/>
  <c r="T342" i="17"/>
  <c r="F371" i="17"/>
  <c r="H371" i="17"/>
  <c r="J371" i="17"/>
  <c r="L371" i="17"/>
  <c r="N371" i="17"/>
  <c r="P371" i="17"/>
  <c r="R371" i="17"/>
  <c r="T371" i="17"/>
  <c r="W376" i="17"/>
  <c r="W377" i="17"/>
  <c r="W378" i="17"/>
  <c r="W379" i="17"/>
  <c r="W380" i="17"/>
  <c r="W381" i="17"/>
  <c r="W382" i="17"/>
  <c r="W383" i="17"/>
  <c r="W384" i="17"/>
  <c r="W385" i="17"/>
  <c r="W386" i="17"/>
  <c r="W387" i="17"/>
  <c r="W388" i="17"/>
  <c r="W389" i="17"/>
  <c r="W390" i="17"/>
  <c r="W391" i="17"/>
  <c r="W392" i="17"/>
  <c r="W393" i="17"/>
  <c r="W394" i="17"/>
  <c r="W395" i="17"/>
  <c r="W396" i="17"/>
  <c r="W397" i="17"/>
  <c r="W398" i="17"/>
  <c r="W399" i="17"/>
  <c r="F400" i="17"/>
  <c r="H400" i="17"/>
  <c r="J400" i="17"/>
  <c r="L400" i="17"/>
  <c r="N400" i="17"/>
  <c r="P400" i="17"/>
  <c r="R400" i="17"/>
  <c r="T400" i="17"/>
  <c r="F429" i="17"/>
  <c r="H429" i="17"/>
  <c r="J429" i="17"/>
  <c r="L429" i="17"/>
  <c r="N429" i="17"/>
  <c r="P429" i="17"/>
  <c r="R429" i="17"/>
  <c r="T429" i="17"/>
  <c r="Y134" i="17"/>
  <c r="X138" i="17"/>
  <c r="Z121" i="17"/>
  <c r="Z134" i="17"/>
  <c r="X134" i="17"/>
  <c r="Z147" i="17"/>
  <c r="X147" i="17"/>
  <c r="Z148" i="17"/>
  <c r="X148" i="17"/>
  <c r="Z149" i="17"/>
  <c r="X149" i="17"/>
  <c r="Z150" i="17"/>
  <c r="X150" i="17"/>
  <c r="Z151" i="17"/>
  <c r="X151" i="17"/>
  <c r="Z152" i="17"/>
  <c r="X152" i="17"/>
  <c r="Z153" i="17"/>
  <c r="X153" i="17"/>
  <c r="Z154" i="17"/>
  <c r="X154" i="17"/>
  <c r="Z155" i="17"/>
  <c r="X155" i="17"/>
  <c r="Z156" i="17"/>
  <c r="X156" i="17"/>
  <c r="Z157" i="17"/>
  <c r="X157" i="17"/>
  <c r="Z158" i="17"/>
  <c r="Z160" i="17"/>
  <c r="X158" i="17"/>
  <c r="R254" i="27"/>
  <c r="R253" i="27"/>
  <c r="R252" i="27"/>
  <c r="R251" i="27"/>
  <c r="R250" i="27"/>
  <c r="R249" i="27"/>
  <c r="R248" i="27"/>
  <c r="R247" i="27"/>
  <c r="R246" i="27"/>
  <c r="R245" i="27"/>
  <c r="R244" i="27"/>
  <c r="R243" i="27"/>
  <c r="R242" i="27"/>
  <c r="R241" i="27"/>
  <c r="R240" i="27"/>
  <c r="R239" i="27"/>
  <c r="R238" i="27"/>
  <c r="R237" i="27"/>
  <c r="R236" i="27"/>
  <c r="R235" i="27"/>
  <c r="R234" i="27"/>
  <c r="R233" i="27"/>
  <c r="R232" i="27"/>
  <c r="I181" i="27"/>
  <c r="G181" i="27"/>
  <c r="S52" i="27"/>
  <c r="U52" i="27"/>
  <c r="B257" i="27"/>
  <c r="B286" i="27"/>
  <c r="B315" i="27"/>
  <c r="B344" i="27"/>
  <c r="B402" i="27"/>
  <c r="B373" i="27"/>
  <c r="T254" i="27"/>
  <c r="R231" i="27"/>
  <c r="P254" i="27"/>
  <c r="N254" i="27"/>
  <c r="L254" i="27"/>
  <c r="J254" i="27"/>
  <c r="H254" i="27"/>
  <c r="F254" i="27"/>
  <c r="T253" i="27"/>
  <c r="P253" i="27"/>
  <c r="N253" i="27"/>
  <c r="L253" i="27"/>
  <c r="J253" i="27"/>
  <c r="H253" i="27"/>
  <c r="F253" i="27"/>
  <c r="W253" i="27"/>
  <c r="T252" i="27"/>
  <c r="P252" i="27"/>
  <c r="N252" i="27"/>
  <c r="L252" i="27"/>
  <c r="J252" i="27"/>
  <c r="H252" i="27"/>
  <c r="F252" i="27"/>
  <c r="W252" i="27"/>
  <c r="T251" i="27"/>
  <c r="P251" i="27"/>
  <c r="N251" i="27"/>
  <c r="L251" i="27"/>
  <c r="F251" i="27"/>
  <c r="H251" i="27"/>
  <c r="J251" i="27"/>
  <c r="W251" i="27"/>
  <c r="T250" i="27"/>
  <c r="P250" i="27"/>
  <c r="N250" i="27"/>
  <c r="L250" i="27"/>
  <c r="J250" i="27"/>
  <c r="H250" i="27"/>
  <c r="F250" i="27"/>
  <c r="T249" i="27"/>
  <c r="P249" i="27"/>
  <c r="N249" i="27"/>
  <c r="L249" i="27"/>
  <c r="J249" i="27"/>
  <c r="H249" i="27"/>
  <c r="F249" i="27"/>
  <c r="W249" i="27"/>
  <c r="T248" i="27"/>
  <c r="P248" i="27"/>
  <c r="N248" i="27"/>
  <c r="L248" i="27"/>
  <c r="J248" i="27"/>
  <c r="H248" i="27"/>
  <c r="F248" i="27"/>
  <c r="W248" i="27"/>
  <c r="T247" i="27"/>
  <c r="P247" i="27"/>
  <c r="N247" i="27"/>
  <c r="L247" i="27"/>
  <c r="F247" i="27"/>
  <c r="H247" i="27"/>
  <c r="J247" i="27"/>
  <c r="W247" i="27"/>
  <c r="T246" i="27"/>
  <c r="P246" i="27"/>
  <c r="N246" i="27"/>
  <c r="L246" i="27"/>
  <c r="J246" i="27"/>
  <c r="H246" i="27"/>
  <c r="F246" i="27"/>
  <c r="T245" i="27"/>
  <c r="P245" i="27"/>
  <c r="N245" i="27"/>
  <c r="L245" i="27"/>
  <c r="J245" i="27"/>
  <c r="H245" i="27"/>
  <c r="F245" i="27"/>
  <c r="W245" i="27"/>
  <c r="T244" i="27"/>
  <c r="P244" i="27"/>
  <c r="N244" i="27"/>
  <c r="L244" i="27"/>
  <c r="J244" i="27"/>
  <c r="H244" i="27"/>
  <c r="F244" i="27"/>
  <c r="W244" i="27"/>
  <c r="T243" i="27"/>
  <c r="P243" i="27"/>
  <c r="N243" i="27"/>
  <c r="L243" i="27"/>
  <c r="F243" i="27"/>
  <c r="H243" i="27"/>
  <c r="J243" i="27"/>
  <c r="W243" i="27"/>
  <c r="T242" i="27"/>
  <c r="P242" i="27"/>
  <c r="N242" i="27"/>
  <c r="L242" i="27"/>
  <c r="J242" i="27"/>
  <c r="F242" i="27"/>
  <c r="H242" i="27"/>
  <c r="W242" i="27"/>
  <c r="T241" i="27"/>
  <c r="P241" i="27"/>
  <c r="N241" i="27"/>
  <c r="L241" i="27"/>
  <c r="J241" i="27"/>
  <c r="H241" i="27"/>
  <c r="F241" i="27"/>
  <c r="W241" i="27"/>
  <c r="T240" i="27"/>
  <c r="P240" i="27"/>
  <c r="N240" i="27"/>
  <c r="L240" i="27"/>
  <c r="J240" i="27"/>
  <c r="H240" i="27"/>
  <c r="F240" i="27"/>
  <c r="W240" i="27"/>
  <c r="T239" i="27"/>
  <c r="P239" i="27"/>
  <c r="N239" i="27"/>
  <c r="L239" i="27"/>
  <c r="F239" i="27"/>
  <c r="H239" i="27"/>
  <c r="J239" i="27"/>
  <c r="W239" i="27"/>
  <c r="T238" i="27"/>
  <c r="P238" i="27"/>
  <c r="N238" i="27"/>
  <c r="L238" i="27"/>
  <c r="J238" i="27"/>
  <c r="H238" i="27"/>
  <c r="F238" i="27"/>
  <c r="T237" i="27"/>
  <c r="P237" i="27"/>
  <c r="N237" i="27"/>
  <c r="L237" i="27"/>
  <c r="J237" i="27"/>
  <c r="H237" i="27"/>
  <c r="F237" i="27"/>
  <c r="W237" i="27"/>
  <c r="T236" i="27"/>
  <c r="P236" i="27"/>
  <c r="N236" i="27"/>
  <c r="N231" i="27"/>
  <c r="N232" i="27"/>
  <c r="N233" i="27"/>
  <c r="N234" i="27"/>
  <c r="N235" i="27"/>
  <c r="N255" i="27"/>
  <c r="L236" i="27"/>
  <c r="J236" i="27"/>
  <c r="H236" i="27"/>
  <c r="F236" i="27"/>
  <c r="T235" i="27"/>
  <c r="P235" i="27"/>
  <c r="L235" i="27"/>
  <c r="F235" i="27"/>
  <c r="H235" i="27"/>
  <c r="J235" i="27"/>
  <c r="W235" i="27"/>
  <c r="T234" i="27"/>
  <c r="T231" i="27"/>
  <c r="T232" i="27"/>
  <c r="T233" i="27"/>
  <c r="T255" i="27"/>
  <c r="P234" i="27"/>
  <c r="L234" i="27"/>
  <c r="J234" i="27"/>
  <c r="F234" i="27"/>
  <c r="H234" i="27"/>
  <c r="W234" i="27"/>
  <c r="P233" i="27"/>
  <c r="L233" i="27"/>
  <c r="J233" i="27"/>
  <c r="H233" i="27"/>
  <c r="F233" i="27"/>
  <c r="W233" i="27"/>
  <c r="P232" i="27"/>
  <c r="P231" i="27"/>
  <c r="P255" i="27"/>
  <c r="L232" i="27"/>
  <c r="L231" i="27"/>
  <c r="L255" i="27"/>
  <c r="J231" i="27"/>
  <c r="J232" i="27"/>
  <c r="H232" i="27"/>
  <c r="H231" i="27"/>
  <c r="F232" i="27"/>
  <c r="F231" i="27"/>
  <c r="T225" i="27"/>
  <c r="R225" i="27"/>
  <c r="P225" i="27"/>
  <c r="N225" i="27"/>
  <c r="L225" i="27"/>
  <c r="J225" i="27"/>
  <c r="H225" i="27"/>
  <c r="T224" i="27"/>
  <c r="R224" i="27"/>
  <c r="P224" i="27"/>
  <c r="N224" i="27"/>
  <c r="L224" i="27"/>
  <c r="J224" i="27"/>
  <c r="F224" i="27"/>
  <c r="H224" i="27"/>
  <c r="W224" i="27"/>
  <c r="T223" i="27"/>
  <c r="R223" i="27"/>
  <c r="P223" i="27"/>
  <c r="N223" i="27"/>
  <c r="L223" i="27"/>
  <c r="J223" i="27"/>
  <c r="H223" i="27"/>
  <c r="F223" i="27"/>
  <c r="W223" i="27"/>
  <c r="T222" i="27"/>
  <c r="R222" i="27"/>
  <c r="P222" i="27"/>
  <c r="N222" i="27"/>
  <c r="L222" i="27"/>
  <c r="J222" i="27"/>
  <c r="H222" i="27"/>
  <c r="T221" i="27"/>
  <c r="R221" i="27"/>
  <c r="P221" i="27"/>
  <c r="N221" i="27"/>
  <c r="L221" i="27"/>
  <c r="J221" i="27"/>
  <c r="H221" i="27"/>
  <c r="T220" i="27"/>
  <c r="R220" i="27"/>
  <c r="P220" i="27"/>
  <c r="N220" i="27"/>
  <c r="L220" i="27"/>
  <c r="J220" i="27"/>
  <c r="F220" i="27"/>
  <c r="H220" i="27"/>
  <c r="W220" i="27"/>
  <c r="T219" i="27"/>
  <c r="R219" i="27"/>
  <c r="P219" i="27"/>
  <c r="N219" i="27"/>
  <c r="L219" i="27"/>
  <c r="J219" i="27"/>
  <c r="H219" i="27"/>
  <c r="F219" i="27"/>
  <c r="W219" i="27"/>
  <c r="T218" i="27"/>
  <c r="R218" i="27"/>
  <c r="P218" i="27"/>
  <c r="N218" i="27"/>
  <c r="F218" i="27"/>
  <c r="H218" i="27"/>
  <c r="J218" i="27"/>
  <c r="L218" i="27"/>
  <c r="W218" i="27"/>
  <c r="T217" i="27"/>
  <c r="R217" i="27"/>
  <c r="P217" i="27"/>
  <c r="N217" i="27"/>
  <c r="L217" i="27"/>
  <c r="J217" i="27"/>
  <c r="H217" i="27"/>
  <c r="T216" i="27"/>
  <c r="R216" i="27"/>
  <c r="P216" i="27"/>
  <c r="N216" i="27"/>
  <c r="L216" i="27"/>
  <c r="J216" i="27"/>
  <c r="F216" i="27"/>
  <c r="H216" i="27"/>
  <c r="W216" i="27"/>
  <c r="T215" i="27"/>
  <c r="R215" i="27"/>
  <c r="P215" i="27"/>
  <c r="N215" i="27"/>
  <c r="L215" i="27"/>
  <c r="J215" i="27"/>
  <c r="H215" i="27"/>
  <c r="F215" i="27"/>
  <c r="W215" i="27"/>
  <c r="T214" i="27"/>
  <c r="R214" i="27"/>
  <c r="P214" i="27"/>
  <c r="N214" i="27"/>
  <c r="L214" i="27"/>
  <c r="J214" i="27"/>
  <c r="H214" i="27"/>
  <c r="T213" i="27"/>
  <c r="R213" i="27"/>
  <c r="P213" i="27"/>
  <c r="N213" i="27"/>
  <c r="L213" i="27"/>
  <c r="J213" i="27"/>
  <c r="H213" i="27"/>
  <c r="T212" i="27"/>
  <c r="R212" i="27"/>
  <c r="P212" i="27"/>
  <c r="N212" i="27"/>
  <c r="L212" i="27"/>
  <c r="J212" i="27"/>
  <c r="F212" i="27"/>
  <c r="H212" i="27"/>
  <c r="W212" i="27"/>
  <c r="T211" i="27"/>
  <c r="R211" i="27"/>
  <c r="P211" i="27"/>
  <c r="N211" i="27"/>
  <c r="L211" i="27"/>
  <c r="J211" i="27"/>
  <c r="H211" i="27"/>
  <c r="F211" i="27"/>
  <c r="W211" i="27"/>
  <c r="T210" i="27"/>
  <c r="R210" i="27"/>
  <c r="P210" i="27"/>
  <c r="N210" i="27"/>
  <c r="F210" i="27"/>
  <c r="H210" i="27"/>
  <c r="J210" i="27"/>
  <c r="L210" i="27"/>
  <c r="W210" i="27"/>
  <c r="T209" i="27"/>
  <c r="R209" i="27"/>
  <c r="P209" i="27"/>
  <c r="N209" i="27"/>
  <c r="L209" i="27"/>
  <c r="J209" i="27"/>
  <c r="H209" i="27"/>
  <c r="T208" i="27"/>
  <c r="R208" i="27"/>
  <c r="P208" i="27"/>
  <c r="N208" i="27"/>
  <c r="L208" i="27"/>
  <c r="J208" i="27"/>
  <c r="F208" i="27"/>
  <c r="H208" i="27"/>
  <c r="W208" i="27"/>
  <c r="T207" i="27"/>
  <c r="R207" i="27"/>
  <c r="P207" i="27"/>
  <c r="P202" i="27"/>
  <c r="P203" i="27"/>
  <c r="P204" i="27"/>
  <c r="P205" i="27"/>
  <c r="P206" i="27"/>
  <c r="P226" i="27"/>
  <c r="N207" i="27"/>
  <c r="L207" i="27"/>
  <c r="J207" i="27"/>
  <c r="H207" i="27"/>
  <c r="H202" i="27"/>
  <c r="H203" i="27"/>
  <c r="H204" i="27"/>
  <c r="H205" i="27"/>
  <c r="H206" i="27"/>
  <c r="H226" i="27"/>
  <c r="T206" i="27"/>
  <c r="R206" i="27"/>
  <c r="N206" i="27"/>
  <c r="F206" i="27"/>
  <c r="J206" i="27"/>
  <c r="L206" i="27"/>
  <c r="W206" i="27"/>
  <c r="T205" i="27"/>
  <c r="R205" i="27"/>
  <c r="N205" i="27"/>
  <c r="L205" i="27"/>
  <c r="J205" i="27"/>
  <c r="T204" i="27"/>
  <c r="R204" i="27"/>
  <c r="N204" i="27"/>
  <c r="L204" i="27"/>
  <c r="J204" i="27"/>
  <c r="F204" i="27"/>
  <c r="W204" i="27"/>
  <c r="T203" i="27"/>
  <c r="T202" i="27"/>
  <c r="R203" i="27"/>
  <c r="R202" i="27"/>
  <c r="N203" i="27"/>
  <c r="N202" i="27"/>
  <c r="N226" i="27"/>
  <c r="L203" i="27"/>
  <c r="L202" i="27"/>
  <c r="J203" i="27"/>
  <c r="J202" i="27"/>
  <c r="F225" i="27"/>
  <c r="W225" i="27"/>
  <c r="F222" i="27"/>
  <c r="F221" i="27"/>
  <c r="W221" i="27"/>
  <c r="F217" i="27"/>
  <c r="W217" i="27"/>
  <c r="F214" i="27"/>
  <c r="F213" i="27"/>
  <c r="W213" i="27"/>
  <c r="F209" i="27"/>
  <c r="W209" i="27"/>
  <c r="F207" i="27"/>
  <c r="F205" i="27"/>
  <c r="F203" i="27"/>
  <c r="F202" i="27"/>
  <c r="X158" i="27"/>
  <c r="X157" i="27"/>
  <c r="X156" i="27"/>
  <c r="X155" i="27"/>
  <c r="X154" i="27"/>
  <c r="X153" i="27"/>
  <c r="X152" i="27"/>
  <c r="X151" i="27"/>
  <c r="X150" i="27"/>
  <c r="X147" i="27"/>
  <c r="X148" i="27"/>
  <c r="X149" i="27"/>
  <c r="X160" i="27"/>
  <c r="X121" i="27"/>
  <c r="X132" i="27"/>
  <c r="X131" i="27"/>
  <c r="X130" i="27"/>
  <c r="X129" i="27"/>
  <c r="X128" i="27"/>
  <c r="X127" i="27"/>
  <c r="X126" i="27"/>
  <c r="X125" i="27"/>
  <c r="X124" i="27"/>
  <c r="X123" i="27"/>
  <c r="X122" i="27"/>
  <c r="X66" i="27"/>
  <c r="W405" i="27"/>
  <c r="W406" i="27"/>
  <c r="W407" i="27"/>
  <c r="W408" i="27"/>
  <c r="W409" i="27"/>
  <c r="W410" i="27"/>
  <c r="W411" i="27"/>
  <c r="W412" i="27"/>
  <c r="W413" i="27"/>
  <c r="W414" i="27"/>
  <c r="W415" i="27"/>
  <c r="W416" i="27"/>
  <c r="W417" i="27"/>
  <c r="W418" i="27"/>
  <c r="W419" i="27"/>
  <c r="W420" i="27"/>
  <c r="W421" i="27"/>
  <c r="W422" i="27"/>
  <c r="W423" i="27"/>
  <c r="W424" i="27"/>
  <c r="W425" i="27"/>
  <c r="W426" i="27"/>
  <c r="W427" i="27"/>
  <c r="W428" i="27"/>
  <c r="W376" i="27"/>
  <c r="W377" i="27"/>
  <c r="W378" i="27"/>
  <c r="W379" i="27"/>
  <c r="W380" i="27"/>
  <c r="W381" i="27"/>
  <c r="W382" i="27"/>
  <c r="W383" i="27"/>
  <c r="W384" i="27"/>
  <c r="W385" i="27"/>
  <c r="W386" i="27"/>
  <c r="W387" i="27"/>
  <c r="W388" i="27"/>
  <c r="W389" i="27"/>
  <c r="W390" i="27"/>
  <c r="W391" i="27"/>
  <c r="W392" i="27"/>
  <c r="W393" i="27"/>
  <c r="W394" i="27"/>
  <c r="W395" i="27"/>
  <c r="W396" i="27"/>
  <c r="W397" i="27"/>
  <c r="W398" i="27"/>
  <c r="W399" i="27"/>
  <c r="W347" i="27"/>
  <c r="W348" i="27"/>
  <c r="W349" i="27"/>
  <c r="W350" i="27"/>
  <c r="W351" i="27"/>
  <c r="W352" i="27"/>
  <c r="W353" i="27"/>
  <c r="W354" i="27"/>
  <c r="W355" i="27"/>
  <c r="W356" i="27"/>
  <c r="W357" i="27"/>
  <c r="W358" i="27"/>
  <c r="W359" i="27"/>
  <c r="W360" i="27"/>
  <c r="W361" i="27"/>
  <c r="W362" i="27"/>
  <c r="W363" i="27"/>
  <c r="W364" i="27"/>
  <c r="W365" i="27"/>
  <c r="W366" i="27"/>
  <c r="W367" i="27"/>
  <c r="W368" i="27"/>
  <c r="W369" i="27"/>
  <c r="W370" i="27"/>
  <c r="W318" i="27"/>
  <c r="W319" i="27"/>
  <c r="W320" i="27"/>
  <c r="W321" i="27"/>
  <c r="W322" i="27"/>
  <c r="W323" i="27"/>
  <c r="W324" i="27"/>
  <c r="W325" i="27"/>
  <c r="W326" i="27"/>
  <c r="W327" i="27"/>
  <c r="W328" i="27"/>
  <c r="W329" i="27"/>
  <c r="W330" i="27"/>
  <c r="W331" i="27"/>
  <c r="W332" i="27"/>
  <c r="W333" i="27"/>
  <c r="W334" i="27"/>
  <c r="W335" i="27"/>
  <c r="W336" i="27"/>
  <c r="W337" i="27"/>
  <c r="W338" i="27"/>
  <c r="W339" i="27"/>
  <c r="W340" i="27"/>
  <c r="W341" i="27"/>
  <c r="W289" i="27"/>
  <c r="W290" i="27"/>
  <c r="W291" i="27"/>
  <c r="W292" i="27"/>
  <c r="W293" i="27"/>
  <c r="W294" i="27"/>
  <c r="W295" i="27"/>
  <c r="W296" i="27"/>
  <c r="W297" i="27"/>
  <c r="W298" i="27"/>
  <c r="W299" i="27"/>
  <c r="W300" i="27"/>
  <c r="W301" i="27"/>
  <c r="W302" i="27"/>
  <c r="W303" i="27"/>
  <c r="W304" i="27"/>
  <c r="W305" i="27"/>
  <c r="W306" i="27"/>
  <c r="W307" i="27"/>
  <c r="W308" i="27"/>
  <c r="W309" i="27"/>
  <c r="W310" i="27"/>
  <c r="W311" i="27"/>
  <c r="W312" i="27"/>
  <c r="W238" i="27"/>
  <c r="W246" i="27"/>
  <c r="W250" i="27"/>
  <c r="W254" i="27"/>
  <c r="W202" i="27"/>
  <c r="W205" i="27"/>
  <c r="W214" i="27"/>
  <c r="W222" i="27"/>
  <c r="S107" i="27"/>
  <c r="U107" i="27"/>
  <c r="X96" i="27"/>
  <c r="X95" i="27"/>
  <c r="X94" i="27"/>
  <c r="X93" i="27"/>
  <c r="X92" i="27"/>
  <c r="X91" i="27"/>
  <c r="X90" i="27"/>
  <c r="X89" i="27"/>
  <c r="X88" i="27"/>
  <c r="X87" i="27"/>
  <c r="X86" i="27"/>
  <c r="X85" i="27"/>
  <c r="X84" i="27"/>
  <c r="X83" i="27"/>
  <c r="X82" i="27"/>
  <c r="X81" i="27"/>
  <c r="X80" i="27"/>
  <c r="X79" i="27"/>
  <c r="X78" i="27"/>
  <c r="X77" i="27"/>
  <c r="X76" i="27"/>
  <c r="X75" i="27"/>
  <c r="X74" i="27"/>
  <c r="X73" i="27"/>
  <c r="X72" i="27"/>
  <c r="X71" i="27"/>
  <c r="X70" i="27"/>
  <c r="X69" i="27"/>
  <c r="X68" i="27"/>
  <c r="X67" i="27"/>
  <c r="V12" i="27"/>
  <c r="V13" i="27"/>
  <c r="V14" i="27"/>
  <c r="V15" i="27"/>
  <c r="V16" i="27"/>
  <c r="V17" i="27"/>
  <c r="V18" i="27"/>
  <c r="V19" i="27"/>
  <c r="V20" i="27"/>
  <c r="V21" i="27"/>
  <c r="V22" i="27"/>
  <c r="V23" i="27"/>
  <c r="V24" i="27"/>
  <c r="V25" i="27"/>
  <c r="V26" i="27"/>
  <c r="V27" i="27"/>
  <c r="V28" i="27"/>
  <c r="V29" i="27"/>
  <c r="V30" i="27"/>
  <c r="V31" i="27"/>
  <c r="V32" i="27"/>
  <c r="V33" i="27"/>
  <c r="V34" i="27"/>
  <c r="V35" i="27"/>
  <c r="V36" i="27"/>
  <c r="V37" i="27"/>
  <c r="V38" i="27"/>
  <c r="V39" i="27"/>
  <c r="V40" i="27"/>
  <c r="V41" i="27"/>
  <c r="V42" i="27"/>
  <c r="F44" i="27"/>
  <c r="H44" i="27"/>
  <c r="J44" i="27"/>
  <c r="L44" i="27"/>
  <c r="N44" i="27"/>
  <c r="P44" i="27"/>
  <c r="R44" i="27"/>
  <c r="T44" i="27"/>
  <c r="W44" i="27"/>
  <c r="W48" i="27"/>
  <c r="N52" i="27"/>
  <c r="Q53" i="27"/>
  <c r="S53" i="27"/>
  <c r="U53" i="27"/>
  <c r="V66" i="27"/>
  <c r="Z66" i="27"/>
  <c r="V67" i="27"/>
  <c r="Z67" i="27"/>
  <c r="V68" i="27"/>
  <c r="Z68" i="27"/>
  <c r="V69" i="27"/>
  <c r="Z69" i="27"/>
  <c r="V70" i="27"/>
  <c r="Z70" i="27"/>
  <c r="V71" i="27"/>
  <c r="Z71" i="27"/>
  <c r="V72" i="27"/>
  <c r="Z72" i="27"/>
  <c r="V73" i="27"/>
  <c r="Z73" i="27"/>
  <c r="V74" i="27"/>
  <c r="Z74" i="27"/>
  <c r="V75" i="27"/>
  <c r="Z75" i="27"/>
  <c r="V76" i="27"/>
  <c r="Z76" i="27"/>
  <c r="V77" i="27"/>
  <c r="Z77" i="27"/>
  <c r="V78" i="27"/>
  <c r="Z78" i="27"/>
  <c r="V79" i="27"/>
  <c r="Z79" i="27"/>
  <c r="V80" i="27"/>
  <c r="Z80" i="27"/>
  <c r="V81" i="27"/>
  <c r="Z81" i="27"/>
  <c r="V82" i="27"/>
  <c r="Z82" i="27"/>
  <c r="V83" i="27"/>
  <c r="Z83" i="27"/>
  <c r="V84" i="27"/>
  <c r="Z84" i="27"/>
  <c r="V85" i="27"/>
  <c r="Z85" i="27"/>
  <c r="V86" i="27"/>
  <c r="Z86" i="27"/>
  <c r="V87" i="27"/>
  <c r="Z87" i="27"/>
  <c r="V88" i="27"/>
  <c r="Z88" i="27"/>
  <c r="V89" i="27"/>
  <c r="Z89" i="27"/>
  <c r="V90" i="27"/>
  <c r="Z90" i="27"/>
  <c r="V91" i="27"/>
  <c r="Z91" i="27"/>
  <c r="V92" i="27"/>
  <c r="Z92" i="27"/>
  <c r="V93" i="27"/>
  <c r="Z93" i="27"/>
  <c r="V94" i="27"/>
  <c r="Z94" i="27"/>
  <c r="V95" i="27"/>
  <c r="Z95" i="27"/>
  <c r="V96" i="27"/>
  <c r="Z96" i="27"/>
  <c r="F98" i="27"/>
  <c r="H98" i="27"/>
  <c r="J98" i="27"/>
  <c r="L98" i="27"/>
  <c r="V98" i="27"/>
  <c r="L103" i="27"/>
  <c r="N98" i="27"/>
  <c r="P98" i="27"/>
  <c r="R98" i="27"/>
  <c r="T98" i="27"/>
  <c r="T103" i="27"/>
  <c r="F103" i="27"/>
  <c r="W98" i="27"/>
  <c r="X98" i="27"/>
  <c r="Y98" i="27"/>
  <c r="W103" i="27"/>
  <c r="D107" i="27"/>
  <c r="O108" i="27"/>
  <c r="S108" i="27"/>
  <c r="U108" i="27"/>
  <c r="G112" i="27"/>
  <c r="V121" i="27"/>
  <c r="V122" i="27"/>
  <c r="Z122" i="27"/>
  <c r="V123" i="27"/>
  <c r="Z123" i="27"/>
  <c r="V124" i="27"/>
  <c r="Z124" i="27"/>
  <c r="V125" i="27"/>
  <c r="Z125" i="27"/>
  <c r="V126" i="27"/>
  <c r="Z126" i="27"/>
  <c r="V127" i="27"/>
  <c r="Z127" i="27"/>
  <c r="V128" i="27"/>
  <c r="Z128" i="27"/>
  <c r="V129" i="27"/>
  <c r="Z129" i="27"/>
  <c r="V130" i="27"/>
  <c r="Z130" i="27"/>
  <c r="V131" i="27"/>
  <c r="Z131" i="27"/>
  <c r="V132" i="27"/>
  <c r="Z132" i="27"/>
  <c r="F134" i="27"/>
  <c r="H134" i="27"/>
  <c r="J134" i="27"/>
  <c r="L134" i="27"/>
  <c r="N134" i="27"/>
  <c r="P134" i="27"/>
  <c r="R134" i="27"/>
  <c r="T134" i="27"/>
  <c r="W134" i="27"/>
  <c r="V147" i="27"/>
  <c r="Z147" i="27"/>
  <c r="V148" i="27"/>
  <c r="Z148" i="27"/>
  <c r="V149" i="27"/>
  <c r="Z149" i="27"/>
  <c r="V150" i="27"/>
  <c r="Z150" i="27"/>
  <c r="V151" i="27"/>
  <c r="Z151" i="27"/>
  <c r="V152" i="27"/>
  <c r="Z152" i="27"/>
  <c r="V153" i="27"/>
  <c r="Z153" i="27"/>
  <c r="V154" i="27"/>
  <c r="Z154" i="27"/>
  <c r="V155" i="27"/>
  <c r="Z155" i="27"/>
  <c r="V156" i="27"/>
  <c r="Z156" i="27"/>
  <c r="V157" i="27"/>
  <c r="Z157" i="27"/>
  <c r="V158" i="27"/>
  <c r="Z158" i="27"/>
  <c r="F160" i="27"/>
  <c r="H160" i="27"/>
  <c r="J160" i="27"/>
  <c r="L160" i="27"/>
  <c r="N160" i="27"/>
  <c r="P160" i="27"/>
  <c r="R160" i="27"/>
  <c r="T160" i="27"/>
  <c r="W160" i="27"/>
  <c r="Y160" i="27"/>
  <c r="Z160" i="27"/>
  <c r="W170" i="27"/>
  <c r="W171" i="27"/>
  <c r="W172" i="27"/>
  <c r="G173" i="27"/>
  <c r="I173" i="27"/>
  <c r="K173" i="27"/>
  <c r="M173" i="27"/>
  <c r="O173" i="27"/>
  <c r="Q173" i="27"/>
  <c r="S173" i="27"/>
  <c r="U173" i="27"/>
  <c r="W178" i="27"/>
  <c r="W179" i="27"/>
  <c r="W180" i="27"/>
  <c r="K181" i="27"/>
  <c r="M181" i="27"/>
  <c r="O181" i="27"/>
  <c r="Q181" i="27"/>
  <c r="S181" i="27"/>
  <c r="U181" i="27"/>
  <c r="W191" i="27"/>
  <c r="W192" i="27"/>
  <c r="W193" i="27"/>
  <c r="G194" i="27"/>
  <c r="I194" i="27"/>
  <c r="K194" i="27"/>
  <c r="M194" i="27"/>
  <c r="O194" i="27"/>
  <c r="Q194" i="27"/>
  <c r="S194" i="27"/>
  <c r="U194" i="27"/>
  <c r="T226" i="27"/>
  <c r="W260" i="27"/>
  <c r="W261" i="27"/>
  <c r="W262" i="27"/>
  <c r="W263" i="27"/>
  <c r="W264" i="27"/>
  <c r="W265" i="27"/>
  <c r="W266" i="27"/>
  <c r="W267" i="27"/>
  <c r="W268" i="27"/>
  <c r="W269" i="27"/>
  <c r="W270" i="27"/>
  <c r="W271" i="27"/>
  <c r="W272" i="27"/>
  <c r="W273" i="27"/>
  <c r="W274" i="27"/>
  <c r="W275" i="27"/>
  <c r="W276" i="27"/>
  <c r="W277" i="27"/>
  <c r="W278" i="27"/>
  <c r="W279" i="27"/>
  <c r="W280" i="27"/>
  <c r="W281" i="27"/>
  <c r="W282" i="27"/>
  <c r="W283" i="27"/>
  <c r="F284" i="27"/>
  <c r="H284" i="27"/>
  <c r="J284" i="27"/>
  <c r="L284" i="27"/>
  <c r="N284" i="27"/>
  <c r="P284" i="27"/>
  <c r="R284" i="27"/>
  <c r="T284" i="27"/>
  <c r="F313" i="27"/>
  <c r="H313" i="27"/>
  <c r="J313" i="27"/>
  <c r="L313" i="27"/>
  <c r="N313" i="27"/>
  <c r="P313" i="27"/>
  <c r="R313" i="27"/>
  <c r="T313" i="27"/>
  <c r="F342" i="27"/>
  <c r="H342" i="27"/>
  <c r="J342" i="27"/>
  <c r="L342" i="27"/>
  <c r="N342" i="27"/>
  <c r="P342" i="27"/>
  <c r="R342" i="27"/>
  <c r="T342" i="27"/>
  <c r="F371" i="27"/>
  <c r="H371" i="27"/>
  <c r="J371" i="27"/>
  <c r="L371" i="27"/>
  <c r="N371" i="27"/>
  <c r="P371" i="27"/>
  <c r="R371" i="27"/>
  <c r="T371" i="27"/>
  <c r="F400" i="27"/>
  <c r="H400" i="27"/>
  <c r="J400" i="27"/>
  <c r="L400" i="27"/>
  <c r="N400" i="27"/>
  <c r="P400" i="27"/>
  <c r="R400" i="27"/>
  <c r="T400" i="27"/>
  <c r="F429" i="27"/>
  <c r="H429" i="27"/>
  <c r="J429" i="27"/>
  <c r="L429" i="27"/>
  <c r="N429" i="27"/>
  <c r="P429" i="27"/>
  <c r="R429" i="27"/>
  <c r="T429" i="27"/>
  <c r="X12" i="27"/>
  <c r="AC12" i="16"/>
  <c r="Z12" i="27"/>
  <c r="X13" i="27"/>
  <c r="Z13" i="27"/>
  <c r="X14" i="27"/>
  <c r="Z14" i="27"/>
  <c r="X15" i="27"/>
  <c r="Z15" i="27"/>
  <c r="X16" i="27"/>
  <c r="AC16" i="16"/>
  <c r="Z16" i="27"/>
  <c r="X17" i="27"/>
  <c r="Z17" i="27"/>
  <c r="X18" i="27"/>
  <c r="AC18" i="16"/>
  <c r="Z18" i="27"/>
  <c r="X19" i="27"/>
  <c r="Z19" i="27"/>
  <c r="X20" i="27"/>
  <c r="AC20" i="16"/>
  <c r="Z20" i="27"/>
  <c r="X21" i="27"/>
  <c r="Z21" i="27"/>
  <c r="X22" i="27"/>
  <c r="Z22" i="27"/>
  <c r="X23" i="27"/>
  <c r="Z23" i="27"/>
  <c r="X24" i="27"/>
  <c r="AC24" i="16"/>
  <c r="Z24" i="27"/>
  <c r="X25" i="27"/>
  <c r="Z25" i="27"/>
  <c r="X26" i="27"/>
  <c r="Z26" i="27"/>
  <c r="X27" i="27"/>
  <c r="Z27" i="27"/>
  <c r="X28" i="27"/>
  <c r="AC28" i="16"/>
  <c r="Z28" i="27"/>
  <c r="X29" i="27"/>
  <c r="Z29" i="27"/>
  <c r="X30" i="27"/>
  <c r="Z30" i="27"/>
  <c r="X31" i="27"/>
  <c r="Z31" i="27"/>
  <c r="X32" i="27"/>
  <c r="AC32" i="16"/>
  <c r="Z32" i="27"/>
  <c r="X33" i="27"/>
  <c r="Z33" i="27"/>
  <c r="X34" i="27"/>
  <c r="AC34" i="16"/>
  <c r="Z34" i="27"/>
  <c r="X35" i="27"/>
  <c r="Z35" i="27"/>
  <c r="X36" i="27"/>
  <c r="AC36" i="16"/>
  <c r="P36" i="16"/>
  <c r="X36" i="28"/>
  <c r="AP36" i="16"/>
  <c r="AU36" i="16"/>
  <c r="Z36" i="27"/>
  <c r="X37" i="27"/>
  <c r="Z37" i="27"/>
  <c r="X38" i="27"/>
  <c r="Z38" i="27"/>
  <c r="X39" i="27"/>
  <c r="Z39" i="27"/>
  <c r="X40" i="27"/>
  <c r="AC40" i="16"/>
  <c r="P40" i="16"/>
  <c r="X40" i="28"/>
  <c r="AP40" i="16"/>
  <c r="AU40" i="16"/>
  <c r="Z40" i="27"/>
  <c r="X41" i="27"/>
  <c r="Z41" i="27"/>
  <c r="Y44" i="27"/>
  <c r="X42" i="27"/>
  <c r="Z42" i="27"/>
  <c r="Z121" i="27"/>
  <c r="Z134" i="27"/>
  <c r="Y134" i="27"/>
  <c r="R254" i="28"/>
  <c r="R253" i="28"/>
  <c r="R252" i="28"/>
  <c r="R251" i="28"/>
  <c r="R250" i="28"/>
  <c r="R249" i="28"/>
  <c r="R248" i="28"/>
  <c r="R247" i="28"/>
  <c r="R246" i="28"/>
  <c r="R245" i="28"/>
  <c r="R244" i="28"/>
  <c r="R243" i="28"/>
  <c r="R242" i="28"/>
  <c r="R241" i="28"/>
  <c r="R240" i="28"/>
  <c r="R239" i="28"/>
  <c r="R238" i="28"/>
  <c r="R237" i="28"/>
  <c r="R236" i="28"/>
  <c r="R235" i="28"/>
  <c r="R234" i="28"/>
  <c r="R233" i="28"/>
  <c r="R232" i="28"/>
  <c r="I181" i="28"/>
  <c r="G181" i="28"/>
  <c r="S52" i="28"/>
  <c r="U52" i="28"/>
  <c r="B257" i="28"/>
  <c r="B286" i="28"/>
  <c r="B344" i="28"/>
  <c r="B315" i="28"/>
  <c r="B373" i="28"/>
  <c r="B402" i="28"/>
  <c r="T254" i="28"/>
  <c r="R231" i="28"/>
  <c r="P254" i="28"/>
  <c r="N254" i="28"/>
  <c r="L254" i="28"/>
  <c r="J254" i="28"/>
  <c r="H254" i="28"/>
  <c r="F254" i="28"/>
  <c r="W254" i="28"/>
  <c r="T253" i="28"/>
  <c r="P253" i="28"/>
  <c r="N253" i="28"/>
  <c r="L253" i="28"/>
  <c r="F253" i="28"/>
  <c r="H253" i="28"/>
  <c r="J253" i="28"/>
  <c r="W253" i="28"/>
  <c r="T252" i="28"/>
  <c r="P252" i="28"/>
  <c r="N252" i="28"/>
  <c r="L252" i="28"/>
  <c r="J252" i="28"/>
  <c r="F252" i="28"/>
  <c r="H252" i="28"/>
  <c r="W252" i="28"/>
  <c r="T251" i="28"/>
  <c r="P251" i="28"/>
  <c r="N251" i="28"/>
  <c r="L251" i="28"/>
  <c r="J251" i="28"/>
  <c r="H251" i="28"/>
  <c r="F251" i="28"/>
  <c r="T250" i="28"/>
  <c r="P250" i="28"/>
  <c r="N250" i="28"/>
  <c r="L250" i="28"/>
  <c r="J250" i="28"/>
  <c r="H250" i="28"/>
  <c r="F250" i="28"/>
  <c r="W250" i="28"/>
  <c r="T249" i="28"/>
  <c r="P249" i="28"/>
  <c r="N249" i="28"/>
  <c r="L249" i="28"/>
  <c r="F249" i="28"/>
  <c r="H249" i="28"/>
  <c r="J249" i="28"/>
  <c r="W249" i="28"/>
  <c r="T248" i="28"/>
  <c r="P248" i="28"/>
  <c r="N248" i="28"/>
  <c r="L248" i="28"/>
  <c r="J248" i="28"/>
  <c r="F248" i="28"/>
  <c r="H248" i="28"/>
  <c r="W248" i="28"/>
  <c r="T247" i="28"/>
  <c r="P247" i="28"/>
  <c r="N247" i="28"/>
  <c r="L247" i="28"/>
  <c r="J247" i="28"/>
  <c r="H247" i="28"/>
  <c r="F247" i="28"/>
  <c r="W247" i="28"/>
  <c r="T246" i="28"/>
  <c r="P246" i="28"/>
  <c r="N246" i="28"/>
  <c r="L246" i="28"/>
  <c r="J246" i="28"/>
  <c r="H246" i="28"/>
  <c r="F246" i="28"/>
  <c r="W246" i="28"/>
  <c r="T245" i="28"/>
  <c r="P245" i="28"/>
  <c r="N245" i="28"/>
  <c r="L245" i="28"/>
  <c r="F245" i="28"/>
  <c r="H245" i="28"/>
  <c r="J245" i="28"/>
  <c r="W245" i="28"/>
  <c r="T244" i="28"/>
  <c r="P244" i="28"/>
  <c r="N244" i="28"/>
  <c r="L244" i="28"/>
  <c r="J244" i="28"/>
  <c r="F244" i="28"/>
  <c r="H244" i="28"/>
  <c r="W244" i="28"/>
  <c r="T243" i="28"/>
  <c r="P243" i="28"/>
  <c r="N243" i="28"/>
  <c r="L243" i="28"/>
  <c r="J243" i="28"/>
  <c r="H243" i="28"/>
  <c r="F243" i="28"/>
  <c r="T242" i="28"/>
  <c r="P242" i="28"/>
  <c r="N242" i="28"/>
  <c r="L242" i="28"/>
  <c r="J242" i="28"/>
  <c r="H242" i="28"/>
  <c r="F242" i="28"/>
  <c r="W242" i="28"/>
  <c r="T241" i="28"/>
  <c r="P241" i="28"/>
  <c r="N241" i="28"/>
  <c r="L241" i="28"/>
  <c r="F241" i="28"/>
  <c r="H241" i="28"/>
  <c r="J241" i="28"/>
  <c r="W241" i="28"/>
  <c r="T240" i="28"/>
  <c r="P240" i="28"/>
  <c r="N240" i="28"/>
  <c r="L240" i="28"/>
  <c r="J240" i="28"/>
  <c r="F240" i="28"/>
  <c r="H240" i="28"/>
  <c r="W240" i="28"/>
  <c r="T239" i="28"/>
  <c r="P239" i="28"/>
  <c r="N239" i="28"/>
  <c r="L239" i="28"/>
  <c r="J239" i="28"/>
  <c r="H239" i="28"/>
  <c r="F239" i="28"/>
  <c r="W239" i="28"/>
  <c r="T238" i="28"/>
  <c r="P238" i="28"/>
  <c r="N238" i="28"/>
  <c r="L238" i="28"/>
  <c r="J238" i="28"/>
  <c r="H238" i="28"/>
  <c r="F238" i="28"/>
  <c r="W238" i="28"/>
  <c r="T237" i="28"/>
  <c r="P237" i="28"/>
  <c r="N237" i="28"/>
  <c r="L237" i="28"/>
  <c r="F237" i="28"/>
  <c r="H237" i="28"/>
  <c r="J237" i="28"/>
  <c r="W237" i="28"/>
  <c r="T236" i="28"/>
  <c r="P236" i="28"/>
  <c r="N236" i="28"/>
  <c r="L236" i="28"/>
  <c r="J236" i="28"/>
  <c r="F236" i="28"/>
  <c r="H236" i="28"/>
  <c r="W236" i="28"/>
  <c r="T235" i="28"/>
  <c r="P235" i="28"/>
  <c r="P231" i="28"/>
  <c r="P232" i="28"/>
  <c r="P233" i="28"/>
  <c r="P234" i="28"/>
  <c r="P255" i="28"/>
  <c r="N235" i="28"/>
  <c r="L235" i="28"/>
  <c r="J235" i="28"/>
  <c r="H235" i="28"/>
  <c r="H231" i="28"/>
  <c r="H232" i="28"/>
  <c r="H233" i="28"/>
  <c r="H234" i="28"/>
  <c r="H255" i="28"/>
  <c r="F235" i="28"/>
  <c r="T234" i="28"/>
  <c r="N234" i="28"/>
  <c r="L234" i="28"/>
  <c r="J234" i="28"/>
  <c r="F234" i="28"/>
  <c r="T233" i="28"/>
  <c r="N233" i="28"/>
  <c r="L233" i="28"/>
  <c r="J233" i="28"/>
  <c r="F233" i="28"/>
  <c r="T232" i="28"/>
  <c r="T231" i="28"/>
  <c r="T255" i="28"/>
  <c r="N232" i="28"/>
  <c r="N231" i="28"/>
  <c r="N255" i="28"/>
  <c r="L232" i="28"/>
  <c r="L231" i="28"/>
  <c r="J231" i="28"/>
  <c r="F231" i="28"/>
  <c r="W231" i="28"/>
  <c r="J232" i="28"/>
  <c r="F232" i="28"/>
  <c r="T225" i="28"/>
  <c r="R225" i="28"/>
  <c r="P225" i="28"/>
  <c r="N225" i="28"/>
  <c r="L225" i="28"/>
  <c r="J225" i="28"/>
  <c r="H225" i="28"/>
  <c r="F225" i="28"/>
  <c r="W225" i="28"/>
  <c r="T224" i="28"/>
  <c r="R224" i="28"/>
  <c r="P224" i="28"/>
  <c r="N224" i="28"/>
  <c r="F224" i="28"/>
  <c r="H224" i="28"/>
  <c r="J224" i="28"/>
  <c r="L224" i="28"/>
  <c r="W224" i="28"/>
  <c r="T223" i="28"/>
  <c r="R223" i="28"/>
  <c r="P223" i="28"/>
  <c r="N223" i="28"/>
  <c r="L223" i="28"/>
  <c r="F223" i="28"/>
  <c r="H223" i="28"/>
  <c r="J223" i="28"/>
  <c r="W223" i="28"/>
  <c r="T222" i="28"/>
  <c r="R222" i="28"/>
  <c r="P222" i="28"/>
  <c r="N222" i="28"/>
  <c r="L222" i="28"/>
  <c r="J222" i="28"/>
  <c r="F222" i="28"/>
  <c r="H222" i="28"/>
  <c r="W222" i="28"/>
  <c r="T221" i="28"/>
  <c r="R221" i="28"/>
  <c r="P221" i="28"/>
  <c r="N221" i="28"/>
  <c r="L221" i="28"/>
  <c r="J221" i="28"/>
  <c r="H221" i="28"/>
  <c r="F221" i="28"/>
  <c r="W221" i="28"/>
  <c r="T220" i="28"/>
  <c r="R220" i="28"/>
  <c r="P220" i="28"/>
  <c r="N220" i="28"/>
  <c r="L220" i="28"/>
  <c r="J220" i="28"/>
  <c r="H220" i="28"/>
  <c r="T219" i="28"/>
  <c r="R219" i="28"/>
  <c r="P219" i="28"/>
  <c r="N219" i="28"/>
  <c r="L219" i="28"/>
  <c r="F219" i="28"/>
  <c r="H219" i="28"/>
  <c r="J219" i="28"/>
  <c r="W219" i="28"/>
  <c r="T218" i="28"/>
  <c r="R218" i="28"/>
  <c r="P218" i="28"/>
  <c r="N218" i="28"/>
  <c r="L218" i="28"/>
  <c r="J218" i="28"/>
  <c r="F218" i="28"/>
  <c r="H218" i="28"/>
  <c r="W218" i="28"/>
  <c r="T217" i="28"/>
  <c r="R217" i="28"/>
  <c r="P217" i="28"/>
  <c r="N217" i="28"/>
  <c r="L217" i="28"/>
  <c r="J217" i="28"/>
  <c r="H217" i="28"/>
  <c r="F217" i="28"/>
  <c r="W217" i="28"/>
  <c r="T216" i="28"/>
  <c r="R216" i="28"/>
  <c r="P216" i="28"/>
  <c r="N216" i="28"/>
  <c r="F216" i="28"/>
  <c r="H216" i="28"/>
  <c r="J216" i="28"/>
  <c r="L216" i="28"/>
  <c r="W216" i="28"/>
  <c r="T215" i="28"/>
  <c r="R215" i="28"/>
  <c r="P215" i="28"/>
  <c r="N215" i="28"/>
  <c r="L215" i="28"/>
  <c r="F215" i="28"/>
  <c r="H215" i="28"/>
  <c r="J215" i="28"/>
  <c r="W215" i="28"/>
  <c r="T214" i="28"/>
  <c r="R214" i="28"/>
  <c r="P214" i="28"/>
  <c r="N214" i="28"/>
  <c r="L214" i="28"/>
  <c r="J214" i="28"/>
  <c r="F214" i="28"/>
  <c r="H214" i="28"/>
  <c r="W214" i="28"/>
  <c r="T213" i="28"/>
  <c r="R213" i="28"/>
  <c r="P213" i="28"/>
  <c r="N213" i="28"/>
  <c r="L213" i="28"/>
  <c r="J213" i="28"/>
  <c r="F213" i="28"/>
  <c r="H213" i="28"/>
  <c r="W213" i="28"/>
  <c r="T212" i="28"/>
  <c r="R212" i="28"/>
  <c r="P212" i="28"/>
  <c r="N212" i="28"/>
  <c r="L212" i="28"/>
  <c r="J212" i="28"/>
  <c r="H212" i="28"/>
  <c r="T211" i="28"/>
  <c r="R211" i="28"/>
  <c r="P211" i="28"/>
  <c r="N211" i="28"/>
  <c r="L211" i="28"/>
  <c r="J211" i="28"/>
  <c r="H211" i="28"/>
  <c r="T210" i="28"/>
  <c r="R210" i="28"/>
  <c r="P210" i="28"/>
  <c r="N210" i="28"/>
  <c r="L210" i="28"/>
  <c r="J210" i="28"/>
  <c r="H210" i="28"/>
  <c r="T209" i="28"/>
  <c r="R209" i="28"/>
  <c r="P209" i="28"/>
  <c r="N209" i="28"/>
  <c r="L209" i="28"/>
  <c r="J209" i="28"/>
  <c r="F209" i="28"/>
  <c r="H209" i="28"/>
  <c r="W209" i="28"/>
  <c r="T208" i="28"/>
  <c r="R208" i="28"/>
  <c r="P208" i="28"/>
  <c r="N208" i="28"/>
  <c r="L208" i="28"/>
  <c r="J208" i="28"/>
  <c r="H208" i="28"/>
  <c r="T207" i="28"/>
  <c r="R207" i="28"/>
  <c r="P207" i="28"/>
  <c r="N207" i="28"/>
  <c r="F207" i="28"/>
  <c r="H207" i="28"/>
  <c r="J207" i="28"/>
  <c r="L207" i="28"/>
  <c r="W207" i="28"/>
  <c r="T206" i="28"/>
  <c r="R206" i="28"/>
  <c r="P206" i="28"/>
  <c r="N206" i="28"/>
  <c r="L206" i="28"/>
  <c r="J206" i="28"/>
  <c r="H206" i="28"/>
  <c r="T205" i="28"/>
  <c r="R205" i="28"/>
  <c r="P205" i="28"/>
  <c r="N205" i="28"/>
  <c r="L205" i="28"/>
  <c r="J205" i="28"/>
  <c r="F205" i="28"/>
  <c r="H205" i="28"/>
  <c r="W205" i="28"/>
  <c r="T204" i="28"/>
  <c r="R204" i="28"/>
  <c r="P204" i="28"/>
  <c r="N204" i="28"/>
  <c r="L204" i="28"/>
  <c r="J204" i="28"/>
  <c r="H204" i="28"/>
  <c r="T203" i="28"/>
  <c r="T202" i="28"/>
  <c r="R203" i="28"/>
  <c r="R202" i="28"/>
  <c r="P203" i="28"/>
  <c r="P202" i="28"/>
  <c r="N203" i="28"/>
  <c r="N202" i="28"/>
  <c r="L203" i="28"/>
  <c r="L202" i="28"/>
  <c r="J203" i="28"/>
  <c r="J202" i="28"/>
  <c r="H203" i="28"/>
  <c r="H202" i="28"/>
  <c r="F220" i="28"/>
  <c r="F212" i="28"/>
  <c r="W212" i="28"/>
  <c r="F211" i="28"/>
  <c r="F210" i="28"/>
  <c r="F208" i="28"/>
  <c r="W208" i="28"/>
  <c r="F206" i="28"/>
  <c r="F204" i="28"/>
  <c r="F203" i="28"/>
  <c r="F202" i="28"/>
  <c r="X158" i="28"/>
  <c r="X157" i="28"/>
  <c r="X156" i="28"/>
  <c r="X155" i="28"/>
  <c r="X154" i="28"/>
  <c r="X153" i="28"/>
  <c r="X152" i="28"/>
  <c r="X151" i="28"/>
  <c r="X150" i="28"/>
  <c r="X149" i="28"/>
  <c r="X147" i="28"/>
  <c r="X148" i="28"/>
  <c r="X160" i="28"/>
  <c r="X121" i="28"/>
  <c r="X132" i="28"/>
  <c r="AP112" i="16"/>
  <c r="P112" i="16"/>
  <c r="AC112" i="16"/>
  <c r="AU112" i="16"/>
  <c r="X131" i="28"/>
  <c r="X130" i="28"/>
  <c r="X129" i="28"/>
  <c r="X128" i="28"/>
  <c r="AP108" i="16"/>
  <c r="P108" i="16"/>
  <c r="AC108" i="16"/>
  <c r="AU108" i="16"/>
  <c r="X127" i="28"/>
  <c r="X126" i="28"/>
  <c r="X125" i="28"/>
  <c r="X124" i="28"/>
  <c r="X123" i="28"/>
  <c r="X122" i="28"/>
  <c r="X66" i="28"/>
  <c r="J134" i="28"/>
  <c r="W405" i="28"/>
  <c r="W406" i="28"/>
  <c r="W407" i="28"/>
  <c r="W408" i="28"/>
  <c r="W409" i="28"/>
  <c r="W410" i="28"/>
  <c r="W411" i="28"/>
  <c r="W412" i="28"/>
  <c r="W413" i="28"/>
  <c r="W414" i="28"/>
  <c r="W415" i="28"/>
  <c r="W416" i="28"/>
  <c r="W417" i="28"/>
  <c r="W418" i="28"/>
  <c r="W419" i="28"/>
  <c r="W420" i="28"/>
  <c r="W421" i="28"/>
  <c r="W422" i="28"/>
  <c r="W423" i="28"/>
  <c r="W424" i="28"/>
  <c r="W425" i="28"/>
  <c r="W426" i="28"/>
  <c r="W427" i="28"/>
  <c r="W428" i="28"/>
  <c r="W376" i="28"/>
  <c r="W377" i="28"/>
  <c r="W378" i="28"/>
  <c r="W379" i="28"/>
  <c r="W380" i="28"/>
  <c r="W381" i="28"/>
  <c r="W382" i="28"/>
  <c r="W383" i="28"/>
  <c r="W384" i="28"/>
  <c r="W385" i="28"/>
  <c r="W386" i="28"/>
  <c r="W387" i="28"/>
  <c r="W388" i="28"/>
  <c r="W389" i="28"/>
  <c r="W390" i="28"/>
  <c r="W391" i="28"/>
  <c r="W392" i="28"/>
  <c r="W393" i="28"/>
  <c r="W394" i="28"/>
  <c r="W395" i="28"/>
  <c r="W396" i="28"/>
  <c r="W397" i="28"/>
  <c r="W398" i="28"/>
  <c r="W399" i="28"/>
  <c r="W347" i="28"/>
  <c r="W348" i="28"/>
  <c r="W349" i="28"/>
  <c r="W350" i="28"/>
  <c r="W351" i="28"/>
  <c r="W352" i="28"/>
  <c r="W353" i="28"/>
  <c r="W354" i="28"/>
  <c r="W355" i="28"/>
  <c r="W356" i="28"/>
  <c r="W357" i="28"/>
  <c r="W358" i="28"/>
  <c r="W359" i="28"/>
  <c r="W360" i="28"/>
  <c r="W361" i="28"/>
  <c r="W362" i="28"/>
  <c r="W363" i="28"/>
  <c r="W364" i="28"/>
  <c r="W365" i="28"/>
  <c r="W366" i="28"/>
  <c r="W367" i="28"/>
  <c r="W368" i="28"/>
  <c r="W369" i="28"/>
  <c r="W370" i="28"/>
  <c r="W318" i="28"/>
  <c r="W319" i="28"/>
  <c r="W320" i="28"/>
  <c r="W321" i="28"/>
  <c r="W322" i="28"/>
  <c r="W323" i="28"/>
  <c r="W324" i="28"/>
  <c r="W325" i="28"/>
  <c r="W326" i="28"/>
  <c r="W327" i="28"/>
  <c r="W328" i="28"/>
  <c r="W329" i="28"/>
  <c r="W330" i="28"/>
  <c r="W331" i="28"/>
  <c r="W332" i="28"/>
  <c r="W333" i="28"/>
  <c r="W334" i="28"/>
  <c r="W335" i="28"/>
  <c r="W336" i="28"/>
  <c r="W337" i="28"/>
  <c r="W338" i="28"/>
  <c r="W339" i="28"/>
  <c r="W340" i="28"/>
  <c r="W341" i="28"/>
  <c r="W289" i="28"/>
  <c r="W290" i="28"/>
  <c r="W291" i="28"/>
  <c r="W292" i="28"/>
  <c r="W293" i="28"/>
  <c r="W294" i="28"/>
  <c r="W295" i="28"/>
  <c r="W296" i="28"/>
  <c r="W297" i="28"/>
  <c r="W298" i="28"/>
  <c r="W299" i="28"/>
  <c r="W300" i="28"/>
  <c r="W301" i="28"/>
  <c r="W302" i="28"/>
  <c r="W303" i="28"/>
  <c r="W304" i="28"/>
  <c r="W305" i="28"/>
  <c r="W306" i="28"/>
  <c r="W307" i="28"/>
  <c r="W308" i="28"/>
  <c r="W309" i="28"/>
  <c r="W310" i="28"/>
  <c r="W311" i="28"/>
  <c r="W312" i="28"/>
  <c r="W234" i="28"/>
  <c r="W243" i="28"/>
  <c r="W251" i="28"/>
  <c r="W202" i="28"/>
  <c r="W203" i="28"/>
  <c r="W206" i="28"/>
  <c r="W211" i="28"/>
  <c r="W220" i="28"/>
  <c r="X96" i="28"/>
  <c r="X95" i="28"/>
  <c r="X94" i="28"/>
  <c r="AP40" i="26"/>
  <c r="X93" i="28"/>
  <c r="X92" i="28"/>
  <c r="X91" i="28"/>
  <c r="X90" i="28"/>
  <c r="AP36" i="26"/>
  <c r="X89" i="28"/>
  <c r="X88" i="28"/>
  <c r="X87" i="28"/>
  <c r="X86" i="28"/>
  <c r="X85" i="28"/>
  <c r="X84" i="28"/>
  <c r="X83" i="28"/>
  <c r="X82" i="28"/>
  <c r="X81" i="28"/>
  <c r="X80" i="28"/>
  <c r="X79" i="28"/>
  <c r="X78" i="28"/>
  <c r="AP24" i="26"/>
  <c r="P24" i="26"/>
  <c r="AC24" i="26"/>
  <c r="AU24" i="26"/>
  <c r="X77" i="28"/>
  <c r="X76" i="28"/>
  <c r="X75" i="28"/>
  <c r="X74" i="28"/>
  <c r="AP20" i="26"/>
  <c r="P20" i="26"/>
  <c r="AC20" i="26"/>
  <c r="AU20" i="26"/>
  <c r="X73" i="28"/>
  <c r="X72" i="28"/>
  <c r="X71" i="28"/>
  <c r="X70" i="28"/>
  <c r="X69" i="28"/>
  <c r="X68" i="28"/>
  <c r="X67" i="28"/>
  <c r="X42" i="28"/>
  <c r="AP42" i="16"/>
  <c r="X41" i="28"/>
  <c r="X39" i="28"/>
  <c r="X38" i="28"/>
  <c r="AP38" i="16"/>
  <c r="X37" i="28"/>
  <c r="X35" i="28"/>
  <c r="X34" i="28"/>
  <c r="AP34" i="16"/>
  <c r="X33" i="28"/>
  <c r="X32" i="28"/>
  <c r="X31" i="28"/>
  <c r="X30" i="28"/>
  <c r="AP30" i="16"/>
  <c r="X29" i="28"/>
  <c r="X28" i="28"/>
  <c r="X27" i="28"/>
  <c r="X26" i="28"/>
  <c r="AP26" i="16"/>
  <c r="X25" i="28"/>
  <c r="X24" i="28"/>
  <c r="X23" i="28"/>
  <c r="X22" i="28"/>
  <c r="AP22" i="16"/>
  <c r="X21" i="28"/>
  <c r="X20" i="28"/>
  <c r="X19" i="28"/>
  <c r="X18" i="28"/>
  <c r="AP18" i="16"/>
  <c r="X17" i="28"/>
  <c r="X16" i="28"/>
  <c r="X15" i="28"/>
  <c r="X14" i="28"/>
  <c r="AP14" i="16"/>
  <c r="P14" i="16"/>
  <c r="AC14" i="16"/>
  <c r="AU14" i="16"/>
  <c r="X13" i="28"/>
  <c r="X12" i="28"/>
  <c r="V12" i="28"/>
  <c r="Z12" i="28"/>
  <c r="V13" i="28"/>
  <c r="Z13" i="28"/>
  <c r="V14" i="28"/>
  <c r="Z14" i="28"/>
  <c r="V15" i="28"/>
  <c r="Z15" i="28"/>
  <c r="V16" i="28"/>
  <c r="Z16" i="28"/>
  <c r="V17" i="28"/>
  <c r="Z17" i="28"/>
  <c r="V18" i="28"/>
  <c r="Z18" i="28"/>
  <c r="V19" i="28"/>
  <c r="Z19" i="28"/>
  <c r="V20" i="28"/>
  <c r="Z20" i="28"/>
  <c r="V21" i="28"/>
  <c r="Z21" i="28"/>
  <c r="V22" i="28"/>
  <c r="Z22" i="28"/>
  <c r="V23" i="28"/>
  <c r="Z23" i="28"/>
  <c r="V24" i="28"/>
  <c r="Z24" i="28"/>
  <c r="V25" i="28"/>
  <c r="Z25" i="28"/>
  <c r="V26" i="28"/>
  <c r="Z26" i="28"/>
  <c r="V27" i="28"/>
  <c r="Z27" i="28"/>
  <c r="V28" i="28"/>
  <c r="Z28" i="28"/>
  <c r="V29" i="28"/>
  <c r="Z29" i="28"/>
  <c r="V30" i="28"/>
  <c r="Z30" i="28"/>
  <c r="V31" i="28"/>
  <c r="Z31" i="28"/>
  <c r="V32" i="28"/>
  <c r="Z32" i="28"/>
  <c r="V33" i="28"/>
  <c r="Z33" i="28"/>
  <c r="V34" i="28"/>
  <c r="Z34" i="28"/>
  <c r="V35" i="28"/>
  <c r="Z35" i="28"/>
  <c r="V36" i="28"/>
  <c r="Z36" i="28"/>
  <c r="V37" i="28"/>
  <c r="Z37" i="28"/>
  <c r="V38" i="28"/>
  <c r="Z38" i="28"/>
  <c r="V39" i="28"/>
  <c r="Z39" i="28"/>
  <c r="V40" i="28"/>
  <c r="Z40" i="28"/>
  <c r="V41" i="28"/>
  <c r="Z41" i="28"/>
  <c r="V42" i="28"/>
  <c r="Z42" i="28"/>
  <c r="F44" i="28"/>
  <c r="H44" i="28"/>
  <c r="J44" i="28"/>
  <c r="L44" i="28"/>
  <c r="N44" i="28"/>
  <c r="P44" i="28"/>
  <c r="R44" i="28"/>
  <c r="T44" i="28"/>
  <c r="V44" i="28"/>
  <c r="F48" i="28"/>
  <c r="W44" i="28"/>
  <c r="W48" i="28"/>
  <c r="Y44" i="28"/>
  <c r="D52" i="28"/>
  <c r="F52" i="28"/>
  <c r="H52" i="28"/>
  <c r="J52" i="28"/>
  <c r="L52" i="28"/>
  <c r="N52" i="28"/>
  <c r="P52" i="28"/>
  <c r="T52" i="28"/>
  <c r="E53" i="28"/>
  <c r="G53" i="28"/>
  <c r="I53" i="28"/>
  <c r="K53" i="28"/>
  <c r="M53" i="28"/>
  <c r="O53" i="28"/>
  <c r="Q53" i="28"/>
  <c r="S53" i="28"/>
  <c r="U53" i="28"/>
  <c r="V66" i="28"/>
  <c r="Z66" i="28"/>
  <c r="V67" i="28"/>
  <c r="Z67" i="28"/>
  <c r="V68" i="28"/>
  <c r="Z68" i="28"/>
  <c r="V69" i="28"/>
  <c r="Z69" i="28"/>
  <c r="V70" i="28"/>
  <c r="Z70" i="28"/>
  <c r="V71" i="28"/>
  <c r="Z71" i="28"/>
  <c r="V72" i="28"/>
  <c r="Z72" i="28"/>
  <c r="V73" i="28"/>
  <c r="Z73" i="28"/>
  <c r="V74" i="28"/>
  <c r="Z74" i="28"/>
  <c r="V75" i="28"/>
  <c r="Z75" i="28"/>
  <c r="V76" i="28"/>
  <c r="Z76" i="28"/>
  <c r="V77" i="28"/>
  <c r="Z77" i="28"/>
  <c r="V78" i="28"/>
  <c r="Z78" i="28"/>
  <c r="V79" i="28"/>
  <c r="Z79" i="28"/>
  <c r="V80" i="28"/>
  <c r="Z80" i="28"/>
  <c r="V81" i="28"/>
  <c r="Z81" i="28"/>
  <c r="V82" i="28"/>
  <c r="Z82" i="28"/>
  <c r="V83" i="28"/>
  <c r="Z83" i="28"/>
  <c r="V84" i="28"/>
  <c r="Z84" i="28"/>
  <c r="V85" i="28"/>
  <c r="Z85" i="28"/>
  <c r="V86" i="28"/>
  <c r="Z86" i="28"/>
  <c r="V87" i="28"/>
  <c r="Z87" i="28"/>
  <c r="V88" i="28"/>
  <c r="Z88" i="28"/>
  <c r="V89" i="28"/>
  <c r="Z89" i="28"/>
  <c r="V90" i="28"/>
  <c r="Z90" i="28"/>
  <c r="V91" i="28"/>
  <c r="Z91" i="28"/>
  <c r="V92" i="28"/>
  <c r="Z92" i="28"/>
  <c r="V93" i="28"/>
  <c r="Z93" i="28"/>
  <c r="V94" i="28"/>
  <c r="Z94" i="28"/>
  <c r="V95" i="28"/>
  <c r="Z95" i="28"/>
  <c r="V96" i="28"/>
  <c r="Z96" i="28"/>
  <c r="F98" i="28"/>
  <c r="H98" i="28"/>
  <c r="J98" i="28"/>
  <c r="L98" i="28"/>
  <c r="N98" i="28"/>
  <c r="P98" i="28"/>
  <c r="R98" i="28"/>
  <c r="T98" i="28"/>
  <c r="V98" i="28"/>
  <c r="F103" i="28"/>
  <c r="W98" i="28"/>
  <c r="X103" i="28"/>
  <c r="Y98" i="28"/>
  <c r="W103" i="28"/>
  <c r="S107" i="28"/>
  <c r="U107" i="28"/>
  <c r="F107" i="28"/>
  <c r="S108" i="28"/>
  <c r="U108" i="28"/>
  <c r="V121" i="28"/>
  <c r="V122" i="28"/>
  <c r="Z122" i="28"/>
  <c r="V123" i="28"/>
  <c r="Z123" i="28"/>
  <c r="V124" i="28"/>
  <c r="Z124" i="28"/>
  <c r="V125" i="28"/>
  <c r="Z125" i="28"/>
  <c r="V126" i="28"/>
  <c r="Z126" i="28"/>
  <c r="V127" i="28"/>
  <c r="Z127" i="28"/>
  <c r="V128" i="28"/>
  <c r="Z128" i="28"/>
  <c r="V129" i="28"/>
  <c r="Z129" i="28"/>
  <c r="V130" i="28"/>
  <c r="Z130" i="28"/>
  <c r="V131" i="28"/>
  <c r="Z131" i="28"/>
  <c r="V132" i="28"/>
  <c r="Z132" i="28"/>
  <c r="F134" i="28"/>
  <c r="H134" i="28"/>
  <c r="L134" i="28"/>
  <c r="N134" i="28"/>
  <c r="P134" i="28"/>
  <c r="R134" i="28"/>
  <c r="T134" i="28"/>
  <c r="W134" i="28"/>
  <c r="V147" i="28"/>
  <c r="Z147" i="28"/>
  <c r="V148" i="28"/>
  <c r="Z148" i="28"/>
  <c r="V149" i="28"/>
  <c r="Z149" i="28"/>
  <c r="V150" i="28"/>
  <c r="Z150" i="28"/>
  <c r="V151" i="28"/>
  <c r="Z151" i="28"/>
  <c r="V152" i="28"/>
  <c r="Z152" i="28"/>
  <c r="V153" i="28"/>
  <c r="Z153" i="28"/>
  <c r="V154" i="28"/>
  <c r="Z154" i="28"/>
  <c r="V155" i="28"/>
  <c r="Z155" i="28"/>
  <c r="V156" i="28"/>
  <c r="Z156" i="28"/>
  <c r="V157" i="28"/>
  <c r="Z157" i="28"/>
  <c r="V158" i="28"/>
  <c r="Z158" i="28"/>
  <c r="F160" i="28"/>
  <c r="H160" i="28"/>
  <c r="J160" i="28"/>
  <c r="L160" i="28"/>
  <c r="N160" i="28"/>
  <c r="P160" i="28"/>
  <c r="R160" i="28"/>
  <c r="T160" i="28"/>
  <c r="W160" i="28"/>
  <c r="X164" i="28"/>
  <c r="Y160" i="28"/>
  <c r="W170" i="28"/>
  <c r="W171" i="28"/>
  <c r="W172" i="28"/>
  <c r="G173" i="28"/>
  <c r="I173" i="28"/>
  <c r="AA128" i="16"/>
  <c r="AA125" i="16"/>
  <c r="AA126" i="16"/>
  <c r="AA127" i="16"/>
  <c r="AA130" i="16"/>
  <c r="K173" i="28"/>
  <c r="M173" i="28"/>
  <c r="O173" i="28"/>
  <c r="Q173" i="28"/>
  <c r="AE128" i="16"/>
  <c r="AE125" i="16"/>
  <c r="AE126" i="16"/>
  <c r="AE127" i="16"/>
  <c r="AE130" i="16"/>
  <c r="S173" i="28"/>
  <c r="U173" i="28"/>
  <c r="W178" i="28"/>
  <c r="W179" i="28"/>
  <c r="W180" i="28"/>
  <c r="K181" i="28"/>
  <c r="M181" i="28"/>
  <c r="O181" i="28"/>
  <c r="Q181" i="28"/>
  <c r="S181" i="28"/>
  <c r="U181" i="28"/>
  <c r="W191" i="28"/>
  <c r="W192" i="28"/>
  <c r="W193" i="28"/>
  <c r="G194" i="28"/>
  <c r="I194" i="28"/>
  <c r="K194" i="28"/>
  <c r="M194" i="28"/>
  <c r="O194" i="28"/>
  <c r="Q194" i="28"/>
  <c r="S194" i="28"/>
  <c r="U194" i="28"/>
  <c r="P226" i="28"/>
  <c r="R255" i="28"/>
  <c r="W260" i="28"/>
  <c r="W261" i="28"/>
  <c r="W262" i="28"/>
  <c r="W263" i="28"/>
  <c r="W264" i="28"/>
  <c r="W265" i="28"/>
  <c r="W266" i="28"/>
  <c r="W267" i="28"/>
  <c r="W268" i="28"/>
  <c r="W269" i="28"/>
  <c r="W270" i="28"/>
  <c r="W271" i="28"/>
  <c r="W272" i="28"/>
  <c r="W273" i="28"/>
  <c r="W274" i="28"/>
  <c r="W275" i="28"/>
  <c r="W276" i="28"/>
  <c r="W277" i="28"/>
  <c r="W278" i="28"/>
  <c r="W279" i="28"/>
  <c r="W280" i="28"/>
  <c r="W281" i="28"/>
  <c r="W282" i="28"/>
  <c r="W283" i="28"/>
  <c r="F284" i="28"/>
  <c r="H284" i="28"/>
  <c r="J284" i="28"/>
  <c r="L284" i="28"/>
  <c r="N284" i="28"/>
  <c r="P284" i="28"/>
  <c r="R284" i="28"/>
  <c r="T284" i="28"/>
  <c r="F313" i="28"/>
  <c r="H313" i="28"/>
  <c r="J313" i="28"/>
  <c r="L313" i="28"/>
  <c r="N313" i="28"/>
  <c r="P313" i="28"/>
  <c r="R313" i="28"/>
  <c r="T313" i="28"/>
  <c r="F342" i="28"/>
  <c r="H342" i="28"/>
  <c r="J342" i="28"/>
  <c r="L342" i="28"/>
  <c r="N342" i="28"/>
  <c r="P342" i="28"/>
  <c r="R342" i="28"/>
  <c r="T342" i="28"/>
  <c r="F371" i="28"/>
  <c r="H371" i="28"/>
  <c r="J371" i="28"/>
  <c r="L371" i="28"/>
  <c r="N371" i="28"/>
  <c r="P371" i="28"/>
  <c r="R371" i="28"/>
  <c r="T371" i="28"/>
  <c r="F400" i="28"/>
  <c r="H400" i="28"/>
  <c r="J400" i="28"/>
  <c r="L400" i="28"/>
  <c r="N400" i="28"/>
  <c r="P400" i="28"/>
  <c r="R400" i="28"/>
  <c r="T400" i="28"/>
  <c r="F429" i="28"/>
  <c r="H429" i="28"/>
  <c r="J429" i="28"/>
  <c r="L429" i="28"/>
  <c r="N429" i="28"/>
  <c r="P429" i="28"/>
  <c r="R429" i="28"/>
  <c r="T429" i="28"/>
  <c r="Z121" i="28"/>
  <c r="Z134" i="28"/>
  <c r="Y134" i="28"/>
  <c r="C42" i="16"/>
  <c r="C41" i="16"/>
  <c r="C40" i="16"/>
  <c r="C39" i="16"/>
  <c r="C38" i="16"/>
  <c r="C37" i="16"/>
  <c r="C36" i="16"/>
  <c r="C35" i="16"/>
  <c r="C34" i="16"/>
  <c r="C33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C14" i="16"/>
  <c r="C13" i="16"/>
  <c r="C12" i="16"/>
  <c r="B121" i="16"/>
  <c r="AG42" i="16"/>
  <c r="Z125" i="16"/>
  <c r="AB125" i="16"/>
  <c r="AC125" i="16"/>
  <c r="AD125" i="16"/>
  <c r="AF125" i="16"/>
  <c r="AG125" i="16"/>
  <c r="Z128" i="16"/>
  <c r="AB128" i="16"/>
  <c r="AC128" i="16"/>
  <c r="AD128" i="16"/>
  <c r="AD126" i="16"/>
  <c r="AD127" i="16"/>
  <c r="AD130" i="16"/>
  <c r="AF128" i="16"/>
  <c r="AG128" i="16"/>
  <c r="Z126" i="16"/>
  <c r="AB126" i="16"/>
  <c r="AC126" i="16"/>
  <c r="AF126" i="16"/>
  <c r="AG126" i="16"/>
  <c r="Z127" i="16"/>
  <c r="AB127" i="16"/>
  <c r="AC127" i="16"/>
  <c r="AF127" i="16"/>
  <c r="AG127" i="16"/>
  <c r="P125" i="16"/>
  <c r="Q125" i="16"/>
  <c r="R125" i="16"/>
  <c r="S125" i="16"/>
  <c r="T125" i="16"/>
  <c r="U125" i="16"/>
  <c r="V125" i="16"/>
  <c r="W125" i="16"/>
  <c r="P128" i="16"/>
  <c r="Q128" i="16"/>
  <c r="R128" i="16"/>
  <c r="S128" i="16"/>
  <c r="T128" i="16"/>
  <c r="U128" i="16"/>
  <c r="V128" i="16"/>
  <c r="W128" i="16"/>
  <c r="P126" i="16"/>
  <c r="Q126" i="16"/>
  <c r="R126" i="16"/>
  <c r="S126" i="16"/>
  <c r="T126" i="16"/>
  <c r="U126" i="16"/>
  <c r="V126" i="16"/>
  <c r="W126" i="16"/>
  <c r="P127" i="16"/>
  <c r="Q127" i="16"/>
  <c r="R127" i="16"/>
  <c r="S127" i="16"/>
  <c r="T127" i="16"/>
  <c r="U127" i="16"/>
  <c r="V127" i="16"/>
  <c r="W127" i="16"/>
  <c r="L128" i="16"/>
  <c r="K128" i="16"/>
  <c r="I128" i="16"/>
  <c r="H128" i="16"/>
  <c r="G128" i="16"/>
  <c r="L127" i="16"/>
  <c r="K127" i="16"/>
  <c r="F127" i="16"/>
  <c r="G127" i="16"/>
  <c r="H127" i="16"/>
  <c r="I127" i="16"/>
  <c r="M127" i="16"/>
  <c r="N127" i="16"/>
  <c r="M128" i="16"/>
  <c r="M125" i="16"/>
  <c r="M126" i="16"/>
  <c r="M130" i="16"/>
  <c r="L126" i="16"/>
  <c r="L125" i="16"/>
  <c r="L130" i="16"/>
  <c r="K126" i="16"/>
  <c r="K125" i="16"/>
  <c r="I126" i="16"/>
  <c r="I125" i="16"/>
  <c r="H126" i="16"/>
  <c r="H125" i="16"/>
  <c r="G126" i="16"/>
  <c r="G125" i="16"/>
  <c r="F126" i="16"/>
  <c r="F125" i="16"/>
  <c r="AQ112" i="16"/>
  <c r="AO112" i="16"/>
  <c r="AQ111" i="16"/>
  <c r="AP111" i="16"/>
  <c r="AO111" i="16"/>
  <c r="AQ110" i="16"/>
  <c r="AP110" i="16"/>
  <c r="AO110" i="16"/>
  <c r="AR110" i="16"/>
  <c r="AQ109" i="16"/>
  <c r="AP109" i="16"/>
  <c r="AO109" i="16"/>
  <c r="AQ108" i="16"/>
  <c r="AO108" i="16"/>
  <c r="AR108" i="16"/>
  <c r="AQ107" i="16"/>
  <c r="AP107" i="16"/>
  <c r="AO107" i="16"/>
  <c r="AQ106" i="16"/>
  <c r="AP106" i="16"/>
  <c r="AO106" i="16"/>
  <c r="AR106" i="16"/>
  <c r="AQ105" i="16"/>
  <c r="AP105" i="16"/>
  <c r="AO105" i="16"/>
  <c r="AQ104" i="16"/>
  <c r="AO104" i="16"/>
  <c r="AR104" i="16"/>
  <c r="AQ103" i="16"/>
  <c r="AP103" i="16"/>
  <c r="AO103" i="16"/>
  <c r="AM112" i="16"/>
  <c r="AL112" i="16"/>
  <c r="AK112" i="16"/>
  <c r="AJ112" i="16"/>
  <c r="AI112" i="16"/>
  <c r="AH112" i="16"/>
  <c r="AG112" i="16"/>
  <c r="AF112" i="16"/>
  <c r="AN112" i="16"/>
  <c r="AM111" i="16"/>
  <c r="AL111" i="16"/>
  <c r="AK111" i="16"/>
  <c r="AJ111" i="16"/>
  <c r="AI111" i="16"/>
  <c r="AH111" i="16"/>
  <c r="AG111" i="16"/>
  <c r="AF111" i="16"/>
  <c r="AM110" i="16"/>
  <c r="AL110" i="16"/>
  <c r="AK110" i="16"/>
  <c r="AJ110" i="16"/>
  <c r="AI110" i="16"/>
  <c r="AH110" i="16"/>
  <c r="AG110" i="16"/>
  <c r="AF110" i="16"/>
  <c r="AN110" i="16"/>
  <c r="AM109" i="16"/>
  <c r="AL109" i="16"/>
  <c r="AK109" i="16"/>
  <c r="AJ109" i="16"/>
  <c r="AI109" i="16"/>
  <c r="AH109" i="16"/>
  <c r="AG109" i="16"/>
  <c r="AF109" i="16"/>
  <c r="AM108" i="16"/>
  <c r="AL108" i="16"/>
  <c r="AK108" i="16"/>
  <c r="AJ108" i="16"/>
  <c r="AI108" i="16"/>
  <c r="AH108" i="16"/>
  <c r="AG108" i="16"/>
  <c r="AF108" i="16"/>
  <c r="AN108" i="16"/>
  <c r="AM107" i="16"/>
  <c r="AL107" i="16"/>
  <c r="AK107" i="16"/>
  <c r="AJ107" i="16"/>
  <c r="AI107" i="16"/>
  <c r="AH107" i="16"/>
  <c r="AG107" i="16"/>
  <c r="AF107" i="16"/>
  <c r="AM106" i="16"/>
  <c r="AL106" i="16"/>
  <c r="AK106" i="16"/>
  <c r="AJ106" i="16"/>
  <c r="AI106" i="16"/>
  <c r="AH106" i="16"/>
  <c r="AG106" i="16"/>
  <c r="AF106" i="16"/>
  <c r="AM105" i="16"/>
  <c r="AL105" i="16"/>
  <c r="AK105" i="16"/>
  <c r="AJ105" i="16"/>
  <c r="AI105" i="16"/>
  <c r="AH105" i="16"/>
  <c r="AG105" i="16"/>
  <c r="AF105" i="16"/>
  <c r="AN105" i="16"/>
  <c r="AM104" i="16"/>
  <c r="AL104" i="16"/>
  <c r="AK104" i="16"/>
  <c r="AJ104" i="16"/>
  <c r="AI104" i="16"/>
  <c r="AH104" i="16"/>
  <c r="AG104" i="16"/>
  <c r="AF104" i="16"/>
  <c r="AN104" i="16"/>
  <c r="AM103" i="16"/>
  <c r="AL103" i="16"/>
  <c r="AK103" i="16"/>
  <c r="AJ103" i="16"/>
  <c r="AI103" i="16"/>
  <c r="AH103" i="16"/>
  <c r="AG103" i="16"/>
  <c r="AF103" i="16"/>
  <c r="AN103" i="16"/>
  <c r="AQ102" i="16"/>
  <c r="AP102" i="16"/>
  <c r="AO102" i="16"/>
  <c r="AR102" i="16"/>
  <c r="AO101" i="16"/>
  <c r="AM102" i="16"/>
  <c r="AM101" i="16"/>
  <c r="AL102" i="16"/>
  <c r="AL101" i="16"/>
  <c r="AK102" i="16"/>
  <c r="AK101" i="16"/>
  <c r="AJ102" i="16"/>
  <c r="AJ101" i="16"/>
  <c r="AI102" i="16"/>
  <c r="AI101" i="16"/>
  <c r="AH102" i="16"/>
  <c r="AH101" i="16"/>
  <c r="AG102" i="16"/>
  <c r="AG101" i="16"/>
  <c r="AF102" i="16"/>
  <c r="AN102" i="16"/>
  <c r="AF101" i="16"/>
  <c r="AD112" i="16"/>
  <c r="AB112" i="16"/>
  <c r="O112" i="16"/>
  <c r="AT112" i="16"/>
  <c r="AD111" i="16"/>
  <c r="AC111" i="16"/>
  <c r="AB111" i="16"/>
  <c r="AD110" i="16"/>
  <c r="Q110" i="16"/>
  <c r="AV110" i="16"/>
  <c r="AC110" i="16"/>
  <c r="AB110" i="16"/>
  <c r="AD109" i="16"/>
  <c r="AC109" i="16"/>
  <c r="P109" i="16"/>
  <c r="AU109" i="16"/>
  <c r="AB109" i="16"/>
  <c r="AD108" i="16"/>
  <c r="AB108" i="16"/>
  <c r="AD107" i="16"/>
  <c r="AC107" i="16"/>
  <c r="AB107" i="16"/>
  <c r="AD106" i="16"/>
  <c r="Q106" i="16"/>
  <c r="AV106" i="16"/>
  <c r="AC106" i="16"/>
  <c r="AB106" i="16"/>
  <c r="AD105" i="16"/>
  <c r="AC105" i="16"/>
  <c r="AB105" i="16"/>
  <c r="AD104" i="16"/>
  <c r="AC104" i="16"/>
  <c r="AB104" i="16"/>
  <c r="AE104" i="16"/>
  <c r="AD103" i="16"/>
  <c r="AC103" i="16"/>
  <c r="AB103" i="16"/>
  <c r="Z112" i="16"/>
  <c r="Y112" i="16"/>
  <c r="X112" i="16"/>
  <c r="W112" i="16"/>
  <c r="V112" i="16"/>
  <c r="S112" i="16"/>
  <c r="T112" i="16"/>
  <c r="U112" i="16"/>
  <c r="AA112" i="16"/>
  <c r="Z111" i="16"/>
  <c r="Y111" i="16"/>
  <c r="X111" i="16"/>
  <c r="W111" i="16"/>
  <c r="V111" i="16"/>
  <c r="S111" i="16"/>
  <c r="T111" i="16"/>
  <c r="U111" i="16"/>
  <c r="AA111" i="16"/>
  <c r="Z110" i="16"/>
  <c r="Y110" i="16"/>
  <c r="X110" i="16"/>
  <c r="W110" i="16"/>
  <c r="V110" i="16"/>
  <c r="S110" i="16"/>
  <c r="T110" i="16"/>
  <c r="U110" i="16"/>
  <c r="AA110" i="16"/>
  <c r="Z109" i="16"/>
  <c r="Y109" i="16"/>
  <c r="X109" i="16"/>
  <c r="W109" i="16"/>
  <c r="V109" i="16"/>
  <c r="S109" i="16"/>
  <c r="T109" i="16"/>
  <c r="U109" i="16"/>
  <c r="AA109" i="16"/>
  <c r="Z108" i="16"/>
  <c r="Y108" i="16"/>
  <c r="X108" i="16"/>
  <c r="W108" i="16"/>
  <c r="V108" i="16"/>
  <c r="S108" i="16"/>
  <c r="T108" i="16"/>
  <c r="U108" i="16"/>
  <c r="AA108" i="16"/>
  <c r="Z107" i="16"/>
  <c r="Y107" i="16"/>
  <c r="X107" i="16"/>
  <c r="W107" i="16"/>
  <c r="V107" i="16"/>
  <c r="S107" i="16"/>
  <c r="T107" i="16"/>
  <c r="U107" i="16"/>
  <c r="AA107" i="16"/>
  <c r="Z106" i="16"/>
  <c r="Y106" i="16"/>
  <c r="X106" i="16"/>
  <c r="W106" i="16"/>
  <c r="V106" i="16"/>
  <c r="S106" i="16"/>
  <c r="T106" i="16"/>
  <c r="U106" i="16"/>
  <c r="AA106" i="16"/>
  <c r="Z105" i="16"/>
  <c r="Y105" i="16"/>
  <c r="X105" i="16"/>
  <c r="W105" i="16"/>
  <c r="V105" i="16"/>
  <c r="S105" i="16"/>
  <c r="T105" i="16"/>
  <c r="U105" i="16"/>
  <c r="AA105" i="16"/>
  <c r="Z104" i="16"/>
  <c r="Y104" i="16"/>
  <c r="X104" i="16"/>
  <c r="W104" i="16"/>
  <c r="V104" i="16"/>
  <c r="U104" i="16"/>
  <c r="T104" i="16"/>
  <c r="S104" i="16"/>
  <c r="Z103" i="16"/>
  <c r="Y103" i="16"/>
  <c r="X103" i="16"/>
  <c r="W103" i="16"/>
  <c r="V103" i="16"/>
  <c r="S103" i="16"/>
  <c r="T103" i="16"/>
  <c r="U103" i="16"/>
  <c r="AA103" i="16"/>
  <c r="AD102" i="16"/>
  <c r="AC102" i="16"/>
  <c r="AB102" i="16"/>
  <c r="AB101" i="16"/>
  <c r="Z102" i="16"/>
  <c r="Z101" i="16"/>
  <c r="Y102" i="16"/>
  <c r="Y101" i="16"/>
  <c r="X102" i="16"/>
  <c r="X101" i="16"/>
  <c r="W102" i="16"/>
  <c r="W101" i="16"/>
  <c r="V102" i="16"/>
  <c r="V101" i="16"/>
  <c r="U102" i="16"/>
  <c r="U101" i="16"/>
  <c r="T102" i="16"/>
  <c r="T101" i="16"/>
  <c r="S102" i="16"/>
  <c r="S101" i="16"/>
  <c r="Q112" i="16"/>
  <c r="Q111" i="16"/>
  <c r="P111" i="16"/>
  <c r="AU111" i="16"/>
  <c r="O111" i="16"/>
  <c r="P110" i="16"/>
  <c r="O110" i="16"/>
  <c r="AT110" i="16"/>
  <c r="Q109" i="16"/>
  <c r="O109" i="16"/>
  <c r="Q108" i="16"/>
  <c r="AV108" i="16"/>
  <c r="O108" i="16"/>
  <c r="Q107" i="16"/>
  <c r="P107" i="16"/>
  <c r="O107" i="16"/>
  <c r="P106" i="16"/>
  <c r="O106" i="16"/>
  <c r="Q105" i="16"/>
  <c r="P105" i="16"/>
  <c r="O105" i="16"/>
  <c r="Q104" i="16"/>
  <c r="P104" i="16"/>
  <c r="O104" i="16"/>
  <c r="Q103" i="16"/>
  <c r="P103" i="16"/>
  <c r="O103" i="16"/>
  <c r="M112" i="16"/>
  <c r="L112" i="16"/>
  <c r="K112" i="16"/>
  <c r="J112" i="16"/>
  <c r="I112" i="16"/>
  <c r="H112" i="16"/>
  <c r="M111" i="16"/>
  <c r="L111" i="16"/>
  <c r="K111" i="16"/>
  <c r="J111" i="16"/>
  <c r="I111" i="16"/>
  <c r="F111" i="16"/>
  <c r="G111" i="16"/>
  <c r="H111" i="16"/>
  <c r="N111" i="16"/>
  <c r="M110" i="16"/>
  <c r="L110" i="16"/>
  <c r="K110" i="16"/>
  <c r="J110" i="16"/>
  <c r="I110" i="16"/>
  <c r="H110" i="16"/>
  <c r="M109" i="16"/>
  <c r="L109" i="16"/>
  <c r="K109" i="16"/>
  <c r="J109" i="16"/>
  <c r="I109" i="16"/>
  <c r="F109" i="16"/>
  <c r="G109" i="16"/>
  <c r="H109" i="16"/>
  <c r="N109" i="16"/>
  <c r="M108" i="16"/>
  <c r="L108" i="16"/>
  <c r="K108" i="16"/>
  <c r="F108" i="16"/>
  <c r="G108" i="16"/>
  <c r="H108" i="16"/>
  <c r="I108" i="16"/>
  <c r="J108" i="16"/>
  <c r="N108" i="16"/>
  <c r="AS108" i="16"/>
  <c r="M107" i="16"/>
  <c r="L107" i="16"/>
  <c r="K107" i="16"/>
  <c r="J107" i="16"/>
  <c r="I107" i="16"/>
  <c r="F107" i="16"/>
  <c r="G107" i="16"/>
  <c r="H107" i="16"/>
  <c r="N107" i="16"/>
  <c r="M106" i="16"/>
  <c r="L106" i="16"/>
  <c r="K106" i="16"/>
  <c r="J106" i="16"/>
  <c r="I106" i="16"/>
  <c r="H106" i="16"/>
  <c r="M105" i="16"/>
  <c r="L105" i="16"/>
  <c r="K105" i="16"/>
  <c r="J105" i="16"/>
  <c r="I105" i="16"/>
  <c r="F105" i="16"/>
  <c r="G105" i="16"/>
  <c r="H105" i="16"/>
  <c r="N105" i="16"/>
  <c r="M104" i="16"/>
  <c r="L104" i="16"/>
  <c r="K104" i="16"/>
  <c r="F104" i="16"/>
  <c r="G104" i="16"/>
  <c r="H104" i="16"/>
  <c r="I104" i="16"/>
  <c r="J104" i="16"/>
  <c r="N104" i="16"/>
  <c r="M103" i="16"/>
  <c r="L103" i="16"/>
  <c r="K103" i="16"/>
  <c r="J103" i="16"/>
  <c r="I103" i="16"/>
  <c r="F103" i="16"/>
  <c r="G103" i="16"/>
  <c r="H103" i="16"/>
  <c r="N103" i="16"/>
  <c r="M102" i="16"/>
  <c r="M101" i="16"/>
  <c r="L102" i="16"/>
  <c r="L101" i="16"/>
  <c r="K102" i="16"/>
  <c r="K101" i="16"/>
  <c r="J102" i="16"/>
  <c r="J101" i="16"/>
  <c r="I102" i="16"/>
  <c r="I101" i="16"/>
  <c r="H102" i="16"/>
  <c r="H101" i="16"/>
  <c r="G112" i="16"/>
  <c r="G110" i="16"/>
  <c r="G106" i="16"/>
  <c r="G102" i="16"/>
  <c r="G101" i="16"/>
  <c r="F112" i="16"/>
  <c r="F110" i="16"/>
  <c r="N110" i="16"/>
  <c r="F106" i="16"/>
  <c r="Q102" i="16"/>
  <c r="AV102" i="16"/>
  <c r="P102" i="16"/>
  <c r="O102" i="16"/>
  <c r="O101" i="16"/>
  <c r="F102" i="16"/>
  <c r="N102" i="16"/>
  <c r="F101" i="16"/>
  <c r="AN5" i="16"/>
  <c r="AM5" i="16"/>
  <c r="AL5" i="16"/>
  <c r="AK5" i="16"/>
  <c r="AJ5" i="16"/>
  <c r="AI5" i="16"/>
  <c r="AH5" i="16"/>
  <c r="AG5" i="16"/>
  <c r="AN4" i="16"/>
  <c r="AM4" i="16"/>
  <c r="AL4" i="16"/>
  <c r="AK4" i="16"/>
  <c r="AJ4" i="16"/>
  <c r="AI4" i="16"/>
  <c r="AH4" i="16"/>
  <c r="AG4" i="16"/>
  <c r="AF5" i="16"/>
  <c r="AE5" i="16"/>
  <c r="AD5" i="16"/>
  <c r="AC5" i="16"/>
  <c r="AB5" i="16"/>
  <c r="AA5" i="16"/>
  <c r="Z5" i="16"/>
  <c r="Y5" i="16"/>
  <c r="AF4" i="16"/>
  <c r="AE4" i="16"/>
  <c r="AD4" i="16"/>
  <c r="AC4" i="16"/>
  <c r="AB4" i="16"/>
  <c r="AA4" i="16"/>
  <c r="Z4" i="16"/>
  <c r="Y4" i="16"/>
  <c r="X5" i="16"/>
  <c r="W5" i="16"/>
  <c r="V5" i="16"/>
  <c r="U5" i="16"/>
  <c r="T5" i="16"/>
  <c r="S5" i="16"/>
  <c r="R5" i="16"/>
  <c r="X4" i="16"/>
  <c r="W4" i="16"/>
  <c r="V4" i="16"/>
  <c r="U4" i="16"/>
  <c r="T4" i="16"/>
  <c r="S4" i="16"/>
  <c r="R4" i="16"/>
  <c r="Q5" i="16"/>
  <c r="Q4" i="16"/>
  <c r="AQ42" i="16"/>
  <c r="AO42" i="16"/>
  <c r="AQ41" i="16"/>
  <c r="AP41" i="16"/>
  <c r="AO41" i="16"/>
  <c r="AQ40" i="16"/>
  <c r="AO40" i="16"/>
  <c r="AQ39" i="16"/>
  <c r="AP39" i="16"/>
  <c r="P39" i="16"/>
  <c r="AC39" i="16"/>
  <c r="AU39" i="16"/>
  <c r="AO39" i="16"/>
  <c r="AQ38" i="16"/>
  <c r="AO38" i="16"/>
  <c r="AQ37" i="16"/>
  <c r="AP37" i="16"/>
  <c r="AO37" i="16"/>
  <c r="AQ36" i="16"/>
  <c r="Q36" i="16"/>
  <c r="AD36" i="16"/>
  <c r="AV36" i="16"/>
  <c r="AO36" i="16"/>
  <c r="AQ35" i="16"/>
  <c r="AP35" i="16"/>
  <c r="P35" i="16"/>
  <c r="AC35" i="16"/>
  <c r="AU35" i="16"/>
  <c r="AO35" i="16"/>
  <c r="AQ34" i="16"/>
  <c r="AO34" i="16"/>
  <c r="AQ33" i="16"/>
  <c r="AP33" i="16"/>
  <c r="AO33" i="16"/>
  <c r="AQ32" i="16"/>
  <c r="Q32" i="16"/>
  <c r="AD32" i="16"/>
  <c r="AV32" i="16"/>
  <c r="AP32" i="16"/>
  <c r="AO32" i="16"/>
  <c r="AQ31" i="16"/>
  <c r="AP31" i="16"/>
  <c r="P31" i="16"/>
  <c r="AC31" i="16"/>
  <c r="AU31" i="16"/>
  <c r="AO31" i="16"/>
  <c r="AQ30" i="16"/>
  <c r="AO30" i="16"/>
  <c r="AQ29" i="16"/>
  <c r="AP29" i="16"/>
  <c r="AO29" i="16"/>
  <c r="AQ28" i="16"/>
  <c r="AP28" i="16"/>
  <c r="AO28" i="16"/>
  <c r="AQ27" i="16"/>
  <c r="AP27" i="16"/>
  <c r="AO27" i="16"/>
  <c r="AQ26" i="16"/>
  <c r="AO26" i="16"/>
  <c r="O26" i="16"/>
  <c r="AB26" i="16"/>
  <c r="AT26" i="16"/>
  <c r="AQ25" i="16"/>
  <c r="AP25" i="16"/>
  <c r="AO25" i="16"/>
  <c r="AQ24" i="16"/>
  <c r="AP24" i="16"/>
  <c r="AO24" i="16"/>
  <c r="AQ23" i="16"/>
  <c r="AP23" i="16"/>
  <c r="P23" i="16"/>
  <c r="AC23" i="16"/>
  <c r="AU23" i="16"/>
  <c r="AO23" i="16"/>
  <c r="AQ22" i="16"/>
  <c r="AO22" i="16"/>
  <c r="AQ21" i="16"/>
  <c r="AP21" i="16"/>
  <c r="AO21" i="16"/>
  <c r="AQ20" i="16"/>
  <c r="AP20" i="16"/>
  <c r="AO20" i="16"/>
  <c r="AQ19" i="16"/>
  <c r="AP19" i="16"/>
  <c r="AO19" i="16"/>
  <c r="AQ18" i="16"/>
  <c r="AO18" i="16"/>
  <c r="AQ17" i="16"/>
  <c r="AP17" i="16"/>
  <c r="AO17" i="16"/>
  <c r="AQ16" i="16"/>
  <c r="AP16" i="16"/>
  <c r="AO16" i="16"/>
  <c r="AQ15" i="16"/>
  <c r="AP15" i="16"/>
  <c r="AO15" i="16"/>
  <c r="AQ14" i="16"/>
  <c r="AO14" i="16"/>
  <c r="AQ13" i="16"/>
  <c r="AP13" i="16"/>
  <c r="AO13" i="16"/>
  <c r="AQ12" i="16"/>
  <c r="AD42" i="16"/>
  <c r="AD41" i="16"/>
  <c r="AD40" i="16"/>
  <c r="AD39" i="16"/>
  <c r="Q39" i="16"/>
  <c r="AV39" i="16"/>
  <c r="O39" i="16"/>
  <c r="AB39" i="16"/>
  <c r="AT39" i="16"/>
  <c r="AW39" i="16"/>
  <c r="AD38" i="16"/>
  <c r="AD37" i="16"/>
  <c r="AD35" i="16"/>
  <c r="AB35" i="16"/>
  <c r="AE35" i="16"/>
  <c r="AD34" i="16"/>
  <c r="AD33" i="16"/>
  <c r="AD31" i="16"/>
  <c r="Q31" i="16"/>
  <c r="AV31" i="16"/>
  <c r="O31" i="16"/>
  <c r="AB31" i="16"/>
  <c r="AT31" i="16"/>
  <c r="AW31" i="16"/>
  <c r="AD30" i="16"/>
  <c r="AD29" i="16"/>
  <c r="AD28" i="16"/>
  <c r="AD27" i="16"/>
  <c r="AB27" i="16"/>
  <c r="AE27" i="16"/>
  <c r="AD26" i="16"/>
  <c r="AD25" i="16"/>
  <c r="AD24" i="16"/>
  <c r="AD23" i="16"/>
  <c r="AB23" i="16"/>
  <c r="AE23" i="16"/>
  <c r="AD22" i="16"/>
  <c r="AD21" i="16"/>
  <c r="AD20" i="16"/>
  <c r="AD19" i="16"/>
  <c r="Q19" i="16"/>
  <c r="AV19" i="16"/>
  <c r="AD18" i="16"/>
  <c r="AD17" i="16"/>
  <c r="AD16" i="16"/>
  <c r="AD15" i="16"/>
  <c r="Q15" i="16"/>
  <c r="AV15" i="16"/>
  <c r="O15" i="16"/>
  <c r="AB15" i="16"/>
  <c r="AT15" i="16"/>
  <c r="AW15" i="16"/>
  <c r="AD14" i="16"/>
  <c r="AD13" i="16"/>
  <c r="AD12" i="16"/>
  <c r="AB42" i="16"/>
  <c r="AB41" i="16"/>
  <c r="AB40" i="16"/>
  <c r="AB38" i="16"/>
  <c r="O38" i="16"/>
  <c r="AT38" i="16"/>
  <c r="AB37" i="16"/>
  <c r="AB36" i="16"/>
  <c r="AB34" i="16"/>
  <c r="AB33" i="16"/>
  <c r="AB32" i="16"/>
  <c r="AB30" i="16"/>
  <c r="AB29" i="16"/>
  <c r="AB28" i="16"/>
  <c r="AB25" i="16"/>
  <c r="AB24" i="16"/>
  <c r="AB22" i="16"/>
  <c r="AB21" i="16"/>
  <c r="AB20" i="16"/>
  <c r="AB19" i="16"/>
  <c r="AB18" i="16"/>
  <c r="AB17" i="16"/>
  <c r="AB16" i="16"/>
  <c r="AB14" i="16"/>
  <c r="AB13" i="16"/>
  <c r="AB12" i="16"/>
  <c r="Q42" i="16"/>
  <c r="Q41" i="16"/>
  <c r="Q40" i="16"/>
  <c r="Q38" i="16"/>
  <c r="Q37" i="16"/>
  <c r="Q35" i="16"/>
  <c r="Q34" i="16"/>
  <c r="Q33" i="16"/>
  <c r="Q30" i="16"/>
  <c r="Q29" i="16"/>
  <c r="Q28" i="16"/>
  <c r="Q27" i="16"/>
  <c r="Q26" i="16"/>
  <c r="Q25" i="16"/>
  <c r="Q24" i="16"/>
  <c r="Q23" i="16"/>
  <c r="Q22" i="16"/>
  <c r="Q21" i="16"/>
  <c r="Q20" i="16"/>
  <c r="Q18" i="16"/>
  <c r="Q17" i="16"/>
  <c r="AV17" i="16"/>
  <c r="O17" i="16"/>
  <c r="AT17" i="16"/>
  <c r="AW17" i="16"/>
  <c r="Q16" i="16"/>
  <c r="Q14" i="16"/>
  <c r="Q13" i="16"/>
  <c r="AV13" i="16"/>
  <c r="O13" i="16"/>
  <c r="AT13" i="16"/>
  <c r="AW13" i="16"/>
  <c r="Q12" i="16"/>
  <c r="AP12" i="16"/>
  <c r="AO12" i="16"/>
  <c r="AC42" i="16"/>
  <c r="AC41" i="16"/>
  <c r="AC38" i="16"/>
  <c r="AC37" i="16"/>
  <c r="AC33" i="16"/>
  <c r="AC30" i="16"/>
  <c r="AC29" i="16"/>
  <c r="AC27" i="16"/>
  <c r="AC26" i="16"/>
  <c r="AC25" i="16"/>
  <c r="AC22" i="16"/>
  <c r="P22" i="16"/>
  <c r="AU22" i="16"/>
  <c r="AC21" i="16"/>
  <c r="AC19" i="16"/>
  <c r="AC17" i="16"/>
  <c r="AC15" i="16"/>
  <c r="AC13" i="16"/>
  <c r="AM42" i="16"/>
  <c r="AL42" i="16"/>
  <c r="AK42" i="16"/>
  <c r="AJ42" i="16"/>
  <c r="AI42" i="16"/>
  <c r="AH42" i="16"/>
  <c r="AF42" i="16"/>
  <c r="AN42" i="16"/>
  <c r="AM41" i="16"/>
  <c r="AL41" i="16"/>
  <c r="AK41" i="16"/>
  <c r="AJ41" i="16"/>
  <c r="AI41" i="16"/>
  <c r="AH41" i="16"/>
  <c r="AG41" i="16"/>
  <c r="AF41" i="16"/>
  <c r="AM40" i="16"/>
  <c r="AL40" i="16"/>
  <c r="AK40" i="16"/>
  <c r="AJ40" i="16"/>
  <c r="AI40" i="16"/>
  <c r="AH40" i="16"/>
  <c r="AG40" i="16"/>
  <c r="AF40" i="16"/>
  <c r="AN40" i="16"/>
  <c r="AM39" i="16"/>
  <c r="AL39" i="16"/>
  <c r="AK39" i="16"/>
  <c r="AJ39" i="16"/>
  <c r="AI39" i="16"/>
  <c r="AH39" i="16"/>
  <c r="AG39" i="16"/>
  <c r="AF39" i="16"/>
  <c r="AM38" i="16"/>
  <c r="AL38" i="16"/>
  <c r="AK38" i="16"/>
  <c r="AJ38" i="16"/>
  <c r="AI38" i="16"/>
  <c r="AH38" i="16"/>
  <c r="AG38" i="16"/>
  <c r="AF38" i="16"/>
  <c r="AN38" i="16"/>
  <c r="AM37" i="16"/>
  <c r="AL37" i="16"/>
  <c r="AK37" i="16"/>
  <c r="AJ37" i="16"/>
  <c r="AI37" i="16"/>
  <c r="AH37" i="16"/>
  <c r="AG37" i="16"/>
  <c r="AF37" i="16"/>
  <c r="AM36" i="16"/>
  <c r="AL36" i="16"/>
  <c r="AK36" i="16"/>
  <c r="AJ36" i="16"/>
  <c r="AI36" i="16"/>
  <c r="AH36" i="16"/>
  <c r="AG36" i="16"/>
  <c r="AF36" i="16"/>
  <c r="AN36" i="16"/>
  <c r="AM35" i="16"/>
  <c r="AL35" i="16"/>
  <c r="AK35" i="16"/>
  <c r="AJ35" i="16"/>
  <c r="AI35" i="16"/>
  <c r="AH35" i="16"/>
  <c r="AG35" i="16"/>
  <c r="AF35" i="16"/>
  <c r="AM34" i="16"/>
  <c r="AL34" i="16"/>
  <c r="AK34" i="16"/>
  <c r="AJ34" i="16"/>
  <c r="AI34" i="16"/>
  <c r="AH34" i="16"/>
  <c r="AG34" i="16"/>
  <c r="AF34" i="16"/>
  <c r="AN34" i="16"/>
  <c r="AM33" i="16"/>
  <c r="AL33" i="16"/>
  <c r="AK33" i="16"/>
  <c r="AJ33" i="16"/>
  <c r="AI33" i="16"/>
  <c r="AH33" i="16"/>
  <c r="AG33" i="16"/>
  <c r="AF33" i="16"/>
  <c r="AM32" i="16"/>
  <c r="AL32" i="16"/>
  <c r="AK32" i="16"/>
  <c r="AJ32" i="16"/>
  <c r="AI32" i="16"/>
  <c r="AH32" i="16"/>
  <c r="AG32" i="16"/>
  <c r="AF32" i="16"/>
  <c r="AN32" i="16"/>
  <c r="AM31" i="16"/>
  <c r="AL31" i="16"/>
  <c r="AK31" i="16"/>
  <c r="AJ31" i="16"/>
  <c r="AI31" i="16"/>
  <c r="AH31" i="16"/>
  <c r="AG31" i="16"/>
  <c r="AF31" i="16"/>
  <c r="AM30" i="16"/>
  <c r="AL30" i="16"/>
  <c r="AK30" i="16"/>
  <c r="AJ30" i="16"/>
  <c r="AI30" i="16"/>
  <c r="AH30" i="16"/>
  <c r="AG30" i="16"/>
  <c r="AF30" i="16"/>
  <c r="AM29" i="16"/>
  <c r="AL29" i="16"/>
  <c r="AK29" i="16"/>
  <c r="AJ29" i="16"/>
  <c r="AI29" i="16"/>
  <c r="AH29" i="16"/>
  <c r="AF29" i="16"/>
  <c r="AG29" i="16"/>
  <c r="AN29" i="16"/>
  <c r="AM28" i="16"/>
  <c r="AL28" i="16"/>
  <c r="AK28" i="16"/>
  <c r="AJ28" i="16"/>
  <c r="AI28" i="16"/>
  <c r="AH28" i="16"/>
  <c r="AF28" i="16"/>
  <c r="AG28" i="16"/>
  <c r="AN28" i="16"/>
  <c r="AM27" i="16"/>
  <c r="AL27" i="16"/>
  <c r="AK27" i="16"/>
  <c r="AJ27" i="16"/>
  <c r="AI27" i="16"/>
  <c r="AH27" i="16"/>
  <c r="AF27" i="16"/>
  <c r="AG27" i="16"/>
  <c r="AN27" i="16"/>
  <c r="AM26" i="16"/>
  <c r="AL26" i="16"/>
  <c r="AK26" i="16"/>
  <c r="AJ26" i="16"/>
  <c r="AI26" i="16"/>
  <c r="AH26" i="16"/>
  <c r="AF26" i="16"/>
  <c r="AG26" i="16"/>
  <c r="AN26" i="16"/>
  <c r="AM25" i="16"/>
  <c r="AL25" i="16"/>
  <c r="AK25" i="16"/>
  <c r="AJ25" i="16"/>
  <c r="AI25" i="16"/>
  <c r="AH25" i="16"/>
  <c r="AF25" i="16"/>
  <c r="AG25" i="16"/>
  <c r="AN25" i="16"/>
  <c r="AM24" i="16"/>
  <c r="AL24" i="16"/>
  <c r="AK24" i="16"/>
  <c r="AJ24" i="16"/>
  <c r="AI24" i="16"/>
  <c r="AH24" i="16"/>
  <c r="AG24" i="16"/>
  <c r="AF24" i="16"/>
  <c r="AM23" i="16"/>
  <c r="AL23" i="16"/>
  <c r="AK23" i="16"/>
  <c r="AJ23" i="16"/>
  <c r="AI23" i="16"/>
  <c r="AH23" i="16"/>
  <c r="AG23" i="16"/>
  <c r="AF23" i="16"/>
  <c r="AM22" i="16"/>
  <c r="AL22" i="16"/>
  <c r="AK22" i="16"/>
  <c r="AJ22" i="16"/>
  <c r="AI22" i="16"/>
  <c r="AH22" i="16"/>
  <c r="AG22" i="16"/>
  <c r="AF22" i="16"/>
  <c r="AM21" i="16"/>
  <c r="AL21" i="16"/>
  <c r="AK21" i="16"/>
  <c r="AJ21" i="16"/>
  <c r="AI21" i="16"/>
  <c r="AH21" i="16"/>
  <c r="AG21" i="16"/>
  <c r="AF21" i="16"/>
  <c r="AM20" i="16"/>
  <c r="AL20" i="16"/>
  <c r="AK20" i="16"/>
  <c r="AJ20" i="16"/>
  <c r="AI20" i="16"/>
  <c r="AH20" i="16"/>
  <c r="AG20" i="16"/>
  <c r="AF20" i="16"/>
  <c r="AN20" i="16"/>
  <c r="AM19" i="16"/>
  <c r="AL19" i="16"/>
  <c r="AK19" i="16"/>
  <c r="AJ19" i="16"/>
  <c r="AI19" i="16"/>
  <c r="AH19" i="16"/>
  <c r="AG19" i="16"/>
  <c r="AF19" i="16"/>
  <c r="AN19" i="16"/>
  <c r="AM18" i="16"/>
  <c r="AL18" i="16"/>
  <c r="AK18" i="16"/>
  <c r="AJ18" i="16"/>
  <c r="AI18" i="16"/>
  <c r="AH18" i="16"/>
  <c r="AG18" i="16"/>
  <c r="AF18" i="16"/>
  <c r="AM17" i="16"/>
  <c r="AL17" i="16"/>
  <c r="AK17" i="16"/>
  <c r="AJ17" i="16"/>
  <c r="AI17" i="16"/>
  <c r="AH17" i="16"/>
  <c r="AG17" i="16"/>
  <c r="AF17" i="16"/>
  <c r="AN17" i="16"/>
  <c r="AM16" i="16"/>
  <c r="AL16" i="16"/>
  <c r="AK16" i="16"/>
  <c r="AJ16" i="16"/>
  <c r="AI16" i="16"/>
  <c r="AH16" i="16"/>
  <c r="AG16" i="16"/>
  <c r="AF16" i="16"/>
  <c r="AM15" i="16"/>
  <c r="AL15" i="16"/>
  <c r="AK15" i="16"/>
  <c r="AJ15" i="16"/>
  <c r="AI15" i="16"/>
  <c r="AH15" i="16"/>
  <c r="AG15" i="16"/>
  <c r="AF15" i="16"/>
  <c r="AN15" i="16"/>
  <c r="AM14" i="16"/>
  <c r="AL14" i="16"/>
  <c r="AK14" i="16"/>
  <c r="AK12" i="16"/>
  <c r="AK13" i="16"/>
  <c r="AK44" i="16"/>
  <c r="K83" i="16"/>
  <c r="AJ14" i="16"/>
  <c r="AI14" i="16"/>
  <c r="AH14" i="16"/>
  <c r="AG14" i="16"/>
  <c r="AG12" i="16"/>
  <c r="AG13" i="16"/>
  <c r="AG44" i="16"/>
  <c r="AF14" i="16"/>
  <c r="AM13" i="16"/>
  <c r="AM12" i="16"/>
  <c r="AL13" i="16"/>
  <c r="AL12" i="16"/>
  <c r="AJ13" i="16"/>
  <c r="AJ12" i="16"/>
  <c r="AI13" i="16"/>
  <c r="AI12" i="16"/>
  <c r="AH13" i="16"/>
  <c r="AH12" i="16"/>
  <c r="AF13" i="16"/>
  <c r="AN13" i="16"/>
  <c r="AF12" i="16"/>
  <c r="Z42" i="16"/>
  <c r="Y42" i="16"/>
  <c r="X42" i="16"/>
  <c r="S42" i="16"/>
  <c r="T42" i="16"/>
  <c r="U42" i="16"/>
  <c r="V42" i="16"/>
  <c r="W42" i="16"/>
  <c r="AA42" i="16"/>
  <c r="Z41" i="16"/>
  <c r="Y41" i="16"/>
  <c r="X41" i="16"/>
  <c r="W41" i="16"/>
  <c r="V41" i="16"/>
  <c r="U41" i="16"/>
  <c r="Z40" i="16"/>
  <c r="Y40" i="16"/>
  <c r="X40" i="16"/>
  <c r="S40" i="16"/>
  <c r="T40" i="16"/>
  <c r="U40" i="16"/>
  <c r="V40" i="16"/>
  <c r="W40" i="16"/>
  <c r="AA40" i="16"/>
  <c r="Z39" i="16"/>
  <c r="Y39" i="16"/>
  <c r="X39" i="16"/>
  <c r="W39" i="16"/>
  <c r="V39" i="16"/>
  <c r="U39" i="16"/>
  <c r="Z38" i="16"/>
  <c r="Y38" i="16"/>
  <c r="X38" i="16"/>
  <c r="S38" i="16"/>
  <c r="T38" i="16"/>
  <c r="U38" i="16"/>
  <c r="V38" i="16"/>
  <c r="W38" i="16"/>
  <c r="AA38" i="16"/>
  <c r="Z37" i="16"/>
  <c r="Y37" i="16"/>
  <c r="X37" i="16"/>
  <c r="W37" i="16"/>
  <c r="V37" i="16"/>
  <c r="U37" i="16"/>
  <c r="Z36" i="16"/>
  <c r="Y36" i="16"/>
  <c r="X36" i="16"/>
  <c r="S36" i="16"/>
  <c r="T36" i="16"/>
  <c r="U36" i="16"/>
  <c r="V36" i="16"/>
  <c r="W36" i="16"/>
  <c r="AA36" i="16"/>
  <c r="Z35" i="16"/>
  <c r="Y35" i="16"/>
  <c r="X35" i="16"/>
  <c r="W35" i="16"/>
  <c r="V35" i="16"/>
  <c r="U35" i="16"/>
  <c r="Z34" i="16"/>
  <c r="Y34" i="16"/>
  <c r="X34" i="16"/>
  <c r="S34" i="16"/>
  <c r="T34" i="16"/>
  <c r="U34" i="16"/>
  <c r="V34" i="16"/>
  <c r="W34" i="16"/>
  <c r="AA34" i="16"/>
  <c r="Z33" i="16"/>
  <c r="Y33" i="16"/>
  <c r="X33" i="16"/>
  <c r="W33" i="16"/>
  <c r="V33" i="16"/>
  <c r="U33" i="16"/>
  <c r="Z32" i="16"/>
  <c r="Y32" i="16"/>
  <c r="X32" i="16"/>
  <c r="S32" i="16"/>
  <c r="T32" i="16"/>
  <c r="U32" i="16"/>
  <c r="V32" i="16"/>
  <c r="W32" i="16"/>
  <c r="AA32" i="16"/>
  <c r="Z31" i="16"/>
  <c r="Y31" i="16"/>
  <c r="X31" i="16"/>
  <c r="W31" i="16"/>
  <c r="V31" i="16"/>
  <c r="U31" i="16"/>
  <c r="Z30" i="16"/>
  <c r="Y30" i="16"/>
  <c r="X30" i="16"/>
  <c r="W30" i="16"/>
  <c r="V30" i="16"/>
  <c r="U30" i="16"/>
  <c r="Z29" i="16"/>
  <c r="Y29" i="16"/>
  <c r="X29" i="16"/>
  <c r="W29" i="16"/>
  <c r="V29" i="16"/>
  <c r="U29" i="16"/>
  <c r="Z28" i="16"/>
  <c r="Y28" i="16"/>
  <c r="X28" i="16"/>
  <c r="W28" i="16"/>
  <c r="V28" i="16"/>
  <c r="U28" i="16"/>
  <c r="Z27" i="16"/>
  <c r="Y27" i="16"/>
  <c r="X27" i="16"/>
  <c r="W27" i="16"/>
  <c r="V27" i="16"/>
  <c r="U27" i="16"/>
  <c r="Z26" i="16"/>
  <c r="Y26" i="16"/>
  <c r="X26" i="16"/>
  <c r="W26" i="16"/>
  <c r="V26" i="16"/>
  <c r="U26" i="16"/>
  <c r="Z25" i="16"/>
  <c r="Y25" i="16"/>
  <c r="X25" i="16"/>
  <c r="W25" i="16"/>
  <c r="V25" i="16"/>
  <c r="U25" i="16"/>
  <c r="Z24" i="16"/>
  <c r="Y24" i="16"/>
  <c r="X24" i="16"/>
  <c r="W24" i="16"/>
  <c r="V24" i="16"/>
  <c r="U24" i="16"/>
  <c r="Z23" i="16"/>
  <c r="Y23" i="16"/>
  <c r="X23" i="16"/>
  <c r="W23" i="16"/>
  <c r="V23" i="16"/>
  <c r="S23" i="16"/>
  <c r="T23" i="16"/>
  <c r="U23" i="16"/>
  <c r="AA23" i="16"/>
  <c r="Z22" i="16"/>
  <c r="Y22" i="16"/>
  <c r="X22" i="16"/>
  <c r="W22" i="16"/>
  <c r="V22" i="16"/>
  <c r="U22" i="16"/>
  <c r="Z21" i="16"/>
  <c r="Y21" i="16"/>
  <c r="X21" i="16"/>
  <c r="W21" i="16"/>
  <c r="V21" i="16"/>
  <c r="U21" i="16"/>
  <c r="Z20" i="16"/>
  <c r="Y20" i="16"/>
  <c r="X20" i="16"/>
  <c r="W20" i="16"/>
  <c r="V20" i="16"/>
  <c r="U20" i="16"/>
  <c r="Z19" i="16"/>
  <c r="Y19" i="16"/>
  <c r="X19" i="16"/>
  <c r="W19" i="16"/>
  <c r="V19" i="16"/>
  <c r="U19" i="16"/>
  <c r="Z18" i="16"/>
  <c r="Y18" i="16"/>
  <c r="X18" i="16"/>
  <c r="W18" i="16"/>
  <c r="V18" i="16"/>
  <c r="U18" i="16"/>
  <c r="Z17" i="16"/>
  <c r="Y17" i="16"/>
  <c r="X17" i="16"/>
  <c r="W17" i="16"/>
  <c r="W12" i="16"/>
  <c r="W13" i="16"/>
  <c r="W14" i="16"/>
  <c r="W15" i="16"/>
  <c r="W16" i="16"/>
  <c r="W44" i="16"/>
  <c r="K73" i="16"/>
  <c r="V17" i="16"/>
  <c r="U17" i="16"/>
  <c r="Z16" i="16"/>
  <c r="Y16" i="16"/>
  <c r="X16" i="16"/>
  <c r="V16" i="16"/>
  <c r="U16" i="16"/>
  <c r="Z15" i="16"/>
  <c r="Y15" i="16"/>
  <c r="X15" i="16"/>
  <c r="S15" i="16"/>
  <c r="T15" i="16"/>
  <c r="U15" i="16"/>
  <c r="V15" i="16"/>
  <c r="AA15" i="16"/>
  <c r="Z14" i="16"/>
  <c r="Y14" i="16"/>
  <c r="X14" i="16"/>
  <c r="V14" i="16"/>
  <c r="U14" i="16"/>
  <c r="Z13" i="16"/>
  <c r="Y13" i="16"/>
  <c r="X13" i="16"/>
  <c r="X12" i="16"/>
  <c r="X44" i="16"/>
  <c r="V13" i="16"/>
  <c r="U13" i="16"/>
  <c r="Z12" i="16"/>
  <c r="Z44" i="16"/>
  <c r="K76" i="16"/>
  <c r="Y12" i="16"/>
  <c r="V12" i="16"/>
  <c r="U12" i="16"/>
  <c r="T12" i="16"/>
  <c r="T41" i="16"/>
  <c r="S41" i="16"/>
  <c r="AA41" i="16"/>
  <c r="T39" i="16"/>
  <c r="T37" i="16"/>
  <c r="S37" i="16"/>
  <c r="AA37" i="16"/>
  <c r="T35" i="16"/>
  <c r="T33" i="16"/>
  <c r="S33" i="16"/>
  <c r="AA33" i="16"/>
  <c r="T31" i="16"/>
  <c r="T30" i="16"/>
  <c r="T29" i="16"/>
  <c r="S29" i="16"/>
  <c r="AA29" i="16"/>
  <c r="T28" i="16"/>
  <c r="T27" i="16"/>
  <c r="T26" i="16"/>
  <c r="T25" i="16"/>
  <c r="T24" i="16"/>
  <c r="T22" i="16"/>
  <c r="T21" i="16"/>
  <c r="S21" i="16"/>
  <c r="AA21" i="16"/>
  <c r="T20" i="16"/>
  <c r="T19" i="16"/>
  <c r="T18" i="16"/>
  <c r="T17" i="16"/>
  <c r="S17" i="16"/>
  <c r="AA17" i="16"/>
  <c r="T16" i="16"/>
  <c r="T14" i="16"/>
  <c r="T13" i="16"/>
  <c r="S39" i="16"/>
  <c r="AA39" i="16"/>
  <c r="S35" i="16"/>
  <c r="AA35" i="16"/>
  <c r="S31" i="16"/>
  <c r="AA31" i="16"/>
  <c r="S30" i="16"/>
  <c r="S28" i="16"/>
  <c r="S27" i="16"/>
  <c r="S26" i="16"/>
  <c r="S25" i="16"/>
  <c r="S24" i="16"/>
  <c r="S12" i="16"/>
  <c r="S13" i="16"/>
  <c r="S14" i="16"/>
  <c r="S16" i="16"/>
  <c r="S18" i="16"/>
  <c r="S19" i="16"/>
  <c r="S20" i="16"/>
  <c r="S22" i="16"/>
  <c r="S44" i="16"/>
  <c r="K69" i="16"/>
  <c r="P37" i="16"/>
  <c r="P38" i="16"/>
  <c r="P41" i="16"/>
  <c r="P42" i="16"/>
  <c r="P34" i="16"/>
  <c r="P33" i="16"/>
  <c r="P32" i="16"/>
  <c r="P30" i="16"/>
  <c r="P29" i="16"/>
  <c r="P28" i="16"/>
  <c r="P27" i="16"/>
  <c r="P26" i="16"/>
  <c r="P25" i="16"/>
  <c r="P24" i="16"/>
  <c r="P21" i="16"/>
  <c r="P20" i="16"/>
  <c r="P19" i="16"/>
  <c r="P18" i="16"/>
  <c r="P17" i="16"/>
  <c r="P16" i="16"/>
  <c r="P15" i="16"/>
  <c r="P13" i="16"/>
  <c r="P12" i="16"/>
  <c r="O42" i="16"/>
  <c r="O41" i="16"/>
  <c r="O40" i="16"/>
  <c r="O37" i="16"/>
  <c r="O36" i="16"/>
  <c r="O35" i="16"/>
  <c r="AT35" i="16"/>
  <c r="O34" i="16"/>
  <c r="O33" i="16"/>
  <c r="O32" i="16"/>
  <c r="O30" i="16"/>
  <c r="O29" i="16"/>
  <c r="O28" i="16"/>
  <c r="O27" i="16"/>
  <c r="O25" i="16"/>
  <c r="O24" i="16"/>
  <c r="O23" i="16"/>
  <c r="O22" i="16"/>
  <c r="O21" i="16"/>
  <c r="O20" i="16"/>
  <c r="O19" i="16"/>
  <c r="O18" i="16"/>
  <c r="O16" i="16"/>
  <c r="O14" i="16"/>
  <c r="O12" i="16"/>
  <c r="M42" i="16"/>
  <c r="L42" i="16"/>
  <c r="K42" i="16"/>
  <c r="J42" i="16"/>
  <c r="I42" i="16"/>
  <c r="M41" i="16"/>
  <c r="L41" i="16"/>
  <c r="K41" i="16"/>
  <c r="J41" i="16"/>
  <c r="I41" i="16"/>
  <c r="M40" i="16"/>
  <c r="L40" i="16"/>
  <c r="K40" i="16"/>
  <c r="J40" i="16"/>
  <c r="I40" i="16"/>
  <c r="M39" i="16"/>
  <c r="L39" i="16"/>
  <c r="K39" i="16"/>
  <c r="J39" i="16"/>
  <c r="I39" i="16"/>
  <c r="M38" i="16"/>
  <c r="L38" i="16"/>
  <c r="K38" i="16"/>
  <c r="J38" i="16"/>
  <c r="I38" i="16"/>
  <c r="M37" i="16"/>
  <c r="L37" i="16"/>
  <c r="K37" i="16"/>
  <c r="J37" i="16"/>
  <c r="I37" i="16"/>
  <c r="M36" i="16"/>
  <c r="L36" i="16"/>
  <c r="K36" i="16"/>
  <c r="J36" i="16"/>
  <c r="I36" i="16"/>
  <c r="M35" i="16"/>
  <c r="L35" i="16"/>
  <c r="K35" i="16"/>
  <c r="J35" i="16"/>
  <c r="I35" i="16"/>
  <c r="M34" i="16"/>
  <c r="L34" i="16"/>
  <c r="K34" i="16"/>
  <c r="J34" i="16"/>
  <c r="I34" i="16"/>
  <c r="M33" i="16"/>
  <c r="L33" i="16"/>
  <c r="K33" i="16"/>
  <c r="J33" i="16"/>
  <c r="I33" i="16"/>
  <c r="M32" i="16"/>
  <c r="L32" i="16"/>
  <c r="K32" i="16"/>
  <c r="J32" i="16"/>
  <c r="I32" i="16"/>
  <c r="M31" i="16"/>
  <c r="L31" i="16"/>
  <c r="K31" i="16"/>
  <c r="J31" i="16"/>
  <c r="I31" i="16"/>
  <c r="M30" i="16"/>
  <c r="L30" i="16"/>
  <c r="K30" i="16"/>
  <c r="J30" i="16"/>
  <c r="I30" i="16"/>
  <c r="M29" i="16"/>
  <c r="L29" i="16"/>
  <c r="K29" i="16"/>
  <c r="J29" i="16"/>
  <c r="I29" i="16"/>
  <c r="M28" i="16"/>
  <c r="L28" i="16"/>
  <c r="K28" i="16"/>
  <c r="F28" i="16"/>
  <c r="G28" i="16"/>
  <c r="H28" i="16"/>
  <c r="I28" i="16"/>
  <c r="J28" i="16"/>
  <c r="N28" i="16"/>
  <c r="M27" i="16"/>
  <c r="L27" i="16"/>
  <c r="K27" i="16"/>
  <c r="J27" i="16"/>
  <c r="I27" i="16"/>
  <c r="M26" i="16"/>
  <c r="L26" i="16"/>
  <c r="K26" i="16"/>
  <c r="J26" i="16"/>
  <c r="I26" i="16"/>
  <c r="M25" i="16"/>
  <c r="L25" i="16"/>
  <c r="K25" i="16"/>
  <c r="J25" i="16"/>
  <c r="I25" i="16"/>
  <c r="M24" i="16"/>
  <c r="L24" i="16"/>
  <c r="K24" i="16"/>
  <c r="J24" i="16"/>
  <c r="I24" i="16"/>
  <c r="M23" i="16"/>
  <c r="L23" i="16"/>
  <c r="K23" i="16"/>
  <c r="J23" i="16"/>
  <c r="I23" i="16"/>
  <c r="M22" i="16"/>
  <c r="L22" i="16"/>
  <c r="K22" i="16"/>
  <c r="J22" i="16"/>
  <c r="I22" i="16"/>
  <c r="M21" i="16"/>
  <c r="L21" i="16"/>
  <c r="K21" i="16"/>
  <c r="J21" i="16"/>
  <c r="I21" i="16"/>
  <c r="M20" i="16"/>
  <c r="L20" i="16"/>
  <c r="K20" i="16"/>
  <c r="J20" i="16"/>
  <c r="I20" i="16"/>
  <c r="M19" i="16"/>
  <c r="L19" i="16"/>
  <c r="K19" i="16"/>
  <c r="J19" i="16"/>
  <c r="I19" i="16"/>
  <c r="M18" i="16"/>
  <c r="L18" i="16"/>
  <c r="K18" i="16"/>
  <c r="J18" i="16"/>
  <c r="I18" i="16"/>
  <c r="M17" i="16"/>
  <c r="L17" i="16"/>
  <c r="K17" i="16"/>
  <c r="J17" i="16"/>
  <c r="I17" i="16"/>
  <c r="M16" i="16"/>
  <c r="L16" i="16"/>
  <c r="K16" i="16"/>
  <c r="K12" i="16"/>
  <c r="K13" i="16"/>
  <c r="K14" i="16"/>
  <c r="K15" i="16"/>
  <c r="K44" i="16"/>
  <c r="J16" i="16"/>
  <c r="I16" i="16"/>
  <c r="M15" i="16"/>
  <c r="L15" i="16"/>
  <c r="J15" i="16"/>
  <c r="I15" i="16"/>
  <c r="M14" i="16"/>
  <c r="L14" i="16"/>
  <c r="J14" i="16"/>
  <c r="I14" i="16"/>
  <c r="M13" i="16"/>
  <c r="L13" i="16"/>
  <c r="J13" i="16"/>
  <c r="I13" i="16"/>
  <c r="H13" i="16"/>
  <c r="M12" i="16"/>
  <c r="L12" i="16"/>
  <c r="J12" i="16"/>
  <c r="I12" i="16"/>
  <c r="I44" i="16"/>
  <c r="H12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G12" i="16"/>
  <c r="G42" i="16"/>
  <c r="G41" i="16"/>
  <c r="G40" i="16"/>
  <c r="G39" i="16"/>
  <c r="F39" i="16"/>
  <c r="N39" i="16"/>
  <c r="G38" i="16"/>
  <c r="G37" i="16"/>
  <c r="G36" i="16"/>
  <c r="G35" i="16"/>
  <c r="F35" i="16"/>
  <c r="N35" i="16"/>
  <c r="G34" i="16"/>
  <c r="G33" i="16"/>
  <c r="G32" i="16"/>
  <c r="G31" i="16"/>
  <c r="G30" i="16"/>
  <c r="G29" i="16"/>
  <c r="G27" i="16"/>
  <c r="F27" i="16"/>
  <c r="N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G14" i="16"/>
  <c r="G13" i="16"/>
  <c r="F42" i="16"/>
  <c r="F41" i="16"/>
  <c r="N41" i="16"/>
  <c r="F40" i="16"/>
  <c r="F38" i="16"/>
  <c r="F37" i="16"/>
  <c r="N37" i="16"/>
  <c r="F36" i="16"/>
  <c r="F34" i="16"/>
  <c r="F33" i="16"/>
  <c r="N33" i="16"/>
  <c r="F32" i="16"/>
  <c r="F31" i="16"/>
  <c r="F30" i="16"/>
  <c r="F29" i="16"/>
  <c r="F26" i="16"/>
  <c r="F25" i="16"/>
  <c r="N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U44" i="16"/>
  <c r="K71" i="16"/>
  <c r="AI44" i="16"/>
  <c r="Y44" i="16"/>
  <c r="AM44" i="16"/>
  <c r="N112" i="16"/>
  <c r="AT111" i="16"/>
  <c r="AV111" i="16"/>
  <c r="AN111" i="16"/>
  <c r="AU110" i="16"/>
  <c r="AT109" i="16"/>
  <c r="AV109" i="16"/>
  <c r="AN109" i="16"/>
  <c r="AT107" i="16"/>
  <c r="AV107" i="16"/>
  <c r="AN107" i="16"/>
  <c r="AU106" i="16"/>
  <c r="N106" i="16"/>
  <c r="AT105" i="16"/>
  <c r="AV105" i="16"/>
  <c r="AU105" i="16"/>
  <c r="AT104" i="16"/>
  <c r="AA104" i="16"/>
  <c r="AT103" i="16"/>
  <c r="AV103" i="16"/>
  <c r="AU103" i="16"/>
  <c r="AT102" i="16"/>
  <c r="AU102" i="16"/>
  <c r="AA102" i="16"/>
  <c r="AR105" i="16"/>
  <c r="AR107" i="16"/>
  <c r="AR103" i="16"/>
  <c r="AN101" i="16"/>
  <c r="AR111" i="16"/>
  <c r="AR109" i="16"/>
  <c r="AA101" i="16"/>
  <c r="AE111" i="16"/>
  <c r="AE110" i="16"/>
  <c r="AE109" i="16"/>
  <c r="AE107" i="16"/>
  <c r="AE106" i="16"/>
  <c r="AE105" i="16"/>
  <c r="AE103" i="16"/>
  <c r="AE102" i="16"/>
  <c r="AV42" i="16"/>
  <c r="N42" i="16"/>
  <c r="AT41" i="16"/>
  <c r="AV41" i="16"/>
  <c r="AU41" i="16"/>
  <c r="AN41" i="16"/>
  <c r="AT40" i="16"/>
  <c r="N40" i="16"/>
  <c r="AN39" i="16"/>
  <c r="AS39" i="16"/>
  <c r="AV38" i="16"/>
  <c r="N38" i="16"/>
  <c r="AT37" i="16"/>
  <c r="AV37" i="16"/>
  <c r="AW37" i="16"/>
  <c r="AU37" i="16"/>
  <c r="AN37" i="16"/>
  <c r="AT36" i="16"/>
  <c r="N36" i="16"/>
  <c r="AS36" i="16"/>
  <c r="BE36" i="16"/>
  <c r="AV35" i="16"/>
  <c r="AN35" i="16"/>
  <c r="AV34" i="16"/>
  <c r="N34" i="16"/>
  <c r="AS34" i="16"/>
  <c r="BC34" i="16"/>
  <c r="AT33" i="16"/>
  <c r="AV33" i="16"/>
  <c r="AU33" i="16"/>
  <c r="AN33" i="16"/>
  <c r="AT32" i="16"/>
  <c r="N32" i="16"/>
  <c r="N31" i="16"/>
  <c r="AN31" i="16"/>
  <c r="AT30" i="16"/>
  <c r="AV30" i="16"/>
  <c r="N30" i="16"/>
  <c r="AA30" i="16"/>
  <c r="AN30" i="16"/>
  <c r="AT29" i="16"/>
  <c r="AV29" i="16"/>
  <c r="AU29" i="16"/>
  <c r="N29" i="16"/>
  <c r="AT28" i="16"/>
  <c r="AV28" i="16"/>
  <c r="AU28" i="16"/>
  <c r="AA28" i="16"/>
  <c r="AT27" i="16"/>
  <c r="AV27" i="16"/>
  <c r="AU27" i="16"/>
  <c r="AA27" i="16"/>
  <c r="AV26" i="16"/>
  <c r="AU26" i="16"/>
  <c r="N26" i="16"/>
  <c r="AA26" i="16"/>
  <c r="AT25" i="16"/>
  <c r="AV25" i="16"/>
  <c r="AU25" i="16"/>
  <c r="AA25" i="16"/>
  <c r="AT24" i="16"/>
  <c r="AU24" i="16"/>
  <c r="N24" i="16"/>
  <c r="AA24" i="16"/>
  <c r="AT23" i="16"/>
  <c r="AV23" i="16"/>
  <c r="N23" i="16"/>
  <c r="AN23" i="16"/>
  <c r="AT22" i="16"/>
  <c r="AV22" i="16"/>
  <c r="N22" i="16"/>
  <c r="AA22" i="16"/>
  <c r="AN22" i="16"/>
  <c r="AT21" i="16"/>
  <c r="AV21" i="16"/>
  <c r="AW21" i="16"/>
  <c r="AU21" i="16"/>
  <c r="N21" i="16"/>
  <c r="AN21" i="16"/>
  <c r="AT20" i="16"/>
  <c r="AV20" i="16"/>
  <c r="AU20" i="16"/>
  <c r="N20" i="16"/>
  <c r="AA20" i="16"/>
  <c r="AT19" i="16"/>
  <c r="AU19" i="16"/>
  <c r="N19" i="16"/>
  <c r="AA19" i="16"/>
  <c r="AT18" i="16"/>
  <c r="AV18" i="16"/>
  <c r="N18" i="16"/>
  <c r="AA18" i="16"/>
  <c r="AN18" i="16"/>
  <c r="AU17" i="16"/>
  <c r="N17" i="16"/>
  <c r="AT16" i="16"/>
  <c r="AV16" i="16"/>
  <c r="AU16" i="16"/>
  <c r="N16" i="16"/>
  <c r="AA16" i="16"/>
  <c r="AN16" i="16"/>
  <c r="AU15" i="16"/>
  <c r="N15" i="16"/>
  <c r="AT14" i="16"/>
  <c r="AV14" i="16"/>
  <c r="N14" i="16"/>
  <c r="AA14" i="16"/>
  <c r="AN14" i="16"/>
  <c r="AU13" i="16"/>
  <c r="N13" i="16"/>
  <c r="AR42" i="16"/>
  <c r="AR41" i="16"/>
  <c r="AR39" i="16"/>
  <c r="AR38" i="16"/>
  <c r="AR37" i="16"/>
  <c r="AR36" i="16"/>
  <c r="AR35" i="16"/>
  <c r="AR34" i="16"/>
  <c r="AR33" i="16"/>
  <c r="AR32" i="16"/>
  <c r="AR31" i="16"/>
  <c r="AR30" i="16"/>
  <c r="AR29" i="16"/>
  <c r="AR28" i="16"/>
  <c r="AR27" i="16"/>
  <c r="AR26" i="16"/>
  <c r="AR25" i="16"/>
  <c r="AR23" i="16"/>
  <c r="AR22" i="16"/>
  <c r="AR21" i="16"/>
  <c r="AR20" i="16"/>
  <c r="AR19" i="16"/>
  <c r="AR18" i="16"/>
  <c r="AR17" i="16"/>
  <c r="AR16" i="16"/>
  <c r="AR15" i="16"/>
  <c r="AR14" i="16"/>
  <c r="AR13" i="16"/>
  <c r="AR12" i="16"/>
  <c r="AN12" i="16"/>
  <c r="AE42" i="16"/>
  <c r="AE41" i="16"/>
  <c r="AE40" i="16"/>
  <c r="AE38" i="16"/>
  <c r="AE37" i="16"/>
  <c r="AE36" i="16"/>
  <c r="AE34" i="16"/>
  <c r="AE33" i="16"/>
  <c r="AE32" i="16"/>
  <c r="AE30" i="16"/>
  <c r="AE29" i="16"/>
  <c r="AE28" i="16"/>
  <c r="AE26" i="16"/>
  <c r="AE25" i="16"/>
  <c r="AE24" i="16"/>
  <c r="AE22" i="16"/>
  <c r="AE21" i="16"/>
  <c r="AE20" i="16"/>
  <c r="AE18" i="16"/>
  <c r="AE17" i="16"/>
  <c r="AE16" i="16"/>
  <c r="AE14" i="16"/>
  <c r="AE13" i="16"/>
  <c r="AE12" i="16"/>
  <c r="F114" i="16"/>
  <c r="S114" i="16"/>
  <c r="AF114" i="16"/>
  <c r="AF119" i="16"/>
  <c r="T114" i="16"/>
  <c r="AG114" i="16"/>
  <c r="G114" i="16"/>
  <c r="U114" i="16"/>
  <c r="AH114" i="16"/>
  <c r="H114" i="16"/>
  <c r="AH119" i="16"/>
  <c r="V114" i="16"/>
  <c r="AI114" i="16"/>
  <c r="I114" i="16"/>
  <c r="W114" i="16"/>
  <c r="AJ114" i="16"/>
  <c r="J114" i="16"/>
  <c r="X114" i="16"/>
  <c r="AK114" i="16"/>
  <c r="K114" i="16"/>
  <c r="AK119" i="16"/>
  <c r="Y114" i="16"/>
  <c r="AL114" i="16"/>
  <c r="L114" i="16"/>
  <c r="AL119" i="16"/>
  <c r="Z114" i="16"/>
  <c r="AM114" i="16"/>
  <c r="M114" i="16"/>
  <c r="AA114" i="16"/>
  <c r="N101" i="16"/>
  <c r="N125" i="16"/>
  <c r="AG130" i="16"/>
  <c r="AF130" i="16"/>
  <c r="AC130" i="16"/>
  <c r="AB130" i="16"/>
  <c r="Z130" i="16"/>
  <c r="W130" i="16"/>
  <c r="V130" i="16"/>
  <c r="U130" i="16"/>
  <c r="T130" i="16"/>
  <c r="S130" i="16"/>
  <c r="R130" i="16"/>
  <c r="Q130" i="16"/>
  <c r="P130" i="16"/>
  <c r="G130" i="16"/>
  <c r="I130" i="16"/>
  <c r="K130" i="16"/>
  <c r="AT101" i="16"/>
  <c r="AO114" i="16"/>
  <c r="AO118" i="16"/>
  <c r="AB114" i="16"/>
  <c r="AE112" i="16"/>
  <c r="R112" i="16"/>
  <c r="R111" i="16"/>
  <c r="R110" i="16"/>
  <c r="R109" i="16"/>
  <c r="R108" i="16"/>
  <c r="R107" i="16"/>
  <c r="R106" i="16"/>
  <c r="R105" i="16"/>
  <c r="R104" i="16"/>
  <c r="R103" i="16"/>
  <c r="R102" i="16"/>
  <c r="O114" i="16"/>
  <c r="O118" i="16"/>
  <c r="AO44" i="16"/>
  <c r="AB44" i="16"/>
  <c r="AB48" i="16"/>
  <c r="AD44" i="16"/>
  <c r="O44" i="16"/>
  <c r="O48" i="16"/>
  <c r="Q44" i="16"/>
  <c r="K79" i="16"/>
  <c r="K81" i="16"/>
  <c r="K74" i="16"/>
  <c r="K75" i="16"/>
  <c r="K85" i="16"/>
  <c r="M68" i="16"/>
  <c r="AV12" i="16"/>
  <c r="BE13" i="16"/>
  <c r="BE14" i="16"/>
  <c r="BE16" i="16"/>
  <c r="BE17" i="16"/>
  <c r="BE18" i="16"/>
  <c r="BE19" i="16"/>
  <c r="BE20" i="16"/>
  <c r="BE21" i="16"/>
  <c r="BE23" i="16"/>
  <c r="BE24" i="16"/>
  <c r="BE25" i="16"/>
  <c r="BE26" i="16"/>
  <c r="BE27" i="16"/>
  <c r="BE28" i="16"/>
  <c r="BE30" i="16"/>
  <c r="BE31" i="16"/>
  <c r="BE32" i="16"/>
  <c r="BE33" i="16"/>
  <c r="BE34" i="16"/>
  <c r="BE35" i="16"/>
  <c r="BE37" i="16"/>
  <c r="BE38" i="16"/>
  <c r="BE39" i="16"/>
  <c r="BE40" i="16"/>
  <c r="BE41" i="16"/>
  <c r="BE42" i="16"/>
  <c r="BD12" i="16"/>
  <c r="BD13" i="16"/>
  <c r="BD15" i="16"/>
  <c r="BD16" i="16"/>
  <c r="BD17" i="16"/>
  <c r="BD18" i="16"/>
  <c r="BD19" i="16"/>
  <c r="BD20" i="16"/>
  <c r="BD22" i="16"/>
  <c r="BD23" i="16"/>
  <c r="BD24" i="16"/>
  <c r="BD25" i="16"/>
  <c r="BD26" i="16"/>
  <c r="BD27" i="16"/>
  <c r="BD29" i="16"/>
  <c r="BD30" i="16"/>
  <c r="BD31" i="16"/>
  <c r="BD32" i="16"/>
  <c r="BD33" i="16"/>
  <c r="BD34" i="16"/>
  <c r="BD36" i="16"/>
  <c r="BD37" i="16"/>
  <c r="BD38" i="16"/>
  <c r="BD39" i="16"/>
  <c r="BD40" i="16"/>
  <c r="BD41" i="16"/>
  <c r="BD42" i="16"/>
  <c r="BC12" i="16"/>
  <c r="BC14" i="16"/>
  <c r="BC15" i="16"/>
  <c r="BC16" i="16"/>
  <c r="BC17" i="16"/>
  <c r="BC18" i="16"/>
  <c r="BC19" i="16"/>
  <c r="BC21" i="16"/>
  <c r="BC22" i="16"/>
  <c r="BC23" i="16"/>
  <c r="BC24" i="16"/>
  <c r="BC25" i="16"/>
  <c r="BC26" i="16"/>
  <c r="BC28" i="16"/>
  <c r="BC29" i="16"/>
  <c r="BC30" i="16"/>
  <c r="BC31" i="16"/>
  <c r="BC32" i="16"/>
  <c r="BC33" i="16"/>
  <c r="BC35" i="16"/>
  <c r="BC36" i="16"/>
  <c r="BC37" i="16"/>
  <c r="BC38" i="16"/>
  <c r="BC39" i="16"/>
  <c r="BC40" i="16"/>
  <c r="BC42" i="16"/>
  <c r="BB13" i="16"/>
  <c r="BB14" i="16"/>
  <c r="BB15" i="16"/>
  <c r="BB16" i="16"/>
  <c r="BB17" i="16"/>
  <c r="BB18" i="16"/>
  <c r="BB20" i="16"/>
  <c r="BB21" i="16"/>
  <c r="BB22" i="16"/>
  <c r="BB23" i="16"/>
  <c r="BB24" i="16"/>
  <c r="BB25" i="16"/>
  <c r="BB27" i="16"/>
  <c r="BB28" i="16"/>
  <c r="BB29" i="16"/>
  <c r="BB30" i="16"/>
  <c r="BB31" i="16"/>
  <c r="BB32" i="16"/>
  <c r="BB34" i="16"/>
  <c r="BB35" i="16"/>
  <c r="BB36" i="16"/>
  <c r="BB37" i="16"/>
  <c r="BB38" i="16"/>
  <c r="BB39" i="16"/>
  <c r="BB41" i="16"/>
  <c r="BB42" i="16"/>
  <c r="BA12" i="16"/>
  <c r="BA13" i="16"/>
  <c r="BA14" i="16"/>
  <c r="BA15" i="16"/>
  <c r="BA16" i="16"/>
  <c r="BA17" i="16"/>
  <c r="BA19" i="16"/>
  <c r="BA20" i="16"/>
  <c r="BA21" i="16"/>
  <c r="BA22" i="16"/>
  <c r="BA23" i="16"/>
  <c r="BA24" i="16"/>
  <c r="BA26" i="16"/>
  <c r="BA27" i="16"/>
  <c r="BA28" i="16"/>
  <c r="BA29" i="16"/>
  <c r="BA30" i="16"/>
  <c r="BA31" i="16"/>
  <c r="BA33" i="16"/>
  <c r="BA34" i="16"/>
  <c r="BA35" i="16"/>
  <c r="BA36" i="16"/>
  <c r="BA37" i="16"/>
  <c r="BA38" i="16"/>
  <c r="BA40" i="16"/>
  <c r="BA41" i="16"/>
  <c r="BA42" i="16"/>
  <c r="AZ12" i="16"/>
  <c r="AZ13" i="16"/>
  <c r="AZ14" i="16"/>
  <c r="AZ15" i="16"/>
  <c r="AZ16" i="16"/>
  <c r="AZ18" i="16"/>
  <c r="AZ19" i="16"/>
  <c r="AZ20" i="16"/>
  <c r="AZ21" i="16"/>
  <c r="AZ22" i="16"/>
  <c r="AZ23" i="16"/>
  <c r="AZ25" i="16"/>
  <c r="AZ26" i="16"/>
  <c r="AZ27" i="16"/>
  <c r="AZ28" i="16"/>
  <c r="AZ29" i="16"/>
  <c r="AZ30" i="16"/>
  <c r="AZ32" i="16"/>
  <c r="AZ33" i="16"/>
  <c r="AZ34" i="16"/>
  <c r="AZ35" i="16"/>
  <c r="AZ36" i="16"/>
  <c r="AZ37" i="16"/>
  <c r="AZ39" i="16"/>
  <c r="AZ40" i="16"/>
  <c r="AZ41" i="16"/>
  <c r="AZ42" i="16"/>
  <c r="N12" i="16"/>
  <c r="AY12" i="16"/>
  <c r="AY13" i="16"/>
  <c r="AY14" i="16"/>
  <c r="AY15" i="16"/>
  <c r="AY17" i="16"/>
  <c r="AY18" i="16"/>
  <c r="AY19" i="16"/>
  <c r="AY20" i="16"/>
  <c r="AY21" i="16"/>
  <c r="AY22" i="16"/>
  <c r="AY24" i="16"/>
  <c r="AY25" i="16"/>
  <c r="AY26" i="16"/>
  <c r="AY27" i="16"/>
  <c r="AY28" i="16"/>
  <c r="AY29" i="16"/>
  <c r="AY31" i="16"/>
  <c r="AY32" i="16"/>
  <c r="AY33" i="16"/>
  <c r="AY34" i="16"/>
  <c r="AY35" i="16"/>
  <c r="AY36" i="16"/>
  <c r="AY38" i="16"/>
  <c r="AY39" i="16"/>
  <c r="AY40" i="16"/>
  <c r="AY41" i="16"/>
  <c r="AY42" i="16"/>
  <c r="BE43" i="16"/>
  <c r="AU12" i="16"/>
  <c r="AT12" i="16"/>
  <c r="AW12" i="16"/>
  <c r="AP44" i="16"/>
  <c r="AC44" i="16"/>
  <c r="R12" i="16"/>
  <c r="R13" i="16"/>
  <c r="R14" i="16"/>
  <c r="R15" i="16"/>
  <c r="R16" i="16"/>
  <c r="R17" i="16"/>
  <c r="R18" i="16"/>
  <c r="R19" i="16"/>
  <c r="R20" i="16"/>
  <c r="R21" i="16"/>
  <c r="R22" i="16"/>
  <c r="R23" i="16"/>
  <c r="R24" i="16"/>
  <c r="R25" i="16"/>
  <c r="R26" i="16"/>
  <c r="R27" i="16"/>
  <c r="R28" i="16"/>
  <c r="R29" i="16"/>
  <c r="R30" i="16"/>
  <c r="R31" i="16"/>
  <c r="R32" i="16"/>
  <c r="R33" i="16"/>
  <c r="R34" i="16"/>
  <c r="R35" i="16"/>
  <c r="R36" i="16"/>
  <c r="R37" i="16"/>
  <c r="R38" i="16"/>
  <c r="R39" i="16"/>
  <c r="R40" i="16"/>
  <c r="R41" i="16"/>
  <c r="R42" i="16"/>
  <c r="P44" i="16"/>
  <c r="AQ101" i="16"/>
  <c r="AD101" i="16"/>
  <c r="AP101" i="16"/>
  <c r="AC101" i="16"/>
  <c r="AC114" i="16"/>
  <c r="AR101" i="16"/>
  <c r="Q101" i="16"/>
  <c r="P101" i="16"/>
  <c r="AU101" i="16"/>
  <c r="C42" i="26"/>
  <c r="C41" i="26"/>
  <c r="C40" i="26"/>
  <c r="C39" i="26"/>
  <c r="C38" i="26"/>
  <c r="C37" i="26"/>
  <c r="C36" i="26"/>
  <c r="C35" i="26"/>
  <c r="C34" i="26"/>
  <c r="C33" i="26"/>
  <c r="C32" i="26"/>
  <c r="C31" i="26"/>
  <c r="C30" i="26"/>
  <c r="C29" i="26"/>
  <c r="C28" i="26"/>
  <c r="C27" i="26"/>
  <c r="C26" i="26"/>
  <c r="C25" i="26"/>
  <c r="C24" i="26"/>
  <c r="C23" i="26"/>
  <c r="C22" i="26"/>
  <c r="C21" i="26"/>
  <c r="C20" i="26"/>
  <c r="C19" i="26"/>
  <c r="C18" i="26"/>
  <c r="C17" i="26"/>
  <c r="C16" i="26"/>
  <c r="C15" i="26"/>
  <c r="C14" i="26"/>
  <c r="C13" i="26"/>
  <c r="C12" i="26"/>
  <c r="AQ42" i="26"/>
  <c r="AP42" i="26"/>
  <c r="AO42" i="26"/>
  <c r="AQ41" i="26"/>
  <c r="AP41" i="26"/>
  <c r="AO41" i="26"/>
  <c r="AQ40" i="26"/>
  <c r="AO40" i="26"/>
  <c r="AQ32" i="26"/>
  <c r="AP32" i="26"/>
  <c r="P32" i="26"/>
  <c r="AC32" i="26"/>
  <c r="AU32" i="26"/>
  <c r="AO32" i="26"/>
  <c r="AQ31" i="26"/>
  <c r="AP31" i="26"/>
  <c r="AO31" i="26"/>
  <c r="AQ30" i="26"/>
  <c r="AP30" i="26"/>
  <c r="AO30" i="26"/>
  <c r="AQ29" i="26"/>
  <c r="AP29" i="26"/>
  <c r="AO29" i="26"/>
  <c r="AQ28" i="26"/>
  <c r="AP28" i="26"/>
  <c r="P28" i="26"/>
  <c r="AC28" i="26"/>
  <c r="AU28" i="26"/>
  <c r="AO28" i="26"/>
  <c r="AQ27" i="26"/>
  <c r="AP27" i="26"/>
  <c r="AO27" i="26"/>
  <c r="AQ26" i="26"/>
  <c r="AP26" i="26"/>
  <c r="AO26" i="26"/>
  <c r="AQ39" i="26"/>
  <c r="AP39" i="26"/>
  <c r="AO39" i="26"/>
  <c r="AQ38" i="26"/>
  <c r="AP38" i="26"/>
  <c r="AO38" i="26"/>
  <c r="AQ37" i="26"/>
  <c r="AP37" i="26"/>
  <c r="AO37" i="26"/>
  <c r="AQ36" i="26"/>
  <c r="AO36" i="26"/>
  <c r="AQ35" i="26"/>
  <c r="AP35" i="26"/>
  <c r="AO35" i="26"/>
  <c r="AQ34" i="26"/>
  <c r="AP34" i="26"/>
  <c r="AO34" i="26"/>
  <c r="AQ33" i="26"/>
  <c r="AP33" i="26"/>
  <c r="AO33" i="26"/>
  <c r="AQ25" i="26"/>
  <c r="AP25" i="26"/>
  <c r="AO25" i="26"/>
  <c r="AQ24" i="26"/>
  <c r="AO24" i="26"/>
  <c r="AQ23" i="26"/>
  <c r="AP23" i="26"/>
  <c r="AO23" i="26"/>
  <c r="AQ22" i="26"/>
  <c r="AP22" i="26"/>
  <c r="AO22" i="26"/>
  <c r="AQ21" i="26"/>
  <c r="AP21" i="26"/>
  <c r="AO21" i="26"/>
  <c r="AQ20" i="26"/>
  <c r="AO20" i="26"/>
  <c r="AR20" i="26"/>
  <c r="AQ19" i="26"/>
  <c r="AP19" i="26"/>
  <c r="AO19" i="26"/>
  <c r="AQ18" i="26"/>
  <c r="AP18" i="26"/>
  <c r="AO18" i="26"/>
  <c r="AR18" i="26"/>
  <c r="AQ17" i="26"/>
  <c r="AP17" i="26"/>
  <c r="AO17" i="26"/>
  <c r="AQ16" i="26"/>
  <c r="AO16" i="26"/>
  <c r="AR16" i="26"/>
  <c r="AQ15" i="26"/>
  <c r="AP15" i="26"/>
  <c r="AO15" i="26"/>
  <c r="AQ14" i="26"/>
  <c r="AP14" i="26"/>
  <c r="AO14" i="26"/>
  <c r="AM42" i="26"/>
  <c r="AL42" i="26"/>
  <c r="AK42" i="26"/>
  <c r="AJ42" i="26"/>
  <c r="AI42" i="26"/>
  <c r="AH42" i="26"/>
  <c r="AG42" i="26"/>
  <c r="AF42" i="26"/>
  <c r="AN42" i="26"/>
  <c r="AM41" i="26"/>
  <c r="AL41" i="26"/>
  <c r="AK41" i="26"/>
  <c r="AJ41" i="26"/>
  <c r="AI41" i="26"/>
  <c r="AH41" i="26"/>
  <c r="AG41" i="26"/>
  <c r="AF41" i="26"/>
  <c r="AN41" i="26"/>
  <c r="AM40" i="26"/>
  <c r="AL40" i="26"/>
  <c r="AK40" i="26"/>
  <c r="AJ40" i="26"/>
  <c r="AI40" i="26"/>
  <c r="AH40" i="26"/>
  <c r="AG40" i="26"/>
  <c r="AF40" i="26"/>
  <c r="AN40" i="26"/>
  <c r="AM32" i="26"/>
  <c r="AL32" i="26"/>
  <c r="AK32" i="26"/>
  <c r="AJ32" i="26"/>
  <c r="AI32" i="26"/>
  <c r="AH32" i="26"/>
  <c r="AG32" i="26"/>
  <c r="AF32" i="26"/>
  <c r="AN32" i="26"/>
  <c r="AM31" i="26"/>
  <c r="AL31" i="26"/>
  <c r="AK31" i="26"/>
  <c r="AJ31" i="26"/>
  <c r="AI31" i="26"/>
  <c r="AH31" i="26"/>
  <c r="AG31" i="26"/>
  <c r="AF31" i="26"/>
  <c r="AN31" i="26"/>
  <c r="AM30" i="26"/>
  <c r="AL30" i="26"/>
  <c r="AK30" i="26"/>
  <c r="AJ30" i="26"/>
  <c r="AI30" i="26"/>
  <c r="AH30" i="26"/>
  <c r="AG30" i="26"/>
  <c r="AF30" i="26"/>
  <c r="AN30" i="26"/>
  <c r="AM29" i="26"/>
  <c r="AL29" i="26"/>
  <c r="AK29" i="26"/>
  <c r="AJ29" i="26"/>
  <c r="AI29" i="26"/>
  <c r="AH29" i="26"/>
  <c r="AG29" i="26"/>
  <c r="AF29" i="26"/>
  <c r="AN29" i="26"/>
  <c r="AM28" i="26"/>
  <c r="AL28" i="26"/>
  <c r="AK28" i="26"/>
  <c r="AJ28" i="26"/>
  <c r="AI28" i="26"/>
  <c r="AH28" i="26"/>
  <c r="AG28" i="26"/>
  <c r="AF28" i="26"/>
  <c r="AN28" i="26"/>
  <c r="AM27" i="26"/>
  <c r="AL27" i="26"/>
  <c r="AK27" i="26"/>
  <c r="AJ27" i="26"/>
  <c r="AI27" i="26"/>
  <c r="AH27" i="26"/>
  <c r="AG27" i="26"/>
  <c r="AF27" i="26"/>
  <c r="AN27" i="26"/>
  <c r="AM26" i="26"/>
  <c r="AL26" i="26"/>
  <c r="AK26" i="26"/>
  <c r="AJ26" i="26"/>
  <c r="AI26" i="26"/>
  <c r="AH26" i="26"/>
  <c r="AG26" i="26"/>
  <c r="AF26" i="26"/>
  <c r="AN26" i="26"/>
  <c r="AM39" i="26"/>
  <c r="AL39" i="26"/>
  <c r="AK39" i="26"/>
  <c r="AJ39" i="26"/>
  <c r="AI39" i="26"/>
  <c r="AH39" i="26"/>
  <c r="AG39" i="26"/>
  <c r="AF39" i="26"/>
  <c r="AN39" i="26"/>
  <c r="AM38" i="26"/>
  <c r="AL38" i="26"/>
  <c r="AK38" i="26"/>
  <c r="AJ38" i="26"/>
  <c r="AI38" i="26"/>
  <c r="AH38" i="26"/>
  <c r="AG38" i="26"/>
  <c r="AF38" i="26"/>
  <c r="AN38" i="26"/>
  <c r="AM37" i="26"/>
  <c r="AL37" i="26"/>
  <c r="AK37" i="26"/>
  <c r="AJ37" i="26"/>
  <c r="AI37" i="26"/>
  <c r="AH37" i="26"/>
  <c r="AG37" i="26"/>
  <c r="AF37" i="26"/>
  <c r="AN37" i="26"/>
  <c r="F37" i="26"/>
  <c r="G37" i="26"/>
  <c r="H37" i="26"/>
  <c r="I37" i="26"/>
  <c r="J37" i="26"/>
  <c r="K37" i="26"/>
  <c r="L37" i="26"/>
  <c r="M37" i="26"/>
  <c r="N37" i="26"/>
  <c r="S37" i="26"/>
  <c r="T37" i="26"/>
  <c r="U37" i="26"/>
  <c r="V37" i="26"/>
  <c r="W37" i="26"/>
  <c r="X37" i="26"/>
  <c r="Y37" i="26"/>
  <c r="Z37" i="26"/>
  <c r="AA37" i="26"/>
  <c r="AS37" i="26"/>
  <c r="BC37" i="26"/>
  <c r="AM36" i="26"/>
  <c r="AL36" i="26"/>
  <c r="AK36" i="26"/>
  <c r="AJ36" i="26"/>
  <c r="AI36" i="26"/>
  <c r="AH36" i="26"/>
  <c r="AG36" i="26"/>
  <c r="AF36" i="26"/>
  <c r="AN36" i="26"/>
  <c r="F36" i="26"/>
  <c r="G36" i="26"/>
  <c r="H36" i="26"/>
  <c r="I36" i="26"/>
  <c r="J36" i="26"/>
  <c r="K36" i="26"/>
  <c r="L36" i="26"/>
  <c r="M36" i="26"/>
  <c r="N36" i="26"/>
  <c r="S36" i="26"/>
  <c r="T36" i="26"/>
  <c r="U36" i="26"/>
  <c r="V36" i="26"/>
  <c r="W36" i="26"/>
  <c r="X36" i="26"/>
  <c r="Y36" i="26"/>
  <c r="Z36" i="26"/>
  <c r="AA36" i="26"/>
  <c r="AS36" i="26"/>
  <c r="BB36" i="26"/>
  <c r="AM35" i="26"/>
  <c r="AL35" i="26"/>
  <c r="AK35" i="26"/>
  <c r="AJ35" i="26"/>
  <c r="AI35" i="26"/>
  <c r="AH35" i="26"/>
  <c r="AG35" i="26"/>
  <c r="AF35" i="26"/>
  <c r="AN35" i="26"/>
  <c r="AM34" i="26"/>
  <c r="AL34" i="26"/>
  <c r="AK34" i="26"/>
  <c r="AJ34" i="26"/>
  <c r="AI34" i="26"/>
  <c r="AH34" i="26"/>
  <c r="AG34" i="26"/>
  <c r="AF34" i="26"/>
  <c r="AN34" i="26"/>
  <c r="AM33" i="26"/>
  <c r="AL33" i="26"/>
  <c r="AK33" i="26"/>
  <c r="AJ33" i="26"/>
  <c r="AI33" i="26"/>
  <c r="AH33" i="26"/>
  <c r="AG33" i="26"/>
  <c r="AF33" i="26"/>
  <c r="AN33" i="26"/>
  <c r="AM25" i="26"/>
  <c r="AL25" i="26"/>
  <c r="AK25" i="26"/>
  <c r="AJ25" i="26"/>
  <c r="AI25" i="26"/>
  <c r="AH25" i="26"/>
  <c r="AG25" i="26"/>
  <c r="AF25" i="26"/>
  <c r="AN25" i="26"/>
  <c r="F25" i="26"/>
  <c r="G25" i="26"/>
  <c r="H25" i="26"/>
  <c r="I25" i="26"/>
  <c r="J25" i="26"/>
  <c r="K25" i="26"/>
  <c r="L25" i="26"/>
  <c r="M25" i="26"/>
  <c r="N25" i="26"/>
  <c r="S25" i="26"/>
  <c r="T25" i="26"/>
  <c r="U25" i="26"/>
  <c r="V25" i="26"/>
  <c r="W25" i="26"/>
  <c r="X25" i="26"/>
  <c r="Y25" i="26"/>
  <c r="Z25" i="26"/>
  <c r="AA25" i="26"/>
  <c r="AS25" i="26"/>
  <c r="AM24" i="26"/>
  <c r="AL24" i="26"/>
  <c r="AK24" i="26"/>
  <c r="AJ24" i="26"/>
  <c r="AI24" i="26"/>
  <c r="AH24" i="26"/>
  <c r="AG24" i="26"/>
  <c r="AF24" i="26"/>
  <c r="AM23" i="26"/>
  <c r="AL23" i="26"/>
  <c r="AK23" i="26"/>
  <c r="AJ23" i="26"/>
  <c r="AI23" i="26"/>
  <c r="AH23" i="26"/>
  <c r="AG23" i="26"/>
  <c r="AF23" i="26"/>
  <c r="AN23" i="26"/>
  <c r="AM22" i="26"/>
  <c r="AL22" i="26"/>
  <c r="AK22" i="26"/>
  <c r="AJ22" i="26"/>
  <c r="AJ12" i="26"/>
  <c r="AJ13" i="26"/>
  <c r="AJ14" i="26"/>
  <c r="AJ15" i="26"/>
  <c r="AJ16" i="26"/>
  <c r="AJ17" i="26"/>
  <c r="AJ18" i="26"/>
  <c r="AJ19" i="26"/>
  <c r="AJ20" i="26"/>
  <c r="AJ21" i="26"/>
  <c r="AJ44" i="26"/>
  <c r="AI22" i="26"/>
  <c r="AH22" i="26"/>
  <c r="AG22" i="26"/>
  <c r="AF22" i="26"/>
  <c r="AM21" i="26"/>
  <c r="AL21" i="26"/>
  <c r="AK21" i="26"/>
  <c r="AI21" i="26"/>
  <c r="AH21" i="26"/>
  <c r="AG21" i="26"/>
  <c r="AF21" i="26"/>
  <c r="AM20" i="26"/>
  <c r="AL20" i="26"/>
  <c r="AK20" i="26"/>
  <c r="AI20" i="26"/>
  <c r="AH20" i="26"/>
  <c r="AG20" i="26"/>
  <c r="AF20" i="26"/>
  <c r="AM19" i="26"/>
  <c r="AL19" i="26"/>
  <c r="AK19" i="26"/>
  <c r="AI19" i="26"/>
  <c r="AH19" i="26"/>
  <c r="AG19" i="26"/>
  <c r="AF19" i="26"/>
  <c r="AM18" i="26"/>
  <c r="AL18" i="26"/>
  <c r="AK18" i="26"/>
  <c r="AI18" i="26"/>
  <c r="AH18" i="26"/>
  <c r="AG18" i="26"/>
  <c r="AF18" i="26"/>
  <c r="AM17" i="26"/>
  <c r="AL17" i="26"/>
  <c r="AK17" i="26"/>
  <c r="AI17" i="26"/>
  <c r="AH17" i="26"/>
  <c r="AG17" i="26"/>
  <c r="AF17" i="26"/>
  <c r="AM16" i="26"/>
  <c r="AL16" i="26"/>
  <c r="AK16" i="26"/>
  <c r="AI16" i="26"/>
  <c r="AH16" i="26"/>
  <c r="AG16" i="26"/>
  <c r="AF16" i="26"/>
  <c r="AM15" i="26"/>
  <c r="AL15" i="26"/>
  <c r="AK15" i="26"/>
  <c r="AI15" i="26"/>
  <c r="AH15" i="26"/>
  <c r="AG15" i="26"/>
  <c r="AF15" i="26"/>
  <c r="AM14" i="26"/>
  <c r="AL14" i="26"/>
  <c r="AK14" i="26"/>
  <c r="AI14" i="26"/>
  <c r="AH14" i="26"/>
  <c r="AG14" i="26"/>
  <c r="AF14" i="26"/>
  <c r="AQ13" i="26"/>
  <c r="AQ12" i="26"/>
  <c r="AP13" i="26"/>
  <c r="AP12" i="26"/>
  <c r="AO13" i="26"/>
  <c r="AO12" i="26"/>
  <c r="AM13" i="26"/>
  <c r="AM12" i="26"/>
  <c r="AL13" i="26"/>
  <c r="AL12" i="26"/>
  <c r="AK13" i="26"/>
  <c r="AK12" i="26"/>
  <c r="AI13" i="26"/>
  <c r="AI12" i="26"/>
  <c r="AH13" i="26"/>
  <c r="AH12" i="26"/>
  <c r="AG13" i="26"/>
  <c r="AG12" i="26"/>
  <c r="AF13" i="26"/>
  <c r="AF12" i="26"/>
  <c r="AD42" i="26"/>
  <c r="AC42" i="26"/>
  <c r="AB42" i="26"/>
  <c r="AD41" i="26"/>
  <c r="AC41" i="26"/>
  <c r="P41" i="26"/>
  <c r="AU41" i="26"/>
  <c r="AB41" i="26"/>
  <c r="AD40" i="26"/>
  <c r="AC40" i="26"/>
  <c r="AB40" i="26"/>
  <c r="AD32" i="26"/>
  <c r="AB32" i="26"/>
  <c r="AD31" i="26"/>
  <c r="AB31" i="26"/>
  <c r="AE31" i="26"/>
  <c r="AC31" i="26"/>
  <c r="AD30" i="26"/>
  <c r="AC30" i="26"/>
  <c r="AB30" i="26"/>
  <c r="AD29" i="26"/>
  <c r="AC29" i="26"/>
  <c r="AB29" i="26"/>
  <c r="AD28" i="26"/>
  <c r="AB28" i="26"/>
  <c r="AD27" i="26"/>
  <c r="AB27" i="26"/>
  <c r="AE27" i="26"/>
  <c r="AC27" i="26"/>
  <c r="AD26" i="26"/>
  <c r="AC26" i="26"/>
  <c r="AB26" i="26"/>
  <c r="AD39" i="26"/>
  <c r="AC39" i="26"/>
  <c r="AB39" i="26"/>
  <c r="AD38" i="26"/>
  <c r="AC38" i="26"/>
  <c r="AB38" i="26"/>
  <c r="AD37" i="26"/>
  <c r="AC37" i="26"/>
  <c r="AB37" i="26"/>
  <c r="AD36" i="26"/>
  <c r="AC36" i="26"/>
  <c r="P36" i="26"/>
  <c r="AU36" i="26"/>
  <c r="AB36" i="26"/>
  <c r="AD35" i="26"/>
  <c r="AC35" i="26"/>
  <c r="AB35" i="26"/>
  <c r="AD34" i="26"/>
  <c r="AC34" i="26"/>
  <c r="AB34" i="26"/>
  <c r="AD33" i="26"/>
  <c r="AB33" i="26"/>
  <c r="AE33" i="26"/>
  <c r="AC33" i="26"/>
  <c r="AD25" i="26"/>
  <c r="AC25" i="26"/>
  <c r="AB25" i="26"/>
  <c r="AD24" i="26"/>
  <c r="AB24" i="26"/>
  <c r="AE24" i="26"/>
  <c r="AD23" i="26"/>
  <c r="AC23" i="26"/>
  <c r="AB23" i="26"/>
  <c r="AD22" i="26"/>
  <c r="AB22" i="26"/>
  <c r="AE22" i="26"/>
  <c r="AC22" i="26"/>
  <c r="AD21" i="26"/>
  <c r="AC21" i="26"/>
  <c r="AB21" i="26"/>
  <c r="AD20" i="26"/>
  <c r="AB20" i="26"/>
  <c r="AE20" i="26"/>
  <c r="AD19" i="26"/>
  <c r="AC19" i="26"/>
  <c r="AB19" i="26"/>
  <c r="AD18" i="26"/>
  <c r="AB18" i="26"/>
  <c r="AE18" i="26"/>
  <c r="AC18" i="26"/>
  <c r="AD17" i="26"/>
  <c r="AC17" i="26"/>
  <c r="AB17" i="26"/>
  <c r="AD16" i="26"/>
  <c r="AC16" i="26"/>
  <c r="AB16" i="26"/>
  <c r="AD15" i="26"/>
  <c r="AC15" i="26"/>
  <c r="AB15" i="26"/>
  <c r="AD14" i="26"/>
  <c r="AC14" i="26"/>
  <c r="AB14" i="26"/>
  <c r="AE14" i="26"/>
  <c r="Z42" i="26"/>
  <c r="Y42" i="26"/>
  <c r="X42" i="26"/>
  <c r="W42" i="26"/>
  <c r="V42" i="26"/>
  <c r="U42" i="26"/>
  <c r="T42" i="26"/>
  <c r="S42" i="26"/>
  <c r="Z41" i="26"/>
  <c r="Y41" i="26"/>
  <c r="X41" i="26"/>
  <c r="W41" i="26"/>
  <c r="V41" i="26"/>
  <c r="U41" i="26"/>
  <c r="T41" i="26"/>
  <c r="S41" i="26"/>
  <c r="Z40" i="26"/>
  <c r="Y40" i="26"/>
  <c r="X40" i="26"/>
  <c r="W40" i="26"/>
  <c r="V40" i="26"/>
  <c r="U40" i="26"/>
  <c r="T40" i="26"/>
  <c r="S40" i="26"/>
  <c r="Z32" i="26"/>
  <c r="Y32" i="26"/>
  <c r="X32" i="26"/>
  <c r="W32" i="26"/>
  <c r="V32" i="26"/>
  <c r="U32" i="26"/>
  <c r="T32" i="26"/>
  <c r="S32" i="26"/>
  <c r="Z31" i="26"/>
  <c r="Y31" i="26"/>
  <c r="X31" i="26"/>
  <c r="W31" i="26"/>
  <c r="V31" i="26"/>
  <c r="U31" i="26"/>
  <c r="T31" i="26"/>
  <c r="S31" i="26"/>
  <c r="Z30" i="26"/>
  <c r="Y30" i="26"/>
  <c r="X30" i="26"/>
  <c r="W30" i="26"/>
  <c r="V30" i="26"/>
  <c r="U30" i="26"/>
  <c r="T30" i="26"/>
  <c r="S30" i="26"/>
  <c r="Z29" i="26"/>
  <c r="Y29" i="26"/>
  <c r="X29" i="26"/>
  <c r="W29" i="26"/>
  <c r="V29" i="26"/>
  <c r="U29" i="26"/>
  <c r="T29" i="26"/>
  <c r="S29" i="26"/>
  <c r="Z28" i="26"/>
  <c r="Y28" i="26"/>
  <c r="X28" i="26"/>
  <c r="W28" i="26"/>
  <c r="V28" i="26"/>
  <c r="U28" i="26"/>
  <c r="T28" i="26"/>
  <c r="S28" i="26"/>
  <c r="Z27" i="26"/>
  <c r="Y27" i="26"/>
  <c r="X27" i="26"/>
  <c r="W27" i="26"/>
  <c r="V27" i="26"/>
  <c r="U27" i="26"/>
  <c r="T27" i="26"/>
  <c r="S27" i="26"/>
  <c r="Z26" i="26"/>
  <c r="Y26" i="26"/>
  <c r="X26" i="26"/>
  <c r="W26" i="26"/>
  <c r="V26" i="26"/>
  <c r="U26" i="26"/>
  <c r="T26" i="26"/>
  <c r="S26" i="26"/>
  <c r="Z39" i="26"/>
  <c r="Y39" i="26"/>
  <c r="X39" i="26"/>
  <c r="W39" i="26"/>
  <c r="V39" i="26"/>
  <c r="U39" i="26"/>
  <c r="T39" i="26"/>
  <c r="S39" i="26"/>
  <c r="Z38" i="26"/>
  <c r="Y38" i="26"/>
  <c r="X38" i="26"/>
  <c r="W38" i="26"/>
  <c r="V38" i="26"/>
  <c r="U38" i="26"/>
  <c r="T38" i="26"/>
  <c r="S38" i="26"/>
  <c r="Z35" i="26"/>
  <c r="Y35" i="26"/>
  <c r="X35" i="26"/>
  <c r="W35" i="26"/>
  <c r="V35" i="26"/>
  <c r="U35" i="26"/>
  <c r="T35" i="26"/>
  <c r="S35" i="26"/>
  <c r="Z34" i="26"/>
  <c r="Y34" i="26"/>
  <c r="X34" i="26"/>
  <c r="W34" i="26"/>
  <c r="V34" i="26"/>
  <c r="U34" i="26"/>
  <c r="T34" i="26"/>
  <c r="S34" i="26"/>
  <c r="Z33" i="26"/>
  <c r="Y33" i="26"/>
  <c r="X33" i="26"/>
  <c r="W33" i="26"/>
  <c r="V33" i="26"/>
  <c r="U33" i="26"/>
  <c r="T33" i="26"/>
  <c r="S33" i="26"/>
  <c r="Z24" i="26"/>
  <c r="Y24" i="26"/>
  <c r="X24" i="26"/>
  <c r="W24" i="26"/>
  <c r="V24" i="26"/>
  <c r="U24" i="26"/>
  <c r="T24" i="26"/>
  <c r="S24" i="26"/>
  <c r="Z23" i="26"/>
  <c r="Y23" i="26"/>
  <c r="X23" i="26"/>
  <c r="W23" i="26"/>
  <c r="V23" i="26"/>
  <c r="U23" i="26"/>
  <c r="T23" i="26"/>
  <c r="S23" i="26"/>
  <c r="Z22" i="26"/>
  <c r="Y22" i="26"/>
  <c r="X22" i="26"/>
  <c r="W22" i="26"/>
  <c r="V22" i="26"/>
  <c r="U22" i="26"/>
  <c r="T22" i="26"/>
  <c r="S22" i="26"/>
  <c r="Z21" i="26"/>
  <c r="Y21" i="26"/>
  <c r="X21" i="26"/>
  <c r="W21" i="26"/>
  <c r="V21" i="26"/>
  <c r="U21" i="26"/>
  <c r="T21" i="26"/>
  <c r="S21" i="26"/>
  <c r="Z20" i="26"/>
  <c r="Y20" i="26"/>
  <c r="X20" i="26"/>
  <c r="W20" i="26"/>
  <c r="V20" i="26"/>
  <c r="U20" i="26"/>
  <c r="T20" i="26"/>
  <c r="S20" i="26"/>
  <c r="Z19" i="26"/>
  <c r="Y19" i="26"/>
  <c r="X19" i="26"/>
  <c r="W19" i="26"/>
  <c r="V19" i="26"/>
  <c r="U19" i="26"/>
  <c r="T19" i="26"/>
  <c r="S19" i="26"/>
  <c r="Z18" i="26"/>
  <c r="Y18" i="26"/>
  <c r="X18" i="26"/>
  <c r="W18" i="26"/>
  <c r="V18" i="26"/>
  <c r="U18" i="26"/>
  <c r="T18" i="26"/>
  <c r="S18" i="26"/>
  <c r="Z17" i="26"/>
  <c r="Y17" i="26"/>
  <c r="X17" i="26"/>
  <c r="W17" i="26"/>
  <c r="V17" i="26"/>
  <c r="U17" i="26"/>
  <c r="T17" i="26"/>
  <c r="S17" i="26"/>
  <c r="Z16" i="26"/>
  <c r="Y16" i="26"/>
  <c r="X16" i="26"/>
  <c r="W16" i="26"/>
  <c r="V16" i="26"/>
  <c r="U16" i="26"/>
  <c r="T16" i="26"/>
  <c r="S16" i="26"/>
  <c r="Z15" i="26"/>
  <c r="Y15" i="26"/>
  <c r="X15" i="26"/>
  <c r="W15" i="26"/>
  <c r="V15" i="26"/>
  <c r="U15" i="26"/>
  <c r="T15" i="26"/>
  <c r="S15" i="26"/>
  <c r="Z14" i="26"/>
  <c r="Y14" i="26"/>
  <c r="X14" i="26"/>
  <c r="W14" i="26"/>
  <c r="V14" i="26"/>
  <c r="U14" i="26"/>
  <c r="T14" i="26"/>
  <c r="S14" i="26"/>
  <c r="AD13" i="26"/>
  <c r="AD12" i="26"/>
  <c r="AC13" i="26"/>
  <c r="AC12" i="26"/>
  <c r="AB13" i="26"/>
  <c r="AB12" i="26"/>
  <c r="Z13" i="26"/>
  <c r="Z12" i="26"/>
  <c r="Y13" i="26"/>
  <c r="Y12" i="26"/>
  <c r="X13" i="26"/>
  <c r="X12" i="26"/>
  <c r="W13" i="26"/>
  <c r="W12" i="26"/>
  <c r="V13" i="26"/>
  <c r="V12" i="26"/>
  <c r="U13" i="26"/>
  <c r="U12" i="26"/>
  <c r="T13" i="26"/>
  <c r="T12" i="26"/>
  <c r="S13" i="26"/>
  <c r="S12" i="26"/>
  <c r="AA12" i="26"/>
  <c r="Q42" i="26"/>
  <c r="P42" i="26"/>
  <c r="AU42" i="26"/>
  <c r="O42" i="26"/>
  <c r="Q41" i="26"/>
  <c r="O41" i="26"/>
  <c r="Q40" i="26"/>
  <c r="P40" i="26"/>
  <c r="AU40" i="26"/>
  <c r="O40" i="26"/>
  <c r="Q39" i="26"/>
  <c r="P39" i="26"/>
  <c r="O39" i="26"/>
  <c r="Q38" i="26"/>
  <c r="P38" i="26"/>
  <c r="O38" i="26"/>
  <c r="Q37" i="26"/>
  <c r="P37" i="26"/>
  <c r="AU37" i="26"/>
  <c r="O37" i="26"/>
  <c r="Q36" i="26"/>
  <c r="O36" i="26"/>
  <c r="Q35" i="26"/>
  <c r="P35" i="26"/>
  <c r="AU35" i="26"/>
  <c r="O35" i="26"/>
  <c r="Q34" i="26"/>
  <c r="P34" i="26"/>
  <c r="O34" i="26"/>
  <c r="Q33" i="26"/>
  <c r="P33" i="26"/>
  <c r="AU33" i="26"/>
  <c r="O33" i="26"/>
  <c r="Q32" i="26"/>
  <c r="O32" i="26"/>
  <c r="Q31" i="26"/>
  <c r="P31" i="26"/>
  <c r="AU31" i="26"/>
  <c r="O31" i="26"/>
  <c r="Q30" i="26"/>
  <c r="P30" i="26"/>
  <c r="O30" i="26"/>
  <c r="AT30" i="26"/>
  <c r="Q29" i="26"/>
  <c r="P29" i="26"/>
  <c r="AU29" i="26"/>
  <c r="O29" i="26"/>
  <c r="Q28" i="26"/>
  <c r="O28" i="26"/>
  <c r="Q27" i="26"/>
  <c r="P27" i="26"/>
  <c r="AU27" i="26"/>
  <c r="O27" i="26"/>
  <c r="Q26" i="26"/>
  <c r="P26" i="26"/>
  <c r="O26" i="26"/>
  <c r="Q25" i="26"/>
  <c r="P25" i="26"/>
  <c r="AU25" i="26"/>
  <c r="O25" i="26"/>
  <c r="Q24" i="26"/>
  <c r="O24" i="26"/>
  <c r="AT24" i="26"/>
  <c r="Q23" i="26"/>
  <c r="P23" i="26"/>
  <c r="O23" i="26"/>
  <c r="Q22" i="26"/>
  <c r="P22" i="26"/>
  <c r="O22" i="26"/>
  <c r="Q21" i="26"/>
  <c r="P21" i="26"/>
  <c r="AU21" i="26"/>
  <c r="O21" i="26"/>
  <c r="Q20" i="26"/>
  <c r="AV20" i="26"/>
  <c r="O20" i="26"/>
  <c r="R20" i="26"/>
  <c r="Q19" i="26"/>
  <c r="P19" i="26"/>
  <c r="O19" i="26"/>
  <c r="Q18" i="26"/>
  <c r="P18" i="26"/>
  <c r="O18" i="26"/>
  <c r="Q17" i="26"/>
  <c r="P17" i="26"/>
  <c r="AU17" i="26"/>
  <c r="O17" i="26"/>
  <c r="Q16" i="26"/>
  <c r="P16" i="26"/>
  <c r="O16" i="26"/>
  <c r="R16" i="26"/>
  <c r="Q15" i="26"/>
  <c r="P15" i="26"/>
  <c r="O15" i="26"/>
  <c r="Q14" i="26"/>
  <c r="P14" i="26"/>
  <c r="O14" i="26"/>
  <c r="M42" i="26"/>
  <c r="L42" i="26"/>
  <c r="K42" i="26"/>
  <c r="J42" i="26"/>
  <c r="J12" i="26"/>
  <c r="J13" i="26"/>
  <c r="J14" i="26"/>
  <c r="J15" i="26"/>
  <c r="J16" i="26"/>
  <c r="J17" i="26"/>
  <c r="J18" i="26"/>
  <c r="J19" i="26"/>
  <c r="J20" i="26"/>
  <c r="J21" i="26"/>
  <c r="J22" i="26"/>
  <c r="J23" i="26"/>
  <c r="J24" i="26"/>
  <c r="J26" i="26"/>
  <c r="J27" i="26"/>
  <c r="J28" i="26"/>
  <c r="J29" i="26"/>
  <c r="J30" i="26"/>
  <c r="J31" i="26"/>
  <c r="J32" i="26"/>
  <c r="J33" i="26"/>
  <c r="J34" i="26"/>
  <c r="J35" i="26"/>
  <c r="J38" i="26"/>
  <c r="J39" i="26"/>
  <c r="J40" i="26"/>
  <c r="J41" i="26"/>
  <c r="J44" i="26"/>
  <c r="K64" i="26"/>
  <c r="I42" i="26"/>
  <c r="H42" i="26"/>
  <c r="G42" i="26"/>
  <c r="F42" i="26"/>
  <c r="M41" i="26"/>
  <c r="L41" i="26"/>
  <c r="K41" i="26"/>
  <c r="I41" i="26"/>
  <c r="H41" i="26"/>
  <c r="G41" i="26"/>
  <c r="F41" i="26"/>
  <c r="M40" i="26"/>
  <c r="L40" i="26"/>
  <c r="K40" i="26"/>
  <c r="I40" i="26"/>
  <c r="H40" i="26"/>
  <c r="G40" i="26"/>
  <c r="F40" i="26"/>
  <c r="M39" i="26"/>
  <c r="L39" i="26"/>
  <c r="K39" i="26"/>
  <c r="I39" i="26"/>
  <c r="H39" i="26"/>
  <c r="G39" i="26"/>
  <c r="F39" i="26"/>
  <c r="M38" i="26"/>
  <c r="L38" i="26"/>
  <c r="K38" i="26"/>
  <c r="I38" i="26"/>
  <c r="H38" i="26"/>
  <c r="G38" i="26"/>
  <c r="F38" i="26"/>
  <c r="M35" i="26"/>
  <c r="L35" i="26"/>
  <c r="K35" i="26"/>
  <c r="I35" i="26"/>
  <c r="H35" i="26"/>
  <c r="G35" i="26"/>
  <c r="F35" i="26"/>
  <c r="M34" i="26"/>
  <c r="L34" i="26"/>
  <c r="K34" i="26"/>
  <c r="I34" i="26"/>
  <c r="H34" i="26"/>
  <c r="G34" i="26"/>
  <c r="F34" i="26"/>
  <c r="M33" i="26"/>
  <c r="L33" i="26"/>
  <c r="K33" i="26"/>
  <c r="I33" i="26"/>
  <c r="H33" i="26"/>
  <c r="G33" i="26"/>
  <c r="F33" i="26"/>
  <c r="M32" i="26"/>
  <c r="L32" i="26"/>
  <c r="K32" i="26"/>
  <c r="I32" i="26"/>
  <c r="H32" i="26"/>
  <c r="G32" i="26"/>
  <c r="F32" i="26"/>
  <c r="M31" i="26"/>
  <c r="L31" i="26"/>
  <c r="K31" i="26"/>
  <c r="I31" i="26"/>
  <c r="H31" i="26"/>
  <c r="G31" i="26"/>
  <c r="F31" i="26"/>
  <c r="M30" i="26"/>
  <c r="L30" i="26"/>
  <c r="K30" i="26"/>
  <c r="I30" i="26"/>
  <c r="H30" i="26"/>
  <c r="G30" i="26"/>
  <c r="F30" i="26"/>
  <c r="M29" i="26"/>
  <c r="L29" i="26"/>
  <c r="K29" i="26"/>
  <c r="I29" i="26"/>
  <c r="H29" i="26"/>
  <c r="G29" i="26"/>
  <c r="F29" i="26"/>
  <c r="M28" i="26"/>
  <c r="L28" i="26"/>
  <c r="K28" i="26"/>
  <c r="I28" i="26"/>
  <c r="H28" i="26"/>
  <c r="G28" i="26"/>
  <c r="F28" i="26"/>
  <c r="M27" i="26"/>
  <c r="L27" i="26"/>
  <c r="K27" i="26"/>
  <c r="I27" i="26"/>
  <c r="H27" i="26"/>
  <c r="G27" i="26"/>
  <c r="F27" i="26"/>
  <c r="M26" i="26"/>
  <c r="L26" i="26"/>
  <c r="K26" i="26"/>
  <c r="I26" i="26"/>
  <c r="H26" i="26"/>
  <c r="G26" i="26"/>
  <c r="F26" i="26"/>
  <c r="M24" i="26"/>
  <c r="L24" i="26"/>
  <c r="K24" i="26"/>
  <c r="I24" i="26"/>
  <c r="H24" i="26"/>
  <c r="G24" i="26"/>
  <c r="F24" i="26"/>
  <c r="M23" i="26"/>
  <c r="L23" i="26"/>
  <c r="K23" i="26"/>
  <c r="I23" i="26"/>
  <c r="H23" i="26"/>
  <c r="G23" i="26"/>
  <c r="F23" i="26"/>
  <c r="M22" i="26"/>
  <c r="L22" i="26"/>
  <c r="K22" i="26"/>
  <c r="I22" i="26"/>
  <c r="H22" i="26"/>
  <c r="G22" i="26"/>
  <c r="F22" i="26"/>
  <c r="M21" i="26"/>
  <c r="L21" i="26"/>
  <c r="K21" i="26"/>
  <c r="I21" i="26"/>
  <c r="H21" i="26"/>
  <c r="G21" i="26"/>
  <c r="F21" i="26"/>
  <c r="M20" i="26"/>
  <c r="L20" i="26"/>
  <c r="K20" i="26"/>
  <c r="I20" i="26"/>
  <c r="H20" i="26"/>
  <c r="G20" i="26"/>
  <c r="F20" i="26"/>
  <c r="M19" i="26"/>
  <c r="L19" i="26"/>
  <c r="K19" i="26"/>
  <c r="I19" i="26"/>
  <c r="H19" i="26"/>
  <c r="G19" i="26"/>
  <c r="F19" i="26"/>
  <c r="M18" i="26"/>
  <c r="L18" i="26"/>
  <c r="K18" i="26"/>
  <c r="I18" i="26"/>
  <c r="H18" i="26"/>
  <c r="G18" i="26"/>
  <c r="F18" i="26"/>
  <c r="M17" i="26"/>
  <c r="L17" i="26"/>
  <c r="K17" i="26"/>
  <c r="I17" i="26"/>
  <c r="H17" i="26"/>
  <c r="G17" i="26"/>
  <c r="F17" i="26"/>
  <c r="M16" i="26"/>
  <c r="L16" i="26"/>
  <c r="K16" i="26"/>
  <c r="I16" i="26"/>
  <c r="H16" i="26"/>
  <c r="G16" i="26"/>
  <c r="F16" i="26"/>
  <c r="M15" i="26"/>
  <c r="L15" i="26"/>
  <c r="K15" i="26"/>
  <c r="K12" i="26"/>
  <c r="K13" i="26"/>
  <c r="K14" i="26"/>
  <c r="K44" i="26"/>
  <c r="K65" i="26"/>
  <c r="X44" i="26"/>
  <c r="K74" i="26"/>
  <c r="AK44" i="26"/>
  <c r="K83" i="26"/>
  <c r="AB65" i="26"/>
  <c r="I15" i="26"/>
  <c r="H15" i="26"/>
  <c r="H12" i="26"/>
  <c r="H13" i="26"/>
  <c r="H14" i="26"/>
  <c r="H44" i="26"/>
  <c r="K62" i="26"/>
  <c r="G15" i="26"/>
  <c r="F15" i="26"/>
  <c r="M14" i="26"/>
  <c r="L14" i="26"/>
  <c r="I14" i="26"/>
  <c r="G14" i="26"/>
  <c r="F14" i="26"/>
  <c r="Q13" i="26"/>
  <c r="Q12" i="26"/>
  <c r="P13" i="26"/>
  <c r="AU13" i="26"/>
  <c r="P12" i="26"/>
  <c r="AU12" i="26"/>
  <c r="O13" i="26"/>
  <c r="AT13" i="26"/>
  <c r="O12" i="26"/>
  <c r="AT12" i="26"/>
  <c r="M13" i="26"/>
  <c r="M12" i="26"/>
  <c r="L13" i="26"/>
  <c r="L12" i="26"/>
  <c r="I13" i="26"/>
  <c r="I12" i="26"/>
  <c r="G13" i="26"/>
  <c r="G12" i="26"/>
  <c r="F13" i="26"/>
  <c r="F12" i="26"/>
  <c r="N12" i="26"/>
  <c r="AN12" i="26"/>
  <c r="AS12" i="26"/>
  <c r="AY12" i="26"/>
  <c r="AN5" i="26"/>
  <c r="AM5" i="26"/>
  <c r="AL5" i="26"/>
  <c r="AK5" i="26"/>
  <c r="AJ5" i="26"/>
  <c r="AI5" i="26"/>
  <c r="AH5" i="26"/>
  <c r="AG5" i="26"/>
  <c r="AF5" i="26"/>
  <c r="AE5" i="26"/>
  <c r="AD5" i="26"/>
  <c r="AC5" i="26"/>
  <c r="AB5" i="26"/>
  <c r="AA5" i="26"/>
  <c r="Z5" i="26"/>
  <c r="Y5" i="26"/>
  <c r="X5" i="26"/>
  <c r="W5" i="26"/>
  <c r="V5" i="26"/>
  <c r="U5" i="26"/>
  <c r="T5" i="26"/>
  <c r="S5" i="26"/>
  <c r="R5" i="26"/>
  <c r="Q5" i="26"/>
  <c r="AN4" i="26"/>
  <c r="AM4" i="26"/>
  <c r="AL4" i="26"/>
  <c r="AK4" i="26"/>
  <c r="AJ4" i="26"/>
  <c r="AI4" i="26"/>
  <c r="AH4" i="26"/>
  <c r="AG4" i="26"/>
  <c r="AF4" i="26"/>
  <c r="AE4" i="26"/>
  <c r="AD4" i="26"/>
  <c r="AC4" i="26"/>
  <c r="AB4" i="26"/>
  <c r="AA4" i="26"/>
  <c r="Z4" i="26"/>
  <c r="Y4" i="26"/>
  <c r="X4" i="26"/>
  <c r="W4" i="26"/>
  <c r="V4" i="26"/>
  <c r="U4" i="26"/>
  <c r="T4" i="26"/>
  <c r="S4" i="26"/>
  <c r="R4" i="26"/>
  <c r="Q4" i="26"/>
  <c r="AU14" i="26"/>
  <c r="AU18" i="26"/>
  <c r="AU22" i="26"/>
  <c r="AU26" i="26"/>
  <c r="AU30" i="26"/>
  <c r="AU34" i="26"/>
  <c r="AU39" i="26"/>
  <c r="G44" i="26"/>
  <c r="K61" i="26"/>
  <c r="L44" i="26"/>
  <c r="K66" i="26"/>
  <c r="S44" i="26"/>
  <c r="K69" i="26"/>
  <c r="T44" i="26"/>
  <c r="K70" i="26"/>
  <c r="U44" i="26"/>
  <c r="K71" i="26"/>
  <c r="V44" i="26"/>
  <c r="K72" i="26"/>
  <c r="W44" i="26"/>
  <c r="K73" i="26"/>
  <c r="Y44" i="26"/>
  <c r="K75" i="26"/>
  <c r="Z44" i="26"/>
  <c r="K76" i="26"/>
  <c r="AG44" i="26"/>
  <c r="K79" i="26"/>
  <c r="AH44" i="26"/>
  <c r="K80" i="26"/>
  <c r="AI44" i="26"/>
  <c r="K81" i="26"/>
  <c r="AL44" i="26"/>
  <c r="K84" i="26"/>
  <c r="AM44" i="26"/>
  <c r="K85" i="26"/>
  <c r="R12" i="26"/>
  <c r="AE12" i="26"/>
  <c r="AR12" i="26"/>
  <c r="AV12" i="26"/>
  <c r="AZ12" i="26"/>
  <c r="BA12" i="26"/>
  <c r="BB12" i="26"/>
  <c r="BC12" i="26"/>
  <c r="BD12" i="26"/>
  <c r="N13" i="26"/>
  <c r="AA13" i="26"/>
  <c r="AN13" i="26"/>
  <c r="AS13" i="26"/>
  <c r="AE13" i="26"/>
  <c r="AR13" i="26"/>
  <c r="AZ13" i="26"/>
  <c r="BB13" i="26"/>
  <c r="BD13" i="26"/>
  <c r="AA14" i="26"/>
  <c r="AN14" i="26"/>
  <c r="AV14" i="26"/>
  <c r="AY14" i="26"/>
  <c r="AZ14" i="26"/>
  <c r="BB14" i="26"/>
  <c r="BC14" i="26"/>
  <c r="BD14" i="26"/>
  <c r="BE14" i="26"/>
  <c r="R15" i="26"/>
  <c r="AA15" i="26"/>
  <c r="AE15" i="26"/>
  <c r="AN15" i="26"/>
  <c r="AR15" i="26"/>
  <c r="AT15" i="26"/>
  <c r="AV15" i="26"/>
  <c r="AY15" i="26"/>
  <c r="AZ15" i="26"/>
  <c r="BA15" i="26"/>
  <c r="BC15" i="26"/>
  <c r="BD15" i="26"/>
  <c r="BE15" i="26"/>
  <c r="N16" i="26"/>
  <c r="AA16" i="26"/>
  <c r="AN16" i="26"/>
  <c r="AS16" i="26"/>
  <c r="BC16" i="26"/>
  <c r="AV16" i="26"/>
  <c r="AY16" i="26"/>
  <c r="AZ16" i="26"/>
  <c r="BA16" i="26"/>
  <c r="BB16" i="26"/>
  <c r="BD16" i="26"/>
  <c r="BE16" i="26"/>
  <c r="N17" i="26"/>
  <c r="R17" i="26"/>
  <c r="AA17" i="26"/>
  <c r="AE17" i="26"/>
  <c r="AN17" i="26"/>
  <c r="AR17" i="26"/>
  <c r="AS17" i="26"/>
  <c r="BD17" i="26"/>
  <c r="AT17" i="26"/>
  <c r="AV17" i="26"/>
  <c r="AZ17" i="26"/>
  <c r="BB17" i="26"/>
  <c r="N18" i="26"/>
  <c r="AA18" i="26"/>
  <c r="AN18" i="26"/>
  <c r="AS18" i="26"/>
  <c r="BE18" i="26"/>
  <c r="AV18" i="26"/>
  <c r="AY18" i="26"/>
  <c r="AZ18" i="26"/>
  <c r="BA18" i="26"/>
  <c r="BB18" i="26"/>
  <c r="BC18" i="26"/>
  <c r="BD18" i="26"/>
  <c r="N19" i="26"/>
  <c r="R19" i="26"/>
  <c r="AA19" i="26"/>
  <c r="AE19" i="26"/>
  <c r="AN19" i="26"/>
  <c r="AR19" i="26"/>
  <c r="AS19" i="26"/>
  <c r="AY19" i="26"/>
  <c r="AT19" i="26"/>
  <c r="AV19" i="26"/>
  <c r="AZ19" i="26"/>
  <c r="BA19" i="26"/>
  <c r="BB19" i="26"/>
  <c r="BC19" i="26"/>
  <c r="BD19" i="26"/>
  <c r="BE19" i="26"/>
  <c r="N20" i="26"/>
  <c r="AA20" i="26"/>
  <c r="AN20" i="26"/>
  <c r="AS20" i="26"/>
  <c r="AZ20" i="26"/>
  <c r="AT20" i="26"/>
  <c r="AY20" i="26"/>
  <c r="BA20" i="26"/>
  <c r="BB20" i="26"/>
  <c r="BC20" i="26"/>
  <c r="BD20" i="26"/>
  <c r="BE20" i="26"/>
  <c r="N21" i="26"/>
  <c r="R21" i="26"/>
  <c r="AA21" i="26"/>
  <c r="AE21" i="26"/>
  <c r="AN21" i="26"/>
  <c r="AR21" i="26"/>
  <c r="AT21" i="26"/>
  <c r="AV21" i="26"/>
  <c r="AZ21" i="26"/>
  <c r="BB21" i="26"/>
  <c r="BD21" i="26"/>
  <c r="N22" i="26"/>
  <c r="AA22" i="26"/>
  <c r="AR22" i="26"/>
  <c r="AV22" i="26"/>
  <c r="AY22" i="26"/>
  <c r="AZ22" i="26"/>
  <c r="BA22" i="26"/>
  <c r="BC22" i="26"/>
  <c r="BD22" i="26"/>
  <c r="BE22" i="26"/>
  <c r="N23" i="26"/>
  <c r="R23" i="26"/>
  <c r="AA23" i="26"/>
  <c r="AE23" i="26"/>
  <c r="AR23" i="26"/>
  <c r="AS23" i="26"/>
  <c r="BC23" i="26"/>
  <c r="AT23" i="26"/>
  <c r="AV23" i="26"/>
  <c r="AY23" i="26"/>
  <c r="AZ23" i="26"/>
  <c r="BA23" i="26"/>
  <c r="BB23" i="26"/>
  <c r="BD23" i="26"/>
  <c r="BE23" i="26"/>
  <c r="N24" i="26"/>
  <c r="R24" i="26"/>
  <c r="AA24" i="26"/>
  <c r="AN24" i="26"/>
  <c r="AR24" i="26"/>
  <c r="AV24" i="26"/>
  <c r="AY24" i="26"/>
  <c r="AZ24" i="26"/>
  <c r="BA24" i="26"/>
  <c r="BB24" i="26"/>
  <c r="BC24" i="26"/>
  <c r="BE24" i="26"/>
  <c r="R25" i="26"/>
  <c r="AE25" i="26"/>
  <c r="AR25" i="26"/>
  <c r="AT25" i="26"/>
  <c r="AV25" i="26"/>
  <c r="AY25" i="26"/>
  <c r="AZ25" i="26"/>
  <c r="BB25" i="26"/>
  <c r="BC25" i="26"/>
  <c r="BD25" i="26"/>
  <c r="N26" i="26"/>
  <c r="R26" i="26"/>
  <c r="AA26" i="26"/>
  <c r="AE26" i="26"/>
  <c r="AR26" i="26"/>
  <c r="AT26" i="26"/>
  <c r="AV26" i="26"/>
  <c r="AW26" i="26"/>
  <c r="AZ26" i="26"/>
  <c r="BA26" i="26"/>
  <c r="BB26" i="26"/>
  <c r="BC26" i="26"/>
  <c r="BD26" i="26"/>
  <c r="BE26" i="26"/>
  <c r="N27" i="26"/>
  <c r="R27" i="26"/>
  <c r="AA27" i="26"/>
  <c r="AV27" i="26"/>
  <c r="AY27" i="26"/>
  <c r="BA27" i="26"/>
  <c r="BB27" i="26"/>
  <c r="BC27" i="26"/>
  <c r="BD27" i="26"/>
  <c r="BE27" i="26"/>
  <c r="N28" i="26"/>
  <c r="R28" i="26"/>
  <c r="AA28" i="26"/>
  <c r="AS28" i="26"/>
  <c r="BA28" i="26"/>
  <c r="AE28" i="26"/>
  <c r="AR28" i="26"/>
  <c r="AT28" i="26"/>
  <c r="AV28" i="26"/>
  <c r="AY28" i="26"/>
  <c r="AZ28" i="26"/>
  <c r="BB28" i="26"/>
  <c r="BC28" i="26"/>
  <c r="BD28" i="26"/>
  <c r="BE28" i="26"/>
  <c r="N29" i="26"/>
  <c r="R29" i="26"/>
  <c r="AA29" i="26"/>
  <c r="AY29" i="26"/>
  <c r="AZ29" i="26"/>
  <c r="BC29" i="26"/>
  <c r="BD29" i="26"/>
  <c r="N30" i="26"/>
  <c r="AA30" i="26"/>
  <c r="AS30" i="26"/>
  <c r="BC30" i="26"/>
  <c r="R30" i="26"/>
  <c r="AE30" i="26"/>
  <c r="AR30" i="26"/>
  <c r="AV30" i="26"/>
  <c r="AW30" i="26"/>
  <c r="AY30" i="26"/>
  <c r="AZ30" i="26"/>
  <c r="BA30" i="26"/>
  <c r="BB30" i="26"/>
  <c r="BD30" i="26"/>
  <c r="BE30" i="26"/>
  <c r="N31" i="26"/>
  <c r="AA31" i="26"/>
  <c r="AS31" i="26"/>
  <c r="BD31" i="26"/>
  <c r="R31" i="26"/>
  <c r="AV31" i="26"/>
  <c r="AY31" i="26"/>
  <c r="AZ31" i="26"/>
  <c r="BA31" i="26"/>
  <c r="BB31" i="26"/>
  <c r="BC31" i="26"/>
  <c r="BE31" i="26"/>
  <c r="N32" i="26"/>
  <c r="R32" i="26"/>
  <c r="AA32" i="26"/>
  <c r="AS32" i="26"/>
  <c r="BE32" i="26"/>
  <c r="AE32" i="26"/>
  <c r="AR32" i="26"/>
  <c r="AT32" i="26"/>
  <c r="AV32" i="26"/>
  <c r="AY32" i="26"/>
  <c r="AZ32" i="26"/>
  <c r="BA32" i="26"/>
  <c r="BB32" i="26"/>
  <c r="BC32" i="26"/>
  <c r="BD32" i="26"/>
  <c r="N33" i="26"/>
  <c r="R33" i="26"/>
  <c r="AA33" i="26"/>
  <c r="AR33" i="26"/>
  <c r="AT33" i="26"/>
  <c r="AV33" i="26"/>
  <c r="AW33" i="26"/>
  <c r="AZ33" i="26"/>
  <c r="BB33" i="26"/>
  <c r="BC33" i="26"/>
  <c r="BD33" i="26"/>
  <c r="N34" i="26"/>
  <c r="R34" i="26"/>
  <c r="AA34" i="26"/>
  <c r="AE34" i="26"/>
  <c r="AR34" i="26"/>
  <c r="AT34" i="26"/>
  <c r="AV34" i="26"/>
  <c r="AW34" i="26"/>
  <c r="AY34" i="26"/>
  <c r="BA34" i="26"/>
  <c r="BB34" i="26"/>
  <c r="BC34" i="26"/>
  <c r="BD34" i="26"/>
  <c r="BE34" i="26"/>
  <c r="N35" i="26"/>
  <c r="R35" i="26"/>
  <c r="AA35" i="26"/>
  <c r="AR35" i="26"/>
  <c r="AV35" i="26"/>
  <c r="AY35" i="26"/>
  <c r="AZ35" i="26"/>
  <c r="BB35" i="26"/>
  <c r="BC35" i="26"/>
  <c r="BD35" i="26"/>
  <c r="BE35" i="26"/>
  <c r="R36" i="26"/>
  <c r="AE36" i="26"/>
  <c r="AR36" i="26"/>
  <c r="AT36" i="26"/>
  <c r="AV36" i="26"/>
  <c r="AY36" i="26"/>
  <c r="AZ36" i="26"/>
  <c r="BA36" i="26"/>
  <c r="BC36" i="26"/>
  <c r="BD36" i="26"/>
  <c r="BE36" i="26"/>
  <c r="R37" i="26"/>
  <c r="AE37" i="26"/>
  <c r="AV37" i="26"/>
  <c r="AY37" i="26"/>
  <c r="AZ37" i="26"/>
  <c r="BA37" i="26"/>
  <c r="BB37" i="26"/>
  <c r="BD37" i="26"/>
  <c r="BE37" i="26"/>
  <c r="N38" i="26"/>
  <c r="R38" i="26"/>
  <c r="AA38" i="26"/>
  <c r="AE38" i="26"/>
  <c r="AR38" i="26"/>
  <c r="AT38" i="26"/>
  <c r="AV38" i="26"/>
  <c r="AW38" i="26"/>
  <c r="AY38" i="26"/>
  <c r="AZ38" i="26"/>
  <c r="BA38" i="26"/>
  <c r="BB38" i="26"/>
  <c r="BC38" i="26"/>
  <c r="BE38" i="26"/>
  <c r="N39" i="26"/>
  <c r="R39" i="26"/>
  <c r="AA39" i="26"/>
  <c r="AE39" i="26"/>
  <c r="AT39" i="26"/>
  <c r="AY39" i="26"/>
  <c r="AZ39" i="26"/>
  <c r="BA39" i="26"/>
  <c r="BB39" i="26"/>
  <c r="BC39" i="26"/>
  <c r="BD39" i="26"/>
  <c r="N40" i="26"/>
  <c r="R40" i="26"/>
  <c r="AA40" i="26"/>
  <c r="AE40" i="26"/>
  <c r="AR40" i="26"/>
  <c r="AT40" i="26"/>
  <c r="AV40" i="26"/>
  <c r="AZ40" i="26"/>
  <c r="BA40" i="26"/>
  <c r="BB40" i="26"/>
  <c r="BC40" i="26"/>
  <c r="BD40" i="26"/>
  <c r="BE40" i="26"/>
  <c r="N41" i="26"/>
  <c r="R41" i="26"/>
  <c r="AA41" i="26"/>
  <c r="AE41" i="26"/>
  <c r="AR41" i="26"/>
  <c r="AT41" i="26"/>
  <c r="AV41" i="26"/>
  <c r="AW41" i="26"/>
  <c r="AY41" i="26"/>
  <c r="BA41" i="26"/>
  <c r="BB41" i="26"/>
  <c r="BC41" i="26"/>
  <c r="BD41" i="26"/>
  <c r="BE41" i="26"/>
  <c r="N42" i="26"/>
  <c r="R42" i="26"/>
  <c r="AA42" i="26"/>
  <c r="AE42" i="26"/>
  <c r="AR42" i="26"/>
  <c r="AT42" i="26"/>
  <c r="AV42" i="26"/>
  <c r="AW42" i="26"/>
  <c r="AY42" i="26"/>
  <c r="AZ42" i="26"/>
  <c r="BB42" i="26"/>
  <c r="BC42" i="26"/>
  <c r="BD42" i="26"/>
  <c r="BE42" i="26"/>
  <c r="BE43" i="26"/>
  <c r="O44" i="26"/>
  <c r="O48" i="26"/>
  <c r="P44" i="26"/>
  <c r="AB44" i="26"/>
  <c r="AC44" i="26"/>
  <c r="AD44" i="26"/>
  <c r="M39" i="31"/>
  <c r="L39" i="31"/>
  <c r="K39" i="31"/>
  <c r="J39" i="31"/>
  <c r="H39" i="31"/>
  <c r="G39" i="31"/>
  <c r="F39" i="31"/>
  <c r="M38" i="31"/>
  <c r="L38" i="31"/>
  <c r="K38" i="31"/>
  <c r="J38" i="31"/>
  <c r="I38" i="31"/>
  <c r="F38" i="31"/>
  <c r="G38" i="31"/>
  <c r="H38" i="31"/>
  <c r="N38" i="31"/>
  <c r="M37" i="31"/>
  <c r="L37" i="31"/>
  <c r="K37" i="31"/>
  <c r="J37" i="31"/>
  <c r="I37" i="31"/>
  <c r="F37" i="31"/>
  <c r="G37" i="31"/>
  <c r="H37" i="31"/>
  <c r="N37" i="31"/>
  <c r="M36" i="31"/>
  <c r="M41" i="31"/>
  <c r="L36" i="31"/>
  <c r="K36" i="31"/>
  <c r="J36" i="31"/>
  <c r="I36" i="31"/>
  <c r="H36" i="31"/>
  <c r="G36" i="31"/>
  <c r="F36" i="31"/>
  <c r="B32" i="31"/>
  <c r="AQ23" i="31"/>
  <c r="AP23" i="31"/>
  <c r="AO23" i="31"/>
  <c r="AQ22" i="31"/>
  <c r="AO22" i="31"/>
  <c r="AR22" i="31"/>
  <c r="AP22" i="31"/>
  <c r="AQ21" i="31"/>
  <c r="AP21" i="31"/>
  <c r="AO21" i="31"/>
  <c r="AQ20" i="31"/>
  <c r="AP20" i="31"/>
  <c r="AO20" i="31"/>
  <c r="AQ19" i="31"/>
  <c r="AP19" i="31"/>
  <c r="AO19" i="31"/>
  <c r="AQ18" i="31"/>
  <c r="AO18" i="31"/>
  <c r="AR18" i="31"/>
  <c r="AP18" i="31"/>
  <c r="AQ17" i="31"/>
  <c r="AP17" i="31"/>
  <c r="AO17" i="31"/>
  <c r="AQ16" i="31"/>
  <c r="AP16" i="31"/>
  <c r="AO16" i="31"/>
  <c r="AQ15" i="31"/>
  <c r="AP15" i="31"/>
  <c r="AO15" i="31"/>
  <c r="AQ14" i="31"/>
  <c r="AP14" i="31"/>
  <c r="AO14" i="31"/>
  <c r="AM23" i="31"/>
  <c r="AL23" i="31"/>
  <c r="AK23" i="31"/>
  <c r="AJ23" i="31"/>
  <c r="AI23" i="31"/>
  <c r="AF23" i="31"/>
  <c r="AG23" i="31"/>
  <c r="AH23" i="31"/>
  <c r="AN23" i="31"/>
  <c r="AM22" i="31"/>
  <c r="AL22" i="31"/>
  <c r="AK22" i="31"/>
  <c r="AJ22" i="31"/>
  <c r="AI22" i="31"/>
  <c r="AF22" i="31"/>
  <c r="AG22" i="31"/>
  <c r="AH22" i="31"/>
  <c r="AN22" i="31"/>
  <c r="AM21" i="31"/>
  <c r="AL21" i="31"/>
  <c r="AK21" i="31"/>
  <c r="AJ21" i="31"/>
  <c r="AI21" i="31"/>
  <c r="AF21" i="31"/>
  <c r="AG21" i="31"/>
  <c r="AH21" i="31"/>
  <c r="AN21" i="31"/>
  <c r="AM20" i="31"/>
  <c r="AL20" i="31"/>
  <c r="AK20" i="31"/>
  <c r="AJ20" i="31"/>
  <c r="AI20" i="31"/>
  <c r="AF20" i="31"/>
  <c r="AG20" i="31"/>
  <c r="AH20" i="31"/>
  <c r="AN20" i="31"/>
  <c r="F20" i="31"/>
  <c r="G20" i="31"/>
  <c r="H20" i="31"/>
  <c r="I20" i="31"/>
  <c r="J20" i="31"/>
  <c r="K20" i="31"/>
  <c r="L20" i="31"/>
  <c r="M20" i="31"/>
  <c r="N20" i="31"/>
  <c r="S20" i="31"/>
  <c r="T20" i="31"/>
  <c r="U20" i="31"/>
  <c r="V20" i="31"/>
  <c r="W20" i="31"/>
  <c r="X20" i="31"/>
  <c r="Y20" i="31"/>
  <c r="Z20" i="31"/>
  <c r="AA20" i="31"/>
  <c r="AS20" i="31"/>
  <c r="AM19" i="31"/>
  <c r="AL19" i="31"/>
  <c r="AK19" i="31"/>
  <c r="AJ19" i="31"/>
  <c r="AI19" i="31"/>
  <c r="AF19" i="31"/>
  <c r="AG19" i="31"/>
  <c r="AH19" i="31"/>
  <c r="AN19" i="31"/>
  <c r="AM18" i="31"/>
  <c r="AL18" i="31"/>
  <c r="AK18" i="31"/>
  <c r="AJ18" i="31"/>
  <c r="AI18" i="31"/>
  <c r="AF18" i="31"/>
  <c r="AG18" i="31"/>
  <c r="AH18" i="31"/>
  <c r="AN18" i="31"/>
  <c r="AM17" i="31"/>
  <c r="AL17" i="31"/>
  <c r="AK17" i="31"/>
  <c r="AJ17" i="31"/>
  <c r="AI17" i="31"/>
  <c r="AH17" i="31"/>
  <c r="AG17" i="31"/>
  <c r="AF17" i="31"/>
  <c r="AN17" i="31"/>
  <c r="AM16" i="31"/>
  <c r="AL16" i="31"/>
  <c r="AK16" i="31"/>
  <c r="AJ16" i="31"/>
  <c r="AI16" i="31"/>
  <c r="AH16" i="31"/>
  <c r="AG16" i="31"/>
  <c r="AF16" i="31"/>
  <c r="AN16" i="31"/>
  <c r="AM15" i="31"/>
  <c r="AL15" i="31"/>
  <c r="AK15" i="31"/>
  <c r="AJ15" i="31"/>
  <c r="AI15" i="31"/>
  <c r="AH15" i="31"/>
  <c r="AG15" i="31"/>
  <c r="AF15" i="31"/>
  <c r="AN15" i="31"/>
  <c r="AM14" i="31"/>
  <c r="AL14" i="31"/>
  <c r="AK14" i="31"/>
  <c r="AJ14" i="31"/>
  <c r="AJ12" i="31"/>
  <c r="AJ13" i="31"/>
  <c r="AJ25" i="31"/>
  <c r="AI14" i="31"/>
  <c r="AH14" i="31"/>
  <c r="AG14" i="31"/>
  <c r="AF14" i="31"/>
  <c r="AQ13" i="31"/>
  <c r="AQ12" i="31"/>
  <c r="AP13" i="31"/>
  <c r="AP12" i="31"/>
  <c r="AP25" i="31"/>
  <c r="AO13" i="31"/>
  <c r="AO12" i="31"/>
  <c r="AR12" i="31"/>
  <c r="AM13" i="31"/>
  <c r="AM12" i="31"/>
  <c r="AM25" i="31"/>
  <c r="AL13" i="31"/>
  <c r="AL12" i="31"/>
  <c r="AK13" i="31"/>
  <c r="AK12" i="31"/>
  <c r="AK25" i="31"/>
  <c r="AI13" i="31"/>
  <c r="AI12" i="31"/>
  <c r="AI25" i="31"/>
  <c r="AH13" i="31"/>
  <c r="AH12" i="31"/>
  <c r="AG13" i="31"/>
  <c r="AG12" i="31"/>
  <c r="AF13" i="31"/>
  <c r="AF12" i="31"/>
  <c r="AG39" i="31"/>
  <c r="AG36" i="31"/>
  <c r="AG37" i="31"/>
  <c r="AG38" i="31"/>
  <c r="AG41" i="31"/>
  <c r="AF39" i="31"/>
  <c r="AE39" i="31"/>
  <c r="AD39" i="31"/>
  <c r="AC39" i="31"/>
  <c r="AC36" i="31"/>
  <c r="AC37" i="31"/>
  <c r="AC38" i="31"/>
  <c r="AC41" i="31"/>
  <c r="AB39" i="31"/>
  <c r="Z39" i="31"/>
  <c r="AF38" i="31"/>
  <c r="AE38" i="31"/>
  <c r="AD38" i="31"/>
  <c r="AB38" i="31"/>
  <c r="AA38" i="31"/>
  <c r="Z38" i="31"/>
  <c r="AF37" i="31"/>
  <c r="AF36" i="31"/>
  <c r="AE37" i="31"/>
  <c r="AE36" i="31"/>
  <c r="AD37" i="31"/>
  <c r="AD36" i="31"/>
  <c r="AD41" i="31"/>
  <c r="AB37" i="31"/>
  <c r="AB36" i="31"/>
  <c r="AA37" i="31"/>
  <c r="AA36" i="31"/>
  <c r="Z37" i="31"/>
  <c r="Z36" i="31"/>
  <c r="W39" i="31"/>
  <c r="V39" i="31"/>
  <c r="U39" i="31"/>
  <c r="T39" i="31"/>
  <c r="T36" i="31"/>
  <c r="T37" i="31"/>
  <c r="T38" i="31"/>
  <c r="T41" i="31"/>
  <c r="S39" i="31"/>
  <c r="R39" i="31"/>
  <c r="P39" i="31"/>
  <c r="W38" i="31"/>
  <c r="V38" i="31"/>
  <c r="U38" i="31"/>
  <c r="S38" i="31"/>
  <c r="P38" i="31"/>
  <c r="Q38" i="31"/>
  <c r="R38" i="31"/>
  <c r="X38" i="31"/>
  <c r="W37" i="31"/>
  <c r="W36" i="31"/>
  <c r="W41" i="31"/>
  <c r="V37" i="31"/>
  <c r="V36" i="31"/>
  <c r="U37" i="31"/>
  <c r="U36" i="31"/>
  <c r="U41" i="31"/>
  <c r="S37" i="31"/>
  <c r="S36" i="31"/>
  <c r="S41" i="31"/>
  <c r="R37" i="31"/>
  <c r="R36" i="31"/>
  <c r="Q37" i="31"/>
  <c r="Q36" i="31"/>
  <c r="P37" i="31"/>
  <c r="P36" i="31"/>
  <c r="AD23" i="31"/>
  <c r="AB23" i="31"/>
  <c r="AE23" i="31"/>
  <c r="AC23" i="31"/>
  <c r="AD22" i="31"/>
  <c r="AC22" i="31"/>
  <c r="AB22" i="31"/>
  <c r="AD21" i="31"/>
  <c r="AC21" i="31"/>
  <c r="AB21" i="31"/>
  <c r="AE21" i="31"/>
  <c r="AD20" i="31"/>
  <c r="AC20" i="31"/>
  <c r="AB20" i="31"/>
  <c r="AD19" i="31"/>
  <c r="AB19" i="31"/>
  <c r="AE19" i="31"/>
  <c r="AC19" i="31"/>
  <c r="AD18" i="31"/>
  <c r="AC18" i="31"/>
  <c r="AB18" i="31"/>
  <c r="AD17" i="31"/>
  <c r="AC17" i="31"/>
  <c r="AB17" i="31"/>
  <c r="AE17" i="31"/>
  <c r="AD16" i="31"/>
  <c r="AC16" i="31"/>
  <c r="AB16" i="31"/>
  <c r="AD15" i="31"/>
  <c r="AC15" i="31"/>
  <c r="AB15" i="31"/>
  <c r="AD14" i="31"/>
  <c r="AC14" i="31"/>
  <c r="AB14" i="31"/>
  <c r="Z23" i="31"/>
  <c r="Y23" i="31"/>
  <c r="X23" i="31"/>
  <c r="W23" i="31"/>
  <c r="V23" i="31"/>
  <c r="U23" i="31"/>
  <c r="T23" i="31"/>
  <c r="S23" i="31"/>
  <c r="Z22" i="31"/>
  <c r="Y22" i="31"/>
  <c r="X22" i="31"/>
  <c r="W22" i="31"/>
  <c r="V22" i="31"/>
  <c r="U22" i="31"/>
  <c r="T22" i="31"/>
  <c r="S22" i="31"/>
  <c r="AA22" i="31"/>
  <c r="Z21" i="31"/>
  <c r="Y21" i="31"/>
  <c r="X21" i="31"/>
  <c r="W21" i="31"/>
  <c r="V21" i="31"/>
  <c r="U21" i="31"/>
  <c r="S21" i="31"/>
  <c r="T21" i="31"/>
  <c r="AA21" i="31"/>
  <c r="Z19" i="31"/>
  <c r="Y19" i="31"/>
  <c r="X19" i="31"/>
  <c r="W19" i="31"/>
  <c r="V19" i="31"/>
  <c r="U19" i="31"/>
  <c r="S19" i="31"/>
  <c r="T19" i="31"/>
  <c r="AA19" i="31"/>
  <c r="Z18" i="31"/>
  <c r="Y18" i="31"/>
  <c r="X18" i="31"/>
  <c r="W18" i="31"/>
  <c r="V18" i="31"/>
  <c r="U18" i="31"/>
  <c r="S18" i="31"/>
  <c r="T18" i="31"/>
  <c r="AA18" i="31"/>
  <c r="Z17" i="31"/>
  <c r="Y17" i="31"/>
  <c r="X17" i="31"/>
  <c r="W17" i="31"/>
  <c r="V17" i="31"/>
  <c r="U17" i="31"/>
  <c r="T17" i="31"/>
  <c r="S17" i="31"/>
  <c r="Z16" i="31"/>
  <c r="Y16" i="31"/>
  <c r="X16" i="31"/>
  <c r="W16" i="31"/>
  <c r="V16" i="31"/>
  <c r="S16" i="31"/>
  <c r="T16" i="31"/>
  <c r="U16" i="31"/>
  <c r="AA16" i="31"/>
  <c r="Z15" i="31"/>
  <c r="Y15" i="31"/>
  <c r="X15" i="31"/>
  <c r="W15" i="31"/>
  <c r="V15" i="31"/>
  <c r="S15" i="31"/>
  <c r="T15" i="31"/>
  <c r="U15" i="31"/>
  <c r="AA15" i="31"/>
  <c r="Z14" i="31"/>
  <c r="Z12" i="31"/>
  <c r="Z13" i="31"/>
  <c r="Z25" i="31"/>
  <c r="Y14" i="31"/>
  <c r="X14" i="31"/>
  <c r="W14" i="31"/>
  <c r="V14" i="31"/>
  <c r="U14" i="31"/>
  <c r="T14" i="31"/>
  <c r="S14" i="31"/>
  <c r="AD13" i="31"/>
  <c r="AD12" i="31"/>
  <c r="AC13" i="31"/>
  <c r="AC12" i="31"/>
  <c r="AB13" i="31"/>
  <c r="AB12" i="31"/>
  <c r="Y13" i="31"/>
  <c r="Y12" i="31"/>
  <c r="X13" i="31"/>
  <c r="X12" i="31"/>
  <c r="W13" i="31"/>
  <c r="W12" i="31"/>
  <c r="W25" i="31"/>
  <c r="V13" i="31"/>
  <c r="V12" i="31"/>
  <c r="U13" i="31"/>
  <c r="U12" i="31"/>
  <c r="T13" i="31"/>
  <c r="T12" i="31"/>
  <c r="S13" i="31"/>
  <c r="S12" i="31"/>
  <c r="S25" i="31"/>
  <c r="AA12" i="31"/>
  <c r="O23" i="31"/>
  <c r="O22" i="31"/>
  <c r="O21" i="31"/>
  <c r="Q21" i="31"/>
  <c r="R21" i="31"/>
  <c r="O20" i="31"/>
  <c r="O19" i="31"/>
  <c r="O18" i="31"/>
  <c r="O17" i="31"/>
  <c r="O16" i="31"/>
  <c r="O15" i="31"/>
  <c r="O14" i="31"/>
  <c r="AT14" i="31"/>
  <c r="Q14" i="31"/>
  <c r="AV14" i="31"/>
  <c r="AW14" i="31"/>
  <c r="M23" i="31"/>
  <c r="L23" i="31"/>
  <c r="K23" i="31"/>
  <c r="J23" i="31"/>
  <c r="I23" i="31"/>
  <c r="F23" i="31"/>
  <c r="G23" i="31"/>
  <c r="H23" i="31"/>
  <c r="N23" i="31"/>
  <c r="M22" i="31"/>
  <c r="L22" i="31"/>
  <c r="K22" i="31"/>
  <c r="J22" i="31"/>
  <c r="I22" i="31"/>
  <c r="F22" i="31"/>
  <c r="G22" i="31"/>
  <c r="H22" i="31"/>
  <c r="N22" i="31"/>
  <c r="M21" i="31"/>
  <c r="L21" i="31"/>
  <c r="K21" i="31"/>
  <c r="J21" i="31"/>
  <c r="I21" i="31"/>
  <c r="H21" i="31"/>
  <c r="G21" i="31"/>
  <c r="F21" i="31"/>
  <c r="M19" i="31"/>
  <c r="L19" i="31"/>
  <c r="K19" i="31"/>
  <c r="J19" i="31"/>
  <c r="I19" i="31"/>
  <c r="F19" i="31"/>
  <c r="G19" i="31"/>
  <c r="H19" i="31"/>
  <c r="N19" i="31"/>
  <c r="AS19" i="31"/>
  <c r="M18" i="31"/>
  <c r="L18" i="31"/>
  <c r="K18" i="31"/>
  <c r="J18" i="31"/>
  <c r="I18" i="31"/>
  <c r="H18" i="31"/>
  <c r="F18" i="31"/>
  <c r="G18" i="31"/>
  <c r="N18" i="31"/>
  <c r="M17" i="31"/>
  <c r="L17" i="31"/>
  <c r="K17" i="31"/>
  <c r="J17" i="31"/>
  <c r="I17" i="31"/>
  <c r="H17" i="31"/>
  <c r="F17" i="31"/>
  <c r="G17" i="31"/>
  <c r="N17" i="31"/>
  <c r="M16" i="31"/>
  <c r="L16" i="31"/>
  <c r="K16" i="31"/>
  <c r="J16" i="31"/>
  <c r="I16" i="31"/>
  <c r="H16" i="31"/>
  <c r="G16" i="31"/>
  <c r="F16" i="31"/>
  <c r="M15" i="31"/>
  <c r="L15" i="31"/>
  <c r="K15" i="31"/>
  <c r="J15" i="31"/>
  <c r="I15" i="31"/>
  <c r="H15" i="31"/>
  <c r="F15" i="31"/>
  <c r="G15" i="31"/>
  <c r="N15" i="31"/>
  <c r="M14" i="31"/>
  <c r="M12" i="31"/>
  <c r="M13" i="31"/>
  <c r="M25" i="31"/>
  <c r="AM30" i="31"/>
  <c r="L14" i="31"/>
  <c r="K14" i="31"/>
  <c r="J14" i="31"/>
  <c r="I14" i="31"/>
  <c r="F14" i="31"/>
  <c r="G14" i="31"/>
  <c r="H14" i="31"/>
  <c r="N14" i="31"/>
  <c r="O13" i="31"/>
  <c r="AT13" i="31"/>
  <c r="Q13" i="31"/>
  <c r="AV13" i="31"/>
  <c r="AW13" i="31"/>
  <c r="O12" i="31"/>
  <c r="AT12" i="31"/>
  <c r="L13" i="31"/>
  <c r="L12" i="31"/>
  <c r="L25" i="31"/>
  <c r="K13" i="31"/>
  <c r="K12" i="31"/>
  <c r="J13" i="31"/>
  <c r="J12" i="31"/>
  <c r="J25" i="31"/>
  <c r="I13" i="31"/>
  <c r="I12" i="31"/>
  <c r="H13" i="31"/>
  <c r="H12" i="31"/>
  <c r="H25" i="31"/>
  <c r="G13" i="31"/>
  <c r="G12" i="31"/>
  <c r="F13" i="31"/>
  <c r="F12" i="31"/>
  <c r="N12" i="31"/>
  <c r="AE12" i="31"/>
  <c r="AN12" i="31"/>
  <c r="AA13" i="31"/>
  <c r="AR13" i="31"/>
  <c r="AE14" i="31"/>
  <c r="AE15" i="31"/>
  <c r="AR15" i="31"/>
  <c r="AT15" i="31"/>
  <c r="N16" i="31"/>
  <c r="AE16" i="31"/>
  <c r="AR16" i="31"/>
  <c r="AR17" i="31"/>
  <c r="AE18" i="31"/>
  <c r="AT18" i="31"/>
  <c r="AR19" i="31"/>
  <c r="AT19" i="31"/>
  <c r="AE20" i="31"/>
  <c r="N21" i="31"/>
  <c r="AR21" i="31"/>
  <c r="AT21" i="31"/>
  <c r="AE22" i="31"/>
  <c r="AT22" i="31"/>
  <c r="AA23" i="31"/>
  <c r="AR23" i="31"/>
  <c r="AT23" i="31"/>
  <c r="G25" i="31"/>
  <c r="I25" i="31"/>
  <c r="K25" i="31"/>
  <c r="T25" i="31"/>
  <c r="X25" i="31"/>
  <c r="AC25" i="31"/>
  <c r="AH25" i="31"/>
  <c r="AL25" i="31"/>
  <c r="N36" i="31"/>
  <c r="X36" i="31"/>
  <c r="X37" i="31"/>
  <c r="AH37" i="31"/>
  <c r="F41" i="31"/>
  <c r="G41" i="31"/>
  <c r="H41" i="31"/>
  <c r="J41" i="31"/>
  <c r="K41" i="31"/>
  <c r="L41" i="31"/>
  <c r="P41" i="31"/>
  <c r="R41" i="31"/>
  <c r="V41" i="31"/>
  <c r="AE41" i="31"/>
  <c r="Q12" i="31"/>
  <c r="AV12" i="31"/>
  <c r="P12" i="31"/>
  <c r="R12" i="31"/>
  <c r="P13" i="31"/>
  <c r="AU13" i="31"/>
  <c r="P14" i="31"/>
  <c r="AU14" i="31"/>
  <c r="Q15" i="31"/>
  <c r="AV15" i="31"/>
  <c r="P15" i="31"/>
  <c r="AU15" i="31"/>
  <c r="R15" i="31"/>
  <c r="Q16" i="31"/>
  <c r="AV16" i="31"/>
  <c r="P16" i="31"/>
  <c r="AU16" i="31"/>
  <c r="Q17" i="31"/>
  <c r="AV17" i="31"/>
  <c r="P17" i="31"/>
  <c r="AU17" i="31"/>
  <c r="R17" i="31"/>
  <c r="Q18" i="31"/>
  <c r="AV18" i="31"/>
  <c r="AW18" i="31"/>
  <c r="P18" i="31"/>
  <c r="AU18" i="31"/>
  <c r="R18" i="31"/>
  <c r="Q19" i="31"/>
  <c r="P19" i="31"/>
  <c r="AU19" i="31"/>
  <c r="Q20" i="31"/>
  <c r="P20" i="31"/>
  <c r="AU20" i="31"/>
  <c r="AV21" i="31"/>
  <c r="P21" i="31"/>
  <c r="AU21" i="31"/>
  <c r="Q22" i="31"/>
  <c r="AV22" i="31"/>
  <c r="AW22" i="31"/>
  <c r="P22" i="31"/>
  <c r="AU22" i="31"/>
  <c r="R22" i="31"/>
  <c r="Q23" i="31"/>
  <c r="P23" i="31"/>
  <c r="AU23" i="31"/>
  <c r="Q39" i="31"/>
  <c r="X39" i="31"/>
  <c r="AA39" i="31"/>
  <c r="AH39" i="31"/>
  <c r="T226" i="28"/>
  <c r="W235" i="28"/>
  <c r="W210" i="28"/>
  <c r="W400" i="28"/>
  <c r="V399" i="28"/>
  <c r="W284" i="28"/>
  <c r="V260" i="28"/>
  <c r="W429" i="28"/>
  <c r="W342" i="28"/>
  <c r="V340" i="28"/>
  <c r="W181" i="28"/>
  <c r="W182" i="28"/>
  <c r="AH127" i="16"/>
  <c r="AH128" i="16"/>
  <c r="W173" i="28"/>
  <c r="W174" i="28"/>
  <c r="W194" i="28"/>
  <c r="W195" i="28"/>
  <c r="AH126" i="16"/>
  <c r="AH125" i="16"/>
  <c r="W164" i="28"/>
  <c r="Z160" i="28"/>
  <c r="Z164" i="28"/>
  <c r="AN106" i="16"/>
  <c r="AN114" i="16"/>
  <c r="AM118" i="16"/>
  <c r="V134" i="28"/>
  <c r="AM119" i="16"/>
  <c r="AJ119" i="16"/>
  <c r="AI119" i="16"/>
  <c r="J107" i="28"/>
  <c r="N107" i="28"/>
  <c r="D107" i="28"/>
  <c r="M112" i="28"/>
  <c r="K112" i="28"/>
  <c r="I112" i="28"/>
  <c r="AW20" i="26"/>
  <c r="G112" i="28"/>
  <c r="Z103" i="28"/>
  <c r="E112" i="28"/>
  <c r="AL49" i="26"/>
  <c r="AK49" i="26"/>
  <c r="T103" i="28"/>
  <c r="L103" i="28"/>
  <c r="P103" i="28"/>
  <c r="H103" i="28"/>
  <c r="M57" i="28"/>
  <c r="K57" i="28"/>
  <c r="I57" i="28"/>
  <c r="AN24" i="16"/>
  <c r="AN44" i="16"/>
  <c r="G57" i="28"/>
  <c r="AS16" i="16"/>
  <c r="AY16" i="16"/>
  <c r="X48" i="28"/>
  <c r="Z48" i="28"/>
  <c r="AS14" i="16"/>
  <c r="BD14" i="16"/>
  <c r="X44" i="28"/>
  <c r="M86" i="16"/>
  <c r="E57" i="28"/>
  <c r="D57" i="28"/>
  <c r="T48" i="28"/>
  <c r="L48" i="28"/>
  <c r="P48" i="28"/>
  <c r="H48" i="28"/>
  <c r="W207" i="27"/>
  <c r="R226" i="27"/>
  <c r="L226" i="27"/>
  <c r="J255" i="27"/>
  <c r="W284" i="27"/>
  <c r="V275" i="27"/>
  <c r="V260" i="27"/>
  <c r="F226" i="27"/>
  <c r="W342" i="27"/>
  <c r="V341" i="27"/>
  <c r="V283" i="27"/>
  <c r="W371" i="27"/>
  <c r="V349" i="27"/>
  <c r="W400" i="27"/>
  <c r="V399" i="27"/>
  <c r="W429" i="27"/>
  <c r="V354" i="27"/>
  <c r="W313" i="27"/>
  <c r="W181" i="27"/>
  <c r="W182" i="27"/>
  <c r="X127" i="16"/>
  <c r="AJ127" i="16"/>
  <c r="W173" i="27"/>
  <c r="W174" i="27"/>
  <c r="X126" i="16"/>
  <c r="X125" i="16"/>
  <c r="AJ125" i="16"/>
  <c r="Q41" i="31"/>
  <c r="W194" i="27"/>
  <c r="W195" i="27"/>
  <c r="X128" i="16"/>
  <c r="Y25" i="31"/>
  <c r="AS12" i="31"/>
  <c r="AS112" i="16"/>
  <c r="AW111" i="16"/>
  <c r="AS111" i="16"/>
  <c r="AW110" i="16"/>
  <c r="AS110" i="16"/>
  <c r="AW109" i="16"/>
  <c r="AS109" i="16"/>
  <c r="AG119" i="16"/>
  <c r="AN119" i="16"/>
  <c r="AW107" i="16"/>
  <c r="AS107" i="16"/>
  <c r="AS106" i="16"/>
  <c r="AW105" i="16"/>
  <c r="AS105" i="16"/>
  <c r="AS104" i="16"/>
  <c r="AW103" i="16"/>
  <c r="AS103" i="16"/>
  <c r="AW102" i="16"/>
  <c r="AS102" i="16"/>
  <c r="V134" i="27"/>
  <c r="H138" i="27"/>
  <c r="W118" i="16"/>
  <c r="X118" i="16"/>
  <c r="G108" i="27"/>
  <c r="H107" i="27"/>
  <c r="E108" i="27"/>
  <c r="P107" i="27"/>
  <c r="N107" i="27"/>
  <c r="T107" i="27"/>
  <c r="L107" i="27"/>
  <c r="J107" i="27"/>
  <c r="M112" i="27"/>
  <c r="AW40" i="26"/>
  <c r="AW36" i="26"/>
  <c r="K112" i="27"/>
  <c r="AW32" i="26"/>
  <c r="AW28" i="26"/>
  <c r="I112" i="27"/>
  <c r="AW24" i="26"/>
  <c r="X103" i="27"/>
  <c r="Z103" i="27"/>
  <c r="E112" i="27"/>
  <c r="P103" i="27"/>
  <c r="H103" i="27"/>
  <c r="D52" i="27"/>
  <c r="O53" i="27"/>
  <c r="K53" i="27"/>
  <c r="G53" i="27"/>
  <c r="P52" i="27"/>
  <c r="L52" i="27"/>
  <c r="H52" i="27"/>
  <c r="T52" i="27"/>
  <c r="AS42" i="16"/>
  <c r="AS40" i="16"/>
  <c r="AS41" i="16"/>
  <c r="AJ53" i="16"/>
  <c r="M57" i="27"/>
  <c r="BC41" i="16"/>
  <c r="X44" i="27"/>
  <c r="X48" i="27"/>
  <c r="BA39" i="16"/>
  <c r="AS38" i="16"/>
  <c r="AZ38" i="16"/>
  <c r="AS37" i="16"/>
  <c r="AY37" i="16"/>
  <c r="AS35" i="16"/>
  <c r="BD35" i="16"/>
  <c r="K57" i="27"/>
  <c r="AS33" i="16"/>
  <c r="AH53" i="16"/>
  <c r="AS32" i="16"/>
  <c r="BA32" i="16"/>
  <c r="AS31" i="16"/>
  <c r="AZ31" i="16"/>
  <c r="AS30" i="16"/>
  <c r="AY30" i="16"/>
  <c r="AS29" i="16"/>
  <c r="BE29" i="16"/>
  <c r="AS28" i="16"/>
  <c r="BD28" i="16"/>
  <c r="I57" i="27"/>
  <c r="E57" i="27"/>
  <c r="G57" i="27"/>
  <c r="M58" i="27"/>
  <c r="AS27" i="16"/>
  <c r="BC27" i="16"/>
  <c r="AS26" i="16"/>
  <c r="AS25" i="16"/>
  <c r="BA25" i="16"/>
  <c r="AS24" i="16"/>
  <c r="AZ24" i="16"/>
  <c r="AS23" i="16"/>
  <c r="AY23" i="16"/>
  <c r="AS21" i="16"/>
  <c r="BD21" i="16"/>
  <c r="BD44" i="16"/>
  <c r="O53" i="16"/>
  <c r="AS20" i="16"/>
  <c r="BC20" i="16"/>
  <c r="AS19" i="16"/>
  <c r="AS18" i="16"/>
  <c r="BA18" i="16"/>
  <c r="BA44" i="16"/>
  <c r="I53" i="16"/>
  <c r="AS17" i="16"/>
  <c r="AZ17" i="16"/>
  <c r="AZ44" i="16"/>
  <c r="G53" i="16"/>
  <c r="AS15" i="16"/>
  <c r="BE15" i="16"/>
  <c r="AD48" i="16"/>
  <c r="AE48" i="16"/>
  <c r="Z44" i="27"/>
  <c r="V44" i="27"/>
  <c r="F48" i="27"/>
  <c r="Z48" i="27"/>
  <c r="W212" i="17"/>
  <c r="W226" i="17"/>
  <c r="J255" i="17"/>
  <c r="W342" i="17"/>
  <c r="V341" i="17"/>
  <c r="W313" i="17"/>
  <c r="V311" i="17"/>
  <c r="W429" i="17"/>
  <c r="V425" i="17"/>
  <c r="W371" i="17"/>
  <c r="W255" i="17"/>
  <c r="V328" i="17"/>
  <c r="X160" i="17"/>
  <c r="R16" i="31"/>
  <c r="Z138" i="17"/>
  <c r="V134" i="17"/>
  <c r="J107" i="17"/>
  <c r="N107" i="17"/>
  <c r="AH49" i="26"/>
  <c r="M112" i="17"/>
  <c r="K112" i="17"/>
  <c r="I112" i="17"/>
  <c r="AW25" i="26"/>
  <c r="M68" i="26"/>
  <c r="AW23" i="26"/>
  <c r="AW21" i="26"/>
  <c r="G112" i="17"/>
  <c r="AW19" i="26"/>
  <c r="AW17" i="26"/>
  <c r="AW15" i="26"/>
  <c r="AG49" i="26"/>
  <c r="E112" i="17"/>
  <c r="F112" i="17"/>
  <c r="X103" i="17"/>
  <c r="Z103" i="17"/>
  <c r="AW12" i="26"/>
  <c r="AB66" i="26"/>
  <c r="AB62" i="26"/>
  <c r="AB61" i="26"/>
  <c r="T103" i="17"/>
  <c r="AW41" i="16"/>
  <c r="M57" i="17"/>
  <c r="BB40" i="16"/>
  <c r="K57" i="17"/>
  <c r="AW38" i="16"/>
  <c r="AW36" i="16"/>
  <c r="AW35" i="16"/>
  <c r="AW33" i="16"/>
  <c r="BB33" i="16"/>
  <c r="AW32" i="16"/>
  <c r="AW30" i="16"/>
  <c r="AW29" i="16"/>
  <c r="AW28" i="16"/>
  <c r="AW27" i="16"/>
  <c r="I57" i="17"/>
  <c r="AW26" i="16"/>
  <c r="BB26" i="16"/>
  <c r="AF53" i="16"/>
  <c r="AW25" i="16"/>
  <c r="AW23" i="16"/>
  <c r="AW22" i="16"/>
  <c r="AW20" i="16"/>
  <c r="G57" i="17"/>
  <c r="AW19" i="16"/>
  <c r="BB19" i="16"/>
  <c r="AW18" i="16"/>
  <c r="X48" i="17"/>
  <c r="Z48" i="17"/>
  <c r="AW16" i="16"/>
  <c r="H44" i="16"/>
  <c r="AW14" i="16"/>
  <c r="M44" i="16"/>
  <c r="R44" i="16"/>
  <c r="G44" i="16"/>
  <c r="K61" i="16"/>
  <c r="F44" i="16"/>
  <c r="E57" i="17"/>
  <c r="AY44" i="16"/>
  <c r="E53" i="16"/>
  <c r="Q48" i="16"/>
  <c r="R48" i="16"/>
  <c r="L44" i="16"/>
  <c r="J44" i="16"/>
  <c r="T48" i="17"/>
  <c r="L48" i="17"/>
  <c r="P48" i="17"/>
  <c r="H48" i="17"/>
  <c r="P182" i="28"/>
  <c r="V178" i="28"/>
  <c r="V181" i="28"/>
  <c r="N182" i="28"/>
  <c r="H182" i="28"/>
  <c r="F57" i="28"/>
  <c r="K77" i="26"/>
  <c r="K60" i="16"/>
  <c r="K62" i="16"/>
  <c r="K63" i="16"/>
  <c r="AK49" i="16"/>
  <c r="K65" i="16"/>
  <c r="AB65" i="16"/>
  <c r="AM49" i="16"/>
  <c r="K67" i="16"/>
  <c r="AB67" i="16"/>
  <c r="K66" i="16"/>
  <c r="J112" i="28"/>
  <c r="P114" i="16"/>
  <c r="Q114" i="16"/>
  <c r="Q118" i="16"/>
  <c r="M77" i="16"/>
  <c r="AD68" i="16"/>
  <c r="AS101" i="16"/>
  <c r="AI118" i="16"/>
  <c r="V282" i="28"/>
  <c r="V280" i="28"/>
  <c r="V278" i="28"/>
  <c r="V276" i="28"/>
  <c r="V274" i="28"/>
  <c r="V272" i="28"/>
  <c r="V270" i="28"/>
  <c r="V268" i="28"/>
  <c r="V266" i="28"/>
  <c r="V264" i="28"/>
  <c r="V262" i="28"/>
  <c r="M113" i="28"/>
  <c r="K113" i="28"/>
  <c r="I113" i="28"/>
  <c r="G113" i="28"/>
  <c r="E113" i="28"/>
  <c r="L112" i="28"/>
  <c r="H112" i="28"/>
  <c r="Q108" i="28"/>
  <c r="O108" i="28"/>
  <c r="M108" i="28"/>
  <c r="K108" i="28"/>
  <c r="I108" i="28"/>
  <c r="G108" i="28"/>
  <c r="E108" i="28"/>
  <c r="P107" i="28"/>
  <c r="H107" i="28"/>
  <c r="L107" i="28"/>
  <c r="R108" i="28"/>
  <c r="V103" i="28"/>
  <c r="R103" i="28"/>
  <c r="N103" i="28"/>
  <c r="J103" i="28"/>
  <c r="M58" i="28"/>
  <c r="I58" i="28"/>
  <c r="E58" i="28"/>
  <c r="H57" i="28"/>
  <c r="V48" i="28"/>
  <c r="R48" i="28"/>
  <c r="N48" i="28"/>
  <c r="J48" i="28"/>
  <c r="W313" i="28"/>
  <c r="V341" i="28"/>
  <c r="V337" i="28"/>
  <c r="V333" i="28"/>
  <c r="V329" i="28"/>
  <c r="V325" i="28"/>
  <c r="V321" i="28"/>
  <c r="V428" i="28"/>
  <c r="V426" i="28"/>
  <c r="V424" i="28"/>
  <c r="V422" i="28"/>
  <c r="V420" i="28"/>
  <c r="V418" i="28"/>
  <c r="V416" i="28"/>
  <c r="V414" i="28"/>
  <c r="V412" i="28"/>
  <c r="V410" i="28"/>
  <c r="V408" i="28"/>
  <c r="V406" i="28"/>
  <c r="V427" i="28"/>
  <c r="V425" i="28"/>
  <c r="V423" i="28"/>
  <c r="V421" i="28"/>
  <c r="V419" i="28"/>
  <c r="V417" i="28"/>
  <c r="V415" i="28"/>
  <c r="V413" i="28"/>
  <c r="V411" i="28"/>
  <c r="V405" i="28"/>
  <c r="V407" i="28"/>
  <c r="V409" i="28"/>
  <c r="V429" i="28"/>
  <c r="V179" i="27"/>
  <c r="V178" i="27"/>
  <c r="V180" i="27"/>
  <c r="V181" i="27"/>
  <c r="V182" i="27"/>
  <c r="J182" i="27"/>
  <c r="N182" i="27"/>
  <c r="R182" i="27"/>
  <c r="H182" i="27"/>
  <c r="F182" i="27"/>
  <c r="L182" i="27"/>
  <c r="P182" i="27"/>
  <c r="T182" i="27"/>
  <c r="F112" i="27"/>
  <c r="V311" i="27"/>
  <c r="V309" i="27"/>
  <c r="V307" i="27"/>
  <c r="V305" i="27"/>
  <c r="V303" i="27"/>
  <c r="V301" i="27"/>
  <c r="V299" i="27"/>
  <c r="V297" i="27"/>
  <c r="V295" i="27"/>
  <c r="V289" i="27"/>
  <c r="V290" i="27"/>
  <c r="V291" i="27"/>
  <c r="V292" i="27"/>
  <c r="V293" i="27"/>
  <c r="V294" i="27"/>
  <c r="V296" i="27"/>
  <c r="V298" i="27"/>
  <c r="V300" i="27"/>
  <c r="V302" i="27"/>
  <c r="V304" i="27"/>
  <c r="V306" i="27"/>
  <c r="V308" i="27"/>
  <c r="V310" i="27"/>
  <c r="V312" i="27"/>
  <c r="V313" i="27"/>
  <c r="W371" i="28"/>
  <c r="V192" i="27"/>
  <c r="V194" i="27"/>
  <c r="H195" i="27"/>
  <c r="L195" i="27"/>
  <c r="P195" i="27"/>
  <c r="T195" i="27"/>
  <c r="V191" i="27"/>
  <c r="V193" i="27"/>
  <c r="V195" i="27"/>
  <c r="F195" i="27"/>
  <c r="J195" i="27"/>
  <c r="N195" i="27"/>
  <c r="R195" i="27"/>
  <c r="E113" i="27"/>
  <c r="M113" i="27"/>
  <c r="V377" i="28"/>
  <c r="V379" i="28"/>
  <c r="V381" i="28"/>
  <c r="V383" i="28"/>
  <c r="V385" i="28"/>
  <c r="V387" i="28"/>
  <c r="V389" i="28"/>
  <c r="V391" i="28"/>
  <c r="V393" i="28"/>
  <c r="V395" i="28"/>
  <c r="V397" i="28"/>
  <c r="V282" i="27"/>
  <c r="V280" i="27"/>
  <c r="V278" i="27"/>
  <c r="V276" i="27"/>
  <c r="V274" i="27"/>
  <c r="V272" i="27"/>
  <c r="V270" i="27"/>
  <c r="V268" i="27"/>
  <c r="V266" i="27"/>
  <c r="V264" i="27"/>
  <c r="V262" i="27"/>
  <c r="T138" i="27"/>
  <c r="P138" i="27"/>
  <c r="L138" i="27"/>
  <c r="V103" i="27"/>
  <c r="R103" i="27"/>
  <c r="N103" i="27"/>
  <c r="J103" i="27"/>
  <c r="V428" i="27"/>
  <c r="V426" i="27"/>
  <c r="V424" i="27"/>
  <c r="V422" i="27"/>
  <c r="V420" i="27"/>
  <c r="V418" i="27"/>
  <c r="V416" i="27"/>
  <c r="V414" i="27"/>
  <c r="V412" i="27"/>
  <c r="V410" i="27"/>
  <c r="V408" i="27"/>
  <c r="V406" i="27"/>
  <c r="V427" i="27"/>
  <c r="V425" i="27"/>
  <c r="V423" i="27"/>
  <c r="V421" i="27"/>
  <c r="V419" i="27"/>
  <c r="V417" i="27"/>
  <c r="V415" i="27"/>
  <c r="V413" i="27"/>
  <c r="V411" i="27"/>
  <c r="V409" i="27"/>
  <c r="V407" i="27"/>
  <c r="V405" i="27"/>
  <c r="V429" i="27"/>
  <c r="J57" i="27"/>
  <c r="T48" i="27"/>
  <c r="P48" i="27"/>
  <c r="L48" i="27"/>
  <c r="V323" i="27"/>
  <c r="V325" i="27"/>
  <c r="V327" i="27"/>
  <c r="V329" i="27"/>
  <c r="V331" i="27"/>
  <c r="V333" i="27"/>
  <c r="V335" i="27"/>
  <c r="V337" i="27"/>
  <c r="V339" i="27"/>
  <c r="V370" i="27"/>
  <c r="V368" i="27"/>
  <c r="V366" i="27"/>
  <c r="V369" i="27"/>
  <c r="V367" i="27"/>
  <c r="V365" i="27"/>
  <c r="V363" i="27"/>
  <c r="V361" i="27"/>
  <c r="V393" i="27"/>
  <c r="V395" i="27"/>
  <c r="V397" i="27"/>
  <c r="F103" i="17"/>
  <c r="J103" i="17"/>
  <c r="N103" i="17"/>
  <c r="R103" i="17"/>
  <c r="V103" i="17"/>
  <c r="D57" i="17"/>
  <c r="D53" i="17"/>
  <c r="F53" i="17"/>
  <c r="H53" i="17"/>
  <c r="J53" i="17"/>
  <c r="L53" i="17"/>
  <c r="N53" i="17"/>
  <c r="P53" i="17"/>
  <c r="R138" i="17"/>
  <c r="D112" i="17"/>
  <c r="H112" i="17"/>
  <c r="L112" i="17"/>
  <c r="E113" i="17"/>
  <c r="G113" i="17"/>
  <c r="I113" i="17"/>
  <c r="K113" i="17"/>
  <c r="M113" i="17"/>
  <c r="D107" i="17"/>
  <c r="H107" i="17"/>
  <c r="L107" i="17"/>
  <c r="P107" i="17"/>
  <c r="T107" i="17"/>
  <c r="E108" i="17"/>
  <c r="G108" i="17"/>
  <c r="I108" i="17"/>
  <c r="K108" i="17"/>
  <c r="M108" i="17"/>
  <c r="O108" i="17"/>
  <c r="Q108" i="17"/>
  <c r="P103" i="17"/>
  <c r="H103" i="17"/>
  <c r="F57" i="17"/>
  <c r="V240" i="17"/>
  <c r="V242" i="17"/>
  <c r="V244" i="17"/>
  <c r="V246" i="17"/>
  <c r="V248" i="17"/>
  <c r="V250" i="17"/>
  <c r="V252" i="17"/>
  <c r="V254" i="17"/>
  <c r="V238" i="17"/>
  <c r="V236" i="17"/>
  <c r="V234" i="17"/>
  <c r="V232" i="17"/>
  <c r="V241" i="17"/>
  <c r="V243" i="17"/>
  <c r="V245" i="17"/>
  <c r="V247" i="17"/>
  <c r="V249" i="17"/>
  <c r="V251" i="17"/>
  <c r="V253" i="17"/>
  <c r="V239" i="17"/>
  <c r="V237" i="17"/>
  <c r="V235" i="17"/>
  <c r="V233" i="17"/>
  <c r="V231" i="17"/>
  <c r="V255" i="17"/>
  <c r="V370" i="17"/>
  <c r="V368" i="17"/>
  <c r="V366" i="17"/>
  <c r="V364" i="17"/>
  <c r="V362" i="17"/>
  <c r="V360" i="17"/>
  <c r="V358" i="17"/>
  <c r="V356" i="17"/>
  <c r="V354" i="17"/>
  <c r="V352" i="17"/>
  <c r="V350" i="17"/>
  <c r="V348" i="17"/>
  <c r="V369" i="17"/>
  <c r="V367" i="17"/>
  <c r="V365" i="17"/>
  <c r="V363" i="17"/>
  <c r="V361" i="17"/>
  <c r="V359" i="17"/>
  <c r="V357" i="17"/>
  <c r="V355" i="17"/>
  <c r="V353" i="17"/>
  <c r="V351" i="17"/>
  <c r="V349" i="17"/>
  <c r="V347" i="17"/>
  <c r="V290" i="17"/>
  <c r="V292" i="17"/>
  <c r="V294" i="17"/>
  <c r="V296" i="17"/>
  <c r="V298" i="17"/>
  <c r="V300" i="17"/>
  <c r="V302" i="17"/>
  <c r="V304" i="17"/>
  <c r="V306" i="17"/>
  <c r="V308" i="17"/>
  <c r="V310" i="17"/>
  <c r="V329" i="17"/>
  <c r="V331" i="17"/>
  <c r="V333" i="17"/>
  <c r="V335" i="17"/>
  <c r="V337" i="17"/>
  <c r="V339" i="17"/>
  <c r="V422" i="17"/>
  <c r="V424" i="17"/>
  <c r="V426" i="17"/>
  <c r="K58" i="17"/>
  <c r="G58" i="17"/>
  <c r="L57" i="17"/>
  <c r="V48" i="17"/>
  <c r="R48" i="17"/>
  <c r="N48" i="17"/>
  <c r="J48" i="17"/>
  <c r="V319" i="28"/>
  <c r="V323" i="28"/>
  <c r="V327" i="28"/>
  <c r="V331" i="28"/>
  <c r="V335" i="28"/>
  <c r="V339" i="28"/>
  <c r="V382" i="28"/>
  <c r="V320" i="28"/>
  <c r="V398" i="28"/>
  <c r="V336" i="28"/>
  <c r="V390" i="28"/>
  <c r="V394" i="28"/>
  <c r="V386" i="28"/>
  <c r="V378" i="28"/>
  <c r="V396" i="28"/>
  <c r="V380" i="28"/>
  <c r="V384" i="28"/>
  <c r="V388" i="28"/>
  <c r="V392" i="28"/>
  <c r="V376" i="28"/>
  <c r="V261" i="28"/>
  <c r="V263" i="28"/>
  <c r="V326" i="28"/>
  <c r="V328" i="28"/>
  <c r="V322" i="28"/>
  <c r="V279" i="28"/>
  <c r="V271" i="28"/>
  <c r="V281" i="28"/>
  <c r="V332" i="28"/>
  <c r="V324" i="28"/>
  <c r="V318" i="28"/>
  <c r="V334" i="28"/>
  <c r="V338" i="28"/>
  <c r="V277" i="28"/>
  <c r="V265" i="28"/>
  <c r="V330" i="28"/>
  <c r="V267" i="28"/>
  <c r="V275" i="28"/>
  <c r="V283" i="28"/>
  <c r="V269" i="28"/>
  <c r="V273" i="28"/>
  <c r="V170" i="28"/>
  <c r="F174" i="28"/>
  <c r="N174" i="28"/>
  <c r="V171" i="28"/>
  <c r="H174" i="28"/>
  <c r="P174" i="28"/>
  <c r="V172" i="28"/>
  <c r="J174" i="28"/>
  <c r="R174" i="28"/>
  <c r="V173" i="28"/>
  <c r="L174" i="28"/>
  <c r="T174" i="28"/>
  <c r="AH130" i="16"/>
  <c r="AK118" i="16"/>
  <c r="AG118" i="16"/>
  <c r="AH118" i="16"/>
  <c r="AL118" i="16"/>
  <c r="AN118" i="16"/>
  <c r="AJ118" i="16"/>
  <c r="AF118" i="16"/>
  <c r="R138" i="28"/>
  <c r="AS114" i="16"/>
  <c r="AS118" i="16"/>
  <c r="J57" i="28"/>
  <c r="AN48" i="16"/>
  <c r="AG48" i="16"/>
  <c r="AK48" i="16"/>
  <c r="AI48" i="16"/>
  <c r="AF48" i="16"/>
  <c r="AJ48" i="16"/>
  <c r="AH48" i="16"/>
  <c r="AL48" i="16"/>
  <c r="L57" i="28"/>
  <c r="G58" i="28"/>
  <c r="K58" i="28"/>
  <c r="AM48" i="16"/>
  <c r="V360" i="27"/>
  <c r="V358" i="27"/>
  <c r="V356" i="27"/>
  <c r="V350" i="27"/>
  <c r="V357" i="27"/>
  <c r="V352" i="27"/>
  <c r="V348" i="27"/>
  <c r="V362" i="27"/>
  <c r="V353" i="27"/>
  <c r="V279" i="27"/>
  <c r="V265" i="27"/>
  <c r="V261" i="27"/>
  <c r="V263" i="27"/>
  <c r="V267" i="27"/>
  <c r="V269" i="27"/>
  <c r="V271" i="27"/>
  <c r="V273" i="27"/>
  <c r="V277" i="27"/>
  <c r="V281" i="27"/>
  <c r="V284" i="27"/>
  <c r="V394" i="27"/>
  <c r="V385" i="27"/>
  <c r="V330" i="27"/>
  <c r="V332" i="27"/>
  <c r="V340" i="27"/>
  <c r="V324" i="27"/>
  <c r="V389" i="27"/>
  <c r="V377" i="27"/>
  <c r="V376" i="27"/>
  <c r="V378" i="27"/>
  <c r="V379" i="27"/>
  <c r="V380" i="27"/>
  <c r="V381" i="27"/>
  <c r="V382" i="27"/>
  <c r="V383" i="27"/>
  <c r="V384" i="27"/>
  <c r="V386" i="27"/>
  <c r="V387" i="27"/>
  <c r="V388" i="27"/>
  <c r="V390" i="27"/>
  <c r="V391" i="27"/>
  <c r="V392" i="27"/>
  <c r="V396" i="27"/>
  <c r="V398" i="27"/>
  <c r="V400" i="27"/>
  <c r="V319" i="27"/>
  <c r="V318" i="27"/>
  <c r="V320" i="27"/>
  <c r="V326" i="27"/>
  <c r="V336" i="27"/>
  <c r="V328" i="27"/>
  <c r="V321" i="27"/>
  <c r="V338" i="27"/>
  <c r="V322" i="27"/>
  <c r="V334" i="27"/>
  <c r="V342" i="27"/>
  <c r="V364" i="27"/>
  <c r="V359" i="27"/>
  <c r="V351" i="27"/>
  <c r="V355" i="27"/>
  <c r="V347" i="27"/>
  <c r="V172" i="27"/>
  <c r="J174" i="27"/>
  <c r="R174" i="27"/>
  <c r="V173" i="27"/>
  <c r="V170" i="27"/>
  <c r="V171" i="27"/>
  <c r="V174" i="27"/>
  <c r="L174" i="27"/>
  <c r="T174" i="27"/>
  <c r="F174" i="27"/>
  <c r="N174" i="27"/>
  <c r="H174" i="27"/>
  <c r="P174" i="27"/>
  <c r="X130" i="16"/>
  <c r="R138" i="27"/>
  <c r="V138" i="27"/>
  <c r="J138" i="27"/>
  <c r="F138" i="27"/>
  <c r="N138" i="27"/>
  <c r="L57" i="27"/>
  <c r="I58" i="27"/>
  <c r="F57" i="27"/>
  <c r="K58" i="27"/>
  <c r="E58" i="27"/>
  <c r="H48" i="27"/>
  <c r="G58" i="27"/>
  <c r="H57" i="27"/>
  <c r="D57" i="27"/>
  <c r="J48" i="27"/>
  <c r="N48" i="27"/>
  <c r="R48" i="27"/>
  <c r="V48" i="27"/>
  <c r="V336" i="17"/>
  <c r="V322" i="17"/>
  <c r="V330" i="17"/>
  <c r="V340" i="17"/>
  <c r="V332" i="17"/>
  <c r="V326" i="17"/>
  <c r="V334" i="17"/>
  <c r="V207" i="17"/>
  <c r="V223" i="17"/>
  <c r="V217" i="17"/>
  <c r="V321" i="17"/>
  <c r="V312" i="17"/>
  <c r="V324" i="17"/>
  <c r="V320" i="17"/>
  <c r="V338" i="17"/>
  <c r="V325" i="17"/>
  <c r="V323" i="17"/>
  <c r="V327" i="17"/>
  <c r="V318" i="17"/>
  <c r="V319" i="17"/>
  <c r="V371" i="17"/>
  <c r="V406" i="17"/>
  <c r="V423" i="17"/>
  <c r="V297" i="17"/>
  <c r="V414" i="17"/>
  <c r="V291" i="17"/>
  <c r="V410" i="17"/>
  <c r="V405" i="17"/>
  <c r="V407" i="17"/>
  <c r="V408" i="17"/>
  <c r="V409" i="17"/>
  <c r="V411" i="17"/>
  <c r="V412" i="17"/>
  <c r="V413" i="17"/>
  <c r="V415" i="17"/>
  <c r="V416" i="17"/>
  <c r="V417" i="17"/>
  <c r="V418" i="17"/>
  <c r="V419" i="17"/>
  <c r="V420" i="17"/>
  <c r="V421" i="17"/>
  <c r="V427" i="17"/>
  <c r="V428" i="17"/>
  <c r="V429" i="17"/>
  <c r="V289" i="17"/>
  <c r="V305" i="17"/>
  <c r="V299" i="17"/>
  <c r="V307" i="17"/>
  <c r="V214" i="17"/>
  <c r="V222" i="17"/>
  <c r="V293" i="17"/>
  <c r="V301" i="17"/>
  <c r="V309" i="17"/>
  <c r="V295" i="17"/>
  <c r="V303" i="17"/>
  <c r="J112" i="17"/>
  <c r="H57" i="17"/>
  <c r="E58" i="17"/>
  <c r="I58" i="17"/>
  <c r="M58" i="17"/>
  <c r="L58" i="27"/>
  <c r="V365" i="28"/>
  <c r="V349" i="28"/>
  <c r="V370" i="28"/>
  <c r="H58" i="28"/>
  <c r="R107" i="28"/>
  <c r="R108" i="17"/>
  <c r="F113" i="17"/>
  <c r="F58" i="27"/>
  <c r="V311" i="28"/>
  <c r="V309" i="28"/>
  <c r="V307" i="28"/>
  <c r="V305" i="28"/>
  <c r="V303" i="28"/>
  <c r="V301" i="28"/>
  <c r="V299" i="28"/>
  <c r="V297" i="28"/>
  <c r="V295" i="28"/>
  <c r="V293" i="28"/>
  <c r="V291" i="28"/>
  <c r="V289" i="28"/>
  <c r="V312" i="28"/>
  <c r="V308" i="28"/>
  <c r="V304" i="28"/>
  <c r="V300" i="28"/>
  <c r="V296" i="28"/>
  <c r="V292" i="28"/>
  <c r="V310" i="28"/>
  <c r="V306" i="28"/>
  <c r="V302" i="28"/>
  <c r="V298" i="28"/>
  <c r="V294" i="28"/>
  <c r="V290" i="28"/>
  <c r="V174" i="28"/>
  <c r="V342" i="28"/>
  <c r="AI126" i="16"/>
  <c r="AI125" i="16"/>
  <c r="AI127" i="16"/>
  <c r="AI128" i="16"/>
  <c r="AI130" i="16"/>
  <c r="AF134" i="16"/>
  <c r="AD134" i="16"/>
  <c r="AB134" i="16"/>
  <c r="Z134" i="16"/>
  <c r="AG134" i="16"/>
  <c r="AE134" i="16"/>
  <c r="AC134" i="16"/>
  <c r="AA134" i="16"/>
  <c r="L58" i="28"/>
  <c r="V371" i="27"/>
  <c r="Y125" i="16"/>
  <c r="V134" i="16"/>
  <c r="T134" i="16"/>
  <c r="R134" i="16"/>
  <c r="P134" i="16"/>
  <c r="Q134" i="16"/>
  <c r="S134" i="16"/>
  <c r="U134" i="16"/>
  <c r="W134" i="16"/>
  <c r="X134" i="16"/>
  <c r="Y126" i="16"/>
  <c r="Y127" i="16"/>
  <c r="Y128" i="16"/>
  <c r="Y130" i="16"/>
  <c r="D58" i="27"/>
  <c r="V342" i="17"/>
  <c r="V313" i="17"/>
  <c r="H113" i="17"/>
  <c r="V313" i="28"/>
  <c r="AH134" i="16"/>
  <c r="N164" i="17"/>
  <c r="P164" i="17"/>
  <c r="F164" i="17"/>
  <c r="V164" i="17"/>
  <c r="T164" i="17"/>
  <c r="L164" i="17"/>
  <c r="J164" i="17"/>
  <c r="R164" i="17"/>
  <c r="H164" i="17"/>
  <c r="V363" i="28"/>
  <c r="V355" i="28"/>
  <c r="V347" i="28"/>
  <c r="V356" i="28"/>
  <c r="V366" i="28"/>
  <c r="V350" i="28"/>
  <c r="V367" i="28"/>
  <c r="V359" i="28"/>
  <c r="V351" i="28"/>
  <c r="V364" i="28"/>
  <c r="V348" i="28"/>
  <c r="V358" i="28"/>
  <c r="AW15" i="31"/>
  <c r="W194" i="17"/>
  <c r="W181" i="17"/>
  <c r="I39" i="31"/>
  <c r="N39" i="31"/>
  <c r="T107" i="28"/>
  <c r="J108" i="28"/>
  <c r="V353" i="28"/>
  <c r="J58" i="28"/>
  <c r="D58" i="28"/>
  <c r="F58" i="28"/>
  <c r="AN13" i="31"/>
  <c r="AG25" i="31"/>
  <c r="AF25" i="31"/>
  <c r="AN14" i="31"/>
  <c r="AV13" i="26"/>
  <c r="AW13" i="26"/>
  <c r="R13" i="26"/>
  <c r="Q44" i="26"/>
  <c r="Q48" i="26"/>
  <c r="I44" i="26"/>
  <c r="N14" i="26"/>
  <c r="AN22" i="26"/>
  <c r="AS22" i="26"/>
  <c r="BB22" i="26"/>
  <c r="AF44" i="26"/>
  <c r="K78" i="26"/>
  <c r="K82" i="26"/>
  <c r="AB64" i="26"/>
  <c r="AJ49" i="26"/>
  <c r="AR14" i="26"/>
  <c r="AO44" i="26"/>
  <c r="AT37" i="26"/>
  <c r="AW37" i="26"/>
  <c r="AR37" i="26"/>
  <c r="AV39" i="26"/>
  <c r="AR39" i="26"/>
  <c r="AT27" i="26"/>
  <c r="AW27" i="26"/>
  <c r="AR27" i="26"/>
  <c r="AR29" i="26"/>
  <c r="AV29" i="26"/>
  <c r="AQ44" i="26"/>
  <c r="AT31" i="26"/>
  <c r="AW31" i="26"/>
  <c r="AR31" i="26"/>
  <c r="W164" i="27"/>
  <c r="X164" i="27"/>
  <c r="Z164" i="27"/>
  <c r="V352" i="28"/>
  <c r="V369" i="28"/>
  <c r="H108" i="28"/>
  <c r="V354" i="28"/>
  <c r="V360" i="28"/>
  <c r="V357" i="28"/>
  <c r="J57" i="17"/>
  <c r="D58" i="17"/>
  <c r="R107" i="17"/>
  <c r="T108" i="17"/>
  <c r="D113" i="17"/>
  <c r="J113" i="17"/>
  <c r="F138" i="28"/>
  <c r="H138" i="28"/>
  <c r="L138" i="28"/>
  <c r="J138" i="28"/>
  <c r="N138" i="28"/>
  <c r="T138" i="28"/>
  <c r="V138" i="28"/>
  <c r="V192" i="28"/>
  <c r="P195" i="28"/>
  <c r="F195" i="28"/>
  <c r="V194" i="28"/>
  <c r="T195" i="28"/>
  <c r="J195" i="28"/>
  <c r="H195" i="28"/>
  <c r="V191" i="28"/>
  <c r="V193" i="28"/>
  <c r="V195" i="28"/>
  <c r="N195" i="28"/>
  <c r="R195" i="28"/>
  <c r="L195" i="28"/>
  <c r="AU12" i="31"/>
  <c r="AU25" i="31"/>
  <c r="V400" i="28"/>
  <c r="T108" i="28"/>
  <c r="X41" i="31"/>
  <c r="AJ37" i="31"/>
  <c r="Z98" i="27"/>
  <c r="W400" i="17"/>
  <c r="W284" i="17"/>
  <c r="W195" i="17"/>
  <c r="W182" i="17"/>
  <c r="W173" i="17"/>
  <c r="W174" i="17"/>
  <c r="F128" i="16"/>
  <c r="P108" i="28"/>
  <c r="H58" i="27"/>
  <c r="J58" i="27"/>
  <c r="N108" i="28"/>
  <c r="L113" i="17"/>
  <c r="V362" i="28"/>
  <c r="V368" i="28"/>
  <c r="V361" i="28"/>
  <c r="P138" i="28"/>
  <c r="V284" i="28"/>
  <c r="K64" i="16"/>
  <c r="H138" i="17"/>
  <c r="P138" i="17"/>
  <c r="L138" i="17"/>
  <c r="F138" i="17"/>
  <c r="V138" i="17"/>
  <c r="J138" i="17"/>
  <c r="N138" i="17"/>
  <c r="T138" i="17"/>
  <c r="V211" i="17"/>
  <c r="V205" i="17"/>
  <c r="V221" i="17"/>
  <c r="V202" i="17"/>
  <c r="V206" i="17"/>
  <c r="V225" i="17"/>
  <c r="V215" i="17"/>
  <c r="V209" i="17"/>
  <c r="V224" i="17"/>
  <c r="V220" i="17"/>
  <c r="V212" i="17"/>
  <c r="V218" i="17"/>
  <c r="V203" i="17"/>
  <c r="V219" i="17"/>
  <c r="V213" i="17"/>
  <c r="V216" i="17"/>
  <c r="V210" i="17"/>
  <c r="V208" i="17"/>
  <c r="V204" i="17"/>
  <c r="D112" i="27"/>
  <c r="G113" i="27"/>
  <c r="J112" i="27"/>
  <c r="H112" i="27"/>
  <c r="I113" i="27"/>
  <c r="L112" i="27"/>
  <c r="K113" i="27"/>
  <c r="AG30" i="31"/>
  <c r="AS29" i="26"/>
  <c r="BB29" i="26"/>
  <c r="H58" i="17"/>
  <c r="D112" i="28"/>
  <c r="F112" i="28"/>
  <c r="V180" i="28"/>
  <c r="T182" i="28"/>
  <c r="J182" i="28"/>
  <c r="F182" i="28"/>
  <c r="L182" i="28"/>
  <c r="V179" i="28"/>
  <c r="R182" i="28"/>
  <c r="AV23" i="31"/>
  <c r="AW23" i="31"/>
  <c r="R23" i="31"/>
  <c r="AV19" i="31"/>
  <c r="AW19" i="31"/>
  <c r="R14" i="31"/>
  <c r="AS21" i="31"/>
  <c r="AA17" i="31"/>
  <c r="AS17" i="31"/>
  <c r="AB48" i="26"/>
  <c r="AD48" i="26"/>
  <c r="M77" i="26"/>
  <c r="AS40" i="26"/>
  <c r="AW39" i="26"/>
  <c r="AS39" i="26"/>
  <c r="BE39" i="26"/>
  <c r="AA44" i="26"/>
  <c r="Z118" i="16"/>
  <c r="AA118" i="16"/>
  <c r="T118" i="16"/>
  <c r="U118" i="16"/>
  <c r="V118" i="16"/>
  <c r="S118" i="16"/>
  <c r="Y118" i="16"/>
  <c r="N44" i="16"/>
  <c r="AS22" i="16"/>
  <c r="AV20" i="31"/>
  <c r="AV25" i="31"/>
  <c r="R20" i="31"/>
  <c r="AW12" i="31"/>
  <c r="AS15" i="31"/>
  <c r="AS18" i="31"/>
  <c r="AH36" i="31"/>
  <c r="AH38" i="31"/>
  <c r="AH41" i="31"/>
  <c r="Z41" i="31"/>
  <c r="AB41" i="31"/>
  <c r="AF41" i="31"/>
  <c r="AJ38" i="31"/>
  <c r="AS42" i="26"/>
  <c r="BA42" i="26"/>
  <c r="AS38" i="26"/>
  <c r="BD38" i="26"/>
  <c r="AS35" i="26"/>
  <c r="BA35" i="26"/>
  <c r="AS33" i="26"/>
  <c r="AS27" i="26"/>
  <c r="AZ27" i="26"/>
  <c r="AS34" i="26"/>
  <c r="AZ34" i="26"/>
  <c r="AS41" i="26"/>
  <c r="AZ41" i="26"/>
  <c r="AZ44" i="26"/>
  <c r="G53" i="26"/>
  <c r="AS21" i="26"/>
  <c r="AN44" i="26"/>
  <c r="R118" i="16"/>
  <c r="T44" i="16"/>
  <c r="AG49" i="16"/>
  <c r="AK30" i="31"/>
  <c r="V25" i="31"/>
  <c r="AI30" i="31"/>
  <c r="AW21" i="31"/>
  <c r="AS16" i="31"/>
  <c r="F25" i="31"/>
  <c r="N13" i="31"/>
  <c r="AS13" i="31"/>
  <c r="AJ30" i="31"/>
  <c r="AL30" i="31"/>
  <c r="O25" i="31"/>
  <c r="R13" i="31"/>
  <c r="AS22" i="31"/>
  <c r="AS23" i="31"/>
  <c r="AT17" i="31"/>
  <c r="AW17" i="31"/>
  <c r="U25" i="31"/>
  <c r="AH30" i="31"/>
  <c r="AE13" i="31"/>
  <c r="AE25" i="31"/>
  <c r="AB25" i="31"/>
  <c r="AD25" i="31"/>
  <c r="AA14" i="31"/>
  <c r="AA25" i="31"/>
  <c r="AR14" i="31"/>
  <c r="AQ25" i="31"/>
  <c r="AT16" i="31"/>
  <c r="AW16" i="31"/>
  <c r="AO25" i="31"/>
  <c r="AR20" i="31"/>
  <c r="AT20" i="31"/>
  <c r="I41" i="31"/>
  <c r="R48" i="26"/>
  <c r="AS26" i="26"/>
  <c r="AS24" i="26"/>
  <c r="BD24" i="26"/>
  <c r="BD44" i="26"/>
  <c r="O53" i="26"/>
  <c r="R19" i="31"/>
  <c r="M44" i="26"/>
  <c r="N15" i="26"/>
  <c r="AS15" i="26"/>
  <c r="BB15" i="26"/>
  <c r="R14" i="26"/>
  <c r="AT14" i="26"/>
  <c r="AW14" i="26"/>
  <c r="AU15" i="26"/>
  <c r="AT18" i="26"/>
  <c r="AW18" i="26"/>
  <c r="R18" i="26"/>
  <c r="AU19" i="26"/>
  <c r="R22" i="26"/>
  <c r="AT22" i="26"/>
  <c r="AW22" i="26"/>
  <c r="AU23" i="26"/>
  <c r="AE16" i="26"/>
  <c r="AT16" i="26"/>
  <c r="AW16" i="26"/>
  <c r="AE35" i="26"/>
  <c r="AT35" i="26"/>
  <c r="AW35" i="26"/>
  <c r="AE29" i="26"/>
  <c r="AT29" i="26"/>
  <c r="AB118" i="16"/>
  <c r="AR24" i="16"/>
  <c r="AQ44" i="16"/>
  <c r="AV24" i="16"/>
  <c r="AW24" i="16"/>
  <c r="AV40" i="16"/>
  <c r="AW40" i="16"/>
  <c r="AR40" i="16"/>
  <c r="AR112" i="16"/>
  <c r="AR114" i="16"/>
  <c r="AQ114" i="16"/>
  <c r="N126" i="16"/>
  <c r="H130" i="16"/>
  <c r="AU34" i="16"/>
  <c r="AU18" i="16"/>
  <c r="AA41" i="31"/>
  <c r="P25" i="31"/>
  <c r="Q25" i="31"/>
  <c r="AR44" i="16"/>
  <c r="AU38" i="26"/>
  <c r="AY13" i="26"/>
  <c r="BC13" i="26"/>
  <c r="BA13" i="26"/>
  <c r="BE13" i="26"/>
  <c r="BA17" i="26"/>
  <c r="BE17" i="26"/>
  <c r="AY17" i="26"/>
  <c r="BC17" i="26"/>
  <c r="BA21" i="26"/>
  <c r="BE21" i="26"/>
  <c r="AY21" i="26"/>
  <c r="BC21" i="26"/>
  <c r="BA25" i="26"/>
  <c r="BE25" i="26"/>
  <c r="BA29" i="26"/>
  <c r="BE29" i="26"/>
  <c r="BA33" i="26"/>
  <c r="BE33" i="26"/>
  <c r="AV101" i="16"/>
  <c r="R101" i="16"/>
  <c r="R114" i="16"/>
  <c r="AD114" i="16"/>
  <c r="AD118" i="16"/>
  <c r="AE101" i="16"/>
  <c r="AE108" i="16"/>
  <c r="AE114" i="16"/>
  <c r="AV44" i="16"/>
  <c r="AD69" i="16"/>
  <c r="AD70" i="16"/>
  <c r="AD76" i="16"/>
  <c r="AD93" i="16"/>
  <c r="AO48" i="16"/>
  <c r="AQ48" i="16"/>
  <c r="AR48" i="16"/>
  <c r="N114" i="16"/>
  <c r="K70" i="16"/>
  <c r="AA13" i="16"/>
  <c r="AS13" i="16"/>
  <c r="BC13" i="16"/>
  <c r="BC44" i="16"/>
  <c r="M53" i="16"/>
  <c r="V44" i="16"/>
  <c r="AA12" i="16"/>
  <c r="AA44" i="16"/>
  <c r="V160" i="28"/>
  <c r="Z44" i="28"/>
  <c r="X98" i="28"/>
  <c r="AP16" i="26"/>
  <c r="AU16" i="26"/>
  <c r="F44" i="26"/>
  <c r="AQ118" i="16"/>
  <c r="AR118" i="16"/>
  <c r="AE15" i="16"/>
  <c r="AE19" i="16"/>
  <c r="AE31" i="16"/>
  <c r="AE39" i="16"/>
  <c r="AE44" i="16"/>
  <c r="AU32" i="16"/>
  <c r="AU42" i="16"/>
  <c r="AU38" i="16"/>
  <c r="H226" i="28"/>
  <c r="Z98" i="28"/>
  <c r="T53" i="28"/>
  <c r="R52" i="28"/>
  <c r="R53" i="28"/>
  <c r="W138" i="27"/>
  <c r="X138" i="27"/>
  <c r="I108" i="27"/>
  <c r="Q108" i="27"/>
  <c r="F107" i="27"/>
  <c r="K108" i="27"/>
  <c r="M108" i="27"/>
  <c r="E53" i="27"/>
  <c r="F52" i="27"/>
  <c r="I53" i="27"/>
  <c r="J52" i="27"/>
  <c r="M53" i="27"/>
  <c r="AU30" i="16"/>
  <c r="AU44" i="16"/>
  <c r="AB69" i="16"/>
  <c r="W232" i="28"/>
  <c r="W233" i="28"/>
  <c r="W255" i="28"/>
  <c r="F255" i="28"/>
  <c r="L255" i="28"/>
  <c r="V160" i="27"/>
  <c r="X134" i="27"/>
  <c r="J226" i="27"/>
  <c r="W203" i="27"/>
  <c r="W226" i="27"/>
  <c r="W232" i="27"/>
  <c r="H255" i="27"/>
  <c r="F255" i="27"/>
  <c r="W236" i="27"/>
  <c r="W231" i="27"/>
  <c r="W255" i="27"/>
  <c r="R255" i="27"/>
  <c r="AF44" i="16"/>
  <c r="AH44" i="16"/>
  <c r="AJ44" i="16"/>
  <c r="K82" i="16"/>
  <c r="AL44" i="16"/>
  <c r="AT34" i="16"/>
  <c r="AT42" i="16"/>
  <c r="AW42" i="16"/>
  <c r="AV104" i="16"/>
  <c r="AW104" i="16"/>
  <c r="AT106" i="16"/>
  <c r="AW106" i="16"/>
  <c r="AU107" i="16"/>
  <c r="AV112" i="16"/>
  <c r="AW112" i="16"/>
  <c r="AT108" i="16"/>
  <c r="AW108" i="16"/>
  <c r="J255" i="28"/>
  <c r="W138" i="28"/>
  <c r="X138" i="28"/>
  <c r="AP104" i="16"/>
  <c r="AU104" i="16"/>
  <c r="AU114" i="16"/>
  <c r="X134" i="28"/>
  <c r="W204" i="28"/>
  <c r="W226" i="28"/>
  <c r="F226" i="28"/>
  <c r="J226" i="28"/>
  <c r="N226" i="28"/>
  <c r="R226" i="28"/>
  <c r="L226" i="28"/>
  <c r="V239" i="27"/>
  <c r="V238" i="27"/>
  <c r="V246" i="27"/>
  <c r="V253" i="27"/>
  <c r="V247" i="27"/>
  <c r="V251" i="27"/>
  <c r="V243" i="27"/>
  <c r="V232" i="27"/>
  <c r="V240" i="27"/>
  <c r="V248" i="27"/>
  <c r="V249" i="27"/>
  <c r="V231" i="27"/>
  <c r="V234" i="27"/>
  <c r="V242" i="27"/>
  <c r="V250" i="27"/>
  <c r="V254" i="27"/>
  <c r="V237" i="27"/>
  <c r="V241" i="27"/>
  <c r="V252" i="27"/>
  <c r="V233" i="27"/>
  <c r="V244" i="27"/>
  <c r="V236" i="27"/>
  <c r="V245" i="27"/>
  <c r="V235" i="27"/>
  <c r="V253" i="28"/>
  <c r="V237" i="28"/>
  <c r="V246" i="28"/>
  <c r="V245" i="28"/>
  <c r="V232" i="28"/>
  <c r="V233" i="28"/>
  <c r="V249" i="28"/>
  <c r="V242" i="28"/>
  <c r="V239" i="28"/>
  <c r="V236" i="28"/>
  <c r="V238" i="28"/>
  <c r="V240" i="28"/>
  <c r="V252" i="28"/>
  <c r="V254" i="28"/>
  <c r="V241" i="28"/>
  <c r="V235" i="28"/>
  <c r="V247" i="28"/>
  <c r="V234" i="28"/>
  <c r="V231" i="28"/>
  <c r="V244" i="28"/>
  <c r="V251" i="28"/>
  <c r="V248" i="28"/>
  <c r="V250" i="28"/>
  <c r="V243" i="28"/>
  <c r="AW101" i="16"/>
  <c r="AW114" i="16"/>
  <c r="AV114" i="16"/>
  <c r="AE118" i="16"/>
  <c r="T29" i="31"/>
  <c r="U29" i="31"/>
  <c r="X29" i="31"/>
  <c r="AA29" i="31"/>
  <c r="Y29" i="31"/>
  <c r="S29" i="31"/>
  <c r="Z29" i="31"/>
  <c r="W29" i="31"/>
  <c r="V29" i="31"/>
  <c r="AS14" i="31"/>
  <c r="AS25" i="31"/>
  <c r="AS29" i="31"/>
  <c r="AT25" i="31"/>
  <c r="V266" i="17"/>
  <c r="V274" i="17"/>
  <c r="V282" i="17"/>
  <c r="V267" i="17"/>
  <c r="V275" i="17"/>
  <c r="V283" i="17"/>
  <c r="V260" i="17"/>
  <c r="V268" i="17"/>
  <c r="V276" i="17"/>
  <c r="V261" i="17"/>
  <c r="V269" i="17"/>
  <c r="V277" i="17"/>
  <c r="V262" i="17"/>
  <c r="V270" i="17"/>
  <c r="V278" i="17"/>
  <c r="V263" i="17"/>
  <c r="V271" i="17"/>
  <c r="V279" i="17"/>
  <c r="V280" i="17"/>
  <c r="V281" i="17"/>
  <c r="V265" i="17"/>
  <c r="V264" i="17"/>
  <c r="V273" i="17"/>
  <c r="V272" i="17"/>
  <c r="S45" i="31"/>
  <c r="T45" i="31"/>
  <c r="W45" i="31"/>
  <c r="P45" i="31"/>
  <c r="Q45" i="31"/>
  <c r="R45" i="31"/>
  <c r="U45" i="31"/>
  <c r="V45" i="31"/>
  <c r="X45" i="31"/>
  <c r="AP44" i="26"/>
  <c r="V205" i="28"/>
  <c r="V215" i="28"/>
  <c r="V212" i="28"/>
  <c r="V204" i="28"/>
  <c r="V210" i="28"/>
  <c r="V218" i="28"/>
  <c r="V225" i="28"/>
  <c r="V213" i="28"/>
  <c r="V211" i="28"/>
  <c r="V208" i="28"/>
  <c r="V209" i="28"/>
  <c r="V221" i="28"/>
  <c r="V223" i="28"/>
  <c r="V207" i="28"/>
  <c r="V224" i="28"/>
  <c r="V206" i="28"/>
  <c r="V214" i="28"/>
  <c r="V222" i="28"/>
  <c r="V202" i="28"/>
  <c r="V219" i="28"/>
  <c r="V220" i="28"/>
  <c r="V216" i="28"/>
  <c r="V217" i="28"/>
  <c r="V203" i="28"/>
  <c r="K80" i="16"/>
  <c r="AB62" i="16"/>
  <c r="AH49" i="16"/>
  <c r="R52" i="27"/>
  <c r="T53" i="27"/>
  <c r="R53" i="27"/>
  <c r="R107" i="27"/>
  <c r="R108" i="27"/>
  <c r="T108" i="27"/>
  <c r="AT114" i="16"/>
  <c r="BB44" i="26"/>
  <c r="K53" i="26"/>
  <c r="AW20" i="31"/>
  <c r="R25" i="31"/>
  <c r="AH53" i="26"/>
  <c r="AW25" i="31"/>
  <c r="AE48" i="26"/>
  <c r="J113" i="27"/>
  <c r="F113" i="27"/>
  <c r="D113" i="27"/>
  <c r="H113" i="27"/>
  <c r="L113" i="27"/>
  <c r="V226" i="17"/>
  <c r="V382" i="17"/>
  <c r="V390" i="17"/>
  <c r="V398" i="17"/>
  <c r="V383" i="17"/>
  <c r="V391" i="17"/>
  <c r="V399" i="17"/>
  <c r="V376" i="17"/>
  <c r="V384" i="17"/>
  <c r="V392" i="17"/>
  <c r="V377" i="17"/>
  <c r="V385" i="17"/>
  <c r="V393" i="17"/>
  <c r="V378" i="17"/>
  <c r="V386" i="17"/>
  <c r="V394" i="17"/>
  <c r="V379" i="17"/>
  <c r="V387" i="17"/>
  <c r="V395" i="17"/>
  <c r="V381" i="17"/>
  <c r="V380" i="17"/>
  <c r="V389" i="17"/>
  <c r="V396" i="17"/>
  <c r="V388" i="17"/>
  <c r="V397" i="17"/>
  <c r="F108" i="17"/>
  <c r="H108" i="17"/>
  <c r="J108" i="17"/>
  <c r="L108" i="17"/>
  <c r="P108" i="17"/>
  <c r="N108" i="17"/>
  <c r="D108" i="17"/>
  <c r="K86" i="26"/>
  <c r="AT44" i="26"/>
  <c r="N41" i="31"/>
  <c r="AJ39" i="31"/>
  <c r="AW34" i="16"/>
  <c r="AT44" i="16"/>
  <c r="K78" i="16"/>
  <c r="AF49" i="16"/>
  <c r="BC44" i="26"/>
  <c r="M53" i="26"/>
  <c r="AS12" i="16"/>
  <c r="AJ126" i="16"/>
  <c r="AW29" i="26"/>
  <c r="AW44" i="26"/>
  <c r="AU44" i="26"/>
  <c r="AB69" i="26"/>
  <c r="K67" i="26"/>
  <c r="AB67" i="26"/>
  <c r="AM49" i="26"/>
  <c r="AR25" i="31"/>
  <c r="AD29" i="31"/>
  <c r="AB29" i="31"/>
  <c r="O29" i="31"/>
  <c r="Q29" i="31"/>
  <c r="AF30" i="31"/>
  <c r="AN30" i="31"/>
  <c r="AG48" i="26"/>
  <c r="AN48" i="26"/>
  <c r="AJ48" i="26"/>
  <c r="AI48" i="26"/>
  <c r="AF48" i="26"/>
  <c r="AM48" i="26"/>
  <c r="AK48" i="26"/>
  <c r="AL48" i="26"/>
  <c r="AH48" i="26"/>
  <c r="N25" i="31"/>
  <c r="H48" i="16"/>
  <c r="G48" i="16"/>
  <c r="I48" i="16"/>
  <c r="L48" i="16"/>
  <c r="N48" i="16"/>
  <c r="K48" i="16"/>
  <c r="J48" i="16"/>
  <c r="F48" i="16"/>
  <c r="M48" i="16"/>
  <c r="AJ53" i="26"/>
  <c r="AY40" i="26"/>
  <c r="D113" i="28"/>
  <c r="L113" i="28"/>
  <c r="H113" i="28"/>
  <c r="F113" i="28"/>
  <c r="J113" i="28"/>
  <c r="AJ49" i="16"/>
  <c r="V179" i="17"/>
  <c r="H182" i="17"/>
  <c r="V181" i="17"/>
  <c r="V178" i="17"/>
  <c r="V180" i="17"/>
  <c r="V182" i="17"/>
  <c r="T182" i="17"/>
  <c r="R182" i="17"/>
  <c r="L182" i="17"/>
  <c r="F182" i="17"/>
  <c r="N182" i="17"/>
  <c r="P182" i="17"/>
  <c r="J182" i="17"/>
  <c r="D108" i="28"/>
  <c r="L108" i="28"/>
  <c r="AR44" i="26"/>
  <c r="AN25" i="31"/>
  <c r="F164" i="27"/>
  <c r="T164" i="27"/>
  <c r="P164" i="27"/>
  <c r="L164" i="27"/>
  <c r="H164" i="27"/>
  <c r="J164" i="27"/>
  <c r="V164" i="27"/>
  <c r="R164" i="27"/>
  <c r="N164" i="27"/>
  <c r="AA48" i="16"/>
  <c r="Y48" i="16"/>
  <c r="T48" i="16"/>
  <c r="V48" i="16"/>
  <c r="U48" i="16"/>
  <c r="W48" i="16"/>
  <c r="Z48" i="16"/>
  <c r="S48" i="16"/>
  <c r="X48" i="16"/>
  <c r="K118" i="16"/>
  <c r="L118" i="16"/>
  <c r="I118" i="16"/>
  <c r="J118" i="16"/>
  <c r="G118" i="16"/>
  <c r="H118" i="16"/>
  <c r="N118" i="16"/>
  <c r="F118" i="16"/>
  <c r="M118" i="16"/>
  <c r="BE44" i="26"/>
  <c r="Q53" i="26"/>
  <c r="U53" i="26"/>
  <c r="N128" i="16"/>
  <c r="AJ128" i="16"/>
  <c r="F130" i="16"/>
  <c r="K63" i="26"/>
  <c r="AB63" i="26"/>
  <c r="AI49" i="26"/>
  <c r="Z138" i="28"/>
  <c r="V222" i="27"/>
  <c r="V206" i="27"/>
  <c r="V215" i="27"/>
  <c r="V224" i="27"/>
  <c r="V208" i="27"/>
  <c r="V217" i="27"/>
  <c r="V218" i="27"/>
  <c r="V202" i="27"/>
  <c r="V211" i="27"/>
  <c r="V220" i="27"/>
  <c r="V204" i="27"/>
  <c r="V213" i="27"/>
  <c r="V214" i="27"/>
  <c r="V223" i="27"/>
  <c r="V207" i="27"/>
  <c r="V216" i="27"/>
  <c r="V225" i="27"/>
  <c r="V209" i="27"/>
  <c r="V203" i="27"/>
  <c r="V212" i="27"/>
  <c r="V205" i="27"/>
  <c r="V210" i="27"/>
  <c r="V219" i="27"/>
  <c r="V221" i="27"/>
  <c r="Z138" i="27"/>
  <c r="K72" i="16"/>
  <c r="AB63" i="16"/>
  <c r="AI49" i="16"/>
  <c r="AE45" i="31"/>
  <c r="AF45" i="31"/>
  <c r="AG45" i="31"/>
  <c r="Z45" i="31"/>
  <c r="AA45" i="31"/>
  <c r="AB45" i="31"/>
  <c r="AC45" i="31"/>
  <c r="AD45" i="31"/>
  <c r="BE22" i="16"/>
  <c r="BE44" i="16"/>
  <c r="Q53" i="16"/>
  <c r="U53" i="16"/>
  <c r="AD53" i="16"/>
  <c r="AB64" i="16"/>
  <c r="V171" i="17"/>
  <c r="V172" i="17"/>
  <c r="V170" i="17"/>
  <c r="V173" i="17"/>
  <c r="V174" i="17"/>
  <c r="H174" i="17"/>
  <c r="P174" i="17"/>
  <c r="N174" i="17"/>
  <c r="F174" i="17"/>
  <c r="R174" i="17"/>
  <c r="L174" i="17"/>
  <c r="J174" i="17"/>
  <c r="T174" i="17"/>
  <c r="AQ48" i="26"/>
  <c r="AO48" i="26"/>
  <c r="M86" i="26"/>
  <c r="AD68" i="26"/>
  <c r="AV44" i="26"/>
  <c r="AD69" i="26"/>
  <c r="AD70" i="26"/>
  <c r="AD76" i="26"/>
  <c r="AD93" i="26"/>
  <c r="K84" i="16"/>
  <c r="AB66" i="16"/>
  <c r="AL49" i="16"/>
  <c r="H53" i="28"/>
  <c r="P53" i="28"/>
  <c r="D53" i="28"/>
  <c r="L53" i="28"/>
  <c r="F53" i="28"/>
  <c r="J53" i="28"/>
  <c r="N53" i="28"/>
  <c r="K60" i="26"/>
  <c r="AF49" i="26"/>
  <c r="F164" i="28"/>
  <c r="L164" i="28"/>
  <c r="P164" i="28"/>
  <c r="T164" i="28"/>
  <c r="N164" i="28"/>
  <c r="H164" i="28"/>
  <c r="J164" i="28"/>
  <c r="V164" i="28"/>
  <c r="R164" i="28"/>
  <c r="AY33" i="26"/>
  <c r="AP114" i="16"/>
  <c r="AW44" i="16"/>
  <c r="AE44" i="26"/>
  <c r="AY26" i="26"/>
  <c r="AY44" i="26"/>
  <c r="E53" i="26"/>
  <c r="AF53" i="26"/>
  <c r="AQ29" i="31"/>
  <c r="AO29" i="31"/>
  <c r="AJ36" i="31"/>
  <c r="AJ41" i="31"/>
  <c r="AD53" i="26"/>
  <c r="X48" i="26"/>
  <c r="S48" i="26"/>
  <c r="T48" i="26"/>
  <c r="Y48" i="26"/>
  <c r="U48" i="26"/>
  <c r="V48" i="26"/>
  <c r="W48" i="26"/>
  <c r="Z48" i="26"/>
  <c r="AA48" i="26"/>
  <c r="V182" i="28"/>
  <c r="F58" i="17"/>
  <c r="J58" i="17"/>
  <c r="K68" i="16"/>
  <c r="L195" i="17"/>
  <c r="V193" i="17"/>
  <c r="R195" i="17"/>
  <c r="V192" i="17"/>
  <c r="P195" i="17"/>
  <c r="F195" i="17"/>
  <c r="V194" i="17"/>
  <c r="T195" i="17"/>
  <c r="J195" i="17"/>
  <c r="V191" i="17"/>
  <c r="H195" i="17"/>
  <c r="N195" i="17"/>
  <c r="L58" i="17"/>
  <c r="AS14" i="26"/>
  <c r="N44" i="26"/>
  <c r="R44" i="26"/>
  <c r="AB61" i="16"/>
  <c r="V371" i="28"/>
  <c r="F108" i="28"/>
  <c r="AB53" i="16"/>
  <c r="AS44" i="16"/>
  <c r="AS48" i="16"/>
  <c r="BB12" i="16"/>
  <c r="BB44" i="16"/>
  <c r="K53" i="16"/>
  <c r="AT48" i="26"/>
  <c r="AV48" i="26"/>
  <c r="H108" i="27"/>
  <c r="P108" i="27"/>
  <c r="D108" i="27"/>
  <c r="L108" i="27"/>
  <c r="J108" i="27"/>
  <c r="N108" i="27"/>
  <c r="F108" i="27"/>
  <c r="V195" i="17"/>
  <c r="AN49" i="26"/>
  <c r="F29" i="31"/>
  <c r="J29" i="31"/>
  <c r="N29" i="31"/>
  <c r="K29" i="31"/>
  <c r="L29" i="31"/>
  <c r="M29" i="31"/>
  <c r="G29" i="31"/>
  <c r="I29" i="31"/>
  <c r="H29" i="31"/>
  <c r="R29" i="31"/>
  <c r="V284" i="17"/>
  <c r="AK38" i="31"/>
  <c r="AK37" i="31"/>
  <c r="AK36" i="31"/>
  <c r="AK39" i="31"/>
  <c r="K68" i="26"/>
  <c r="AB68" i="26"/>
  <c r="AB60" i="26"/>
  <c r="AR48" i="26"/>
  <c r="AE29" i="31"/>
  <c r="N130" i="16"/>
  <c r="AN49" i="16"/>
  <c r="V400" i="17"/>
  <c r="V255" i="27"/>
  <c r="I48" i="26"/>
  <c r="L48" i="26"/>
  <c r="M48" i="26"/>
  <c r="F48" i="26"/>
  <c r="N48" i="26"/>
  <c r="G48" i="26"/>
  <c r="H48" i="26"/>
  <c r="J48" i="26"/>
  <c r="K48" i="26"/>
  <c r="AM29" i="31"/>
  <c r="AF29" i="31"/>
  <c r="AG29" i="31"/>
  <c r="AK29" i="31"/>
  <c r="AJ29" i="31"/>
  <c r="AN29" i="31"/>
  <c r="AL29" i="31"/>
  <c r="AH29" i="31"/>
  <c r="AI29" i="31"/>
  <c r="AT48" i="16"/>
  <c r="AV48" i="16"/>
  <c r="AV29" i="31"/>
  <c r="AT29" i="31"/>
  <c r="BA14" i="26"/>
  <c r="BA44" i="26"/>
  <c r="I53" i="26"/>
  <c r="S53" i="26"/>
  <c r="AB53" i="26"/>
  <c r="AS44" i="26"/>
  <c r="AS48" i="26"/>
  <c r="AV118" i="16"/>
  <c r="AT118" i="16"/>
  <c r="AW118" i="16"/>
  <c r="K77" i="16"/>
  <c r="K86" i="16"/>
  <c r="AB68" i="16"/>
  <c r="AR29" i="31"/>
  <c r="AH45" i="31"/>
  <c r="V226" i="27"/>
  <c r="AJ130" i="16"/>
  <c r="AB60" i="16"/>
  <c r="G45" i="31"/>
  <c r="Y39" i="31"/>
  <c r="O37" i="31"/>
  <c r="F45" i="31"/>
  <c r="AI39" i="31"/>
  <c r="Y37" i="31"/>
  <c r="I45" i="31"/>
  <c r="O36" i="31"/>
  <c r="AI37" i="31"/>
  <c r="H45" i="31"/>
  <c r="O38" i="31"/>
  <c r="K45" i="31"/>
  <c r="Y36" i="31"/>
  <c r="Y38" i="31"/>
  <c r="Y41" i="31"/>
  <c r="J45" i="31"/>
  <c r="AI38" i="31"/>
  <c r="L45" i="31"/>
  <c r="M45" i="31"/>
  <c r="AI36" i="31"/>
  <c r="O39" i="31"/>
  <c r="D53" i="27"/>
  <c r="L53" i="27"/>
  <c r="F53" i="27"/>
  <c r="N53" i="27"/>
  <c r="H53" i="27"/>
  <c r="P53" i="27"/>
  <c r="J53" i="27"/>
  <c r="V226" i="28"/>
  <c r="V255" i="28"/>
  <c r="Q54" i="26"/>
  <c r="I54" i="26"/>
  <c r="E54" i="26"/>
  <c r="M54" i="26"/>
  <c r="K54" i="26"/>
  <c r="D53" i="26"/>
  <c r="L53" i="26"/>
  <c r="F53" i="26"/>
  <c r="J53" i="26"/>
  <c r="G54" i="26"/>
  <c r="P53" i="26"/>
  <c r="O54" i="26"/>
  <c r="N53" i="26"/>
  <c r="H53" i="26"/>
  <c r="F58" i="26"/>
  <c r="AG53" i="26"/>
  <c r="AC53" i="26"/>
  <c r="AI53" i="26"/>
  <c r="AE53" i="26"/>
  <c r="AA53" i="26"/>
  <c r="F58" i="16"/>
  <c r="AG53" i="16"/>
  <c r="AE53" i="16"/>
  <c r="AC53" i="16"/>
  <c r="AA53" i="16"/>
  <c r="AI53" i="16"/>
  <c r="N45" i="31"/>
  <c r="AW48" i="16"/>
  <c r="AK41" i="31"/>
  <c r="AW48" i="26"/>
  <c r="S54" i="26"/>
  <c r="AI41" i="31"/>
  <c r="AW29" i="31"/>
  <c r="S53" i="16"/>
  <c r="S54" i="16"/>
  <c r="U54" i="16"/>
  <c r="U54" i="26"/>
  <c r="O41" i="31"/>
  <c r="AK127" i="16"/>
  <c r="AK128" i="16"/>
  <c r="AK125" i="16"/>
  <c r="AK126" i="16"/>
  <c r="F134" i="16"/>
  <c r="J134" i="16"/>
  <c r="O126" i="16"/>
  <c r="O125" i="16"/>
  <c r="G134" i="16"/>
  <c r="K134" i="16"/>
  <c r="O128" i="16"/>
  <c r="H134" i="16"/>
  <c r="L134" i="16"/>
  <c r="M134" i="16"/>
  <c r="O127" i="16"/>
  <c r="I134" i="16"/>
  <c r="J58" i="26"/>
  <c r="G58" i="26"/>
  <c r="H58" i="26"/>
  <c r="E58" i="26"/>
  <c r="I58" i="26"/>
  <c r="O130" i="16"/>
  <c r="J53" i="16"/>
  <c r="I54" i="16"/>
  <c r="L53" i="16"/>
  <c r="Q54" i="16"/>
  <c r="P53" i="16"/>
  <c r="D53" i="16"/>
  <c r="N53" i="16"/>
  <c r="O54" i="16"/>
  <c r="H53" i="16"/>
  <c r="E54" i="16"/>
  <c r="G54" i="16"/>
  <c r="M54" i="16"/>
  <c r="F53" i="16"/>
  <c r="K54" i="16"/>
  <c r="R54" i="26"/>
  <c r="T54" i="26"/>
  <c r="R53" i="26"/>
  <c r="N134" i="16"/>
  <c r="AK130" i="16"/>
  <c r="E58" i="16"/>
  <c r="G58" i="16"/>
  <c r="J58" i="16"/>
  <c r="I58" i="16"/>
  <c r="H58" i="16"/>
  <c r="T53" i="26"/>
  <c r="R54" i="16"/>
  <c r="R53" i="16"/>
  <c r="T54" i="16"/>
  <c r="N54" i="26"/>
  <c r="L54" i="26"/>
  <c r="F54" i="26"/>
  <c r="D54" i="26"/>
  <c r="H54" i="26"/>
  <c r="P54" i="26"/>
  <c r="J54" i="26"/>
  <c r="T53" i="16"/>
  <c r="D54" i="16"/>
  <c r="F54" i="16"/>
  <c r="P54" i="16"/>
  <c r="N54" i="16"/>
  <c r="H54" i="16"/>
  <c r="J54" i="16"/>
  <c r="L54" i="16"/>
</calcChain>
</file>

<file path=xl/sharedStrings.xml><?xml version="1.0" encoding="utf-8"?>
<sst xmlns="http://schemas.openxmlformats.org/spreadsheetml/2006/main" count="4055" uniqueCount="353">
  <si>
    <t>日付</t>
    <rPh sb="0" eb="2">
      <t>ヒヅケ</t>
    </rPh>
    <phoneticPr fontId="2"/>
  </si>
  <si>
    <t>週</t>
    <rPh sb="0" eb="1">
      <t>シュウ</t>
    </rPh>
    <phoneticPr fontId="2"/>
  </si>
  <si>
    <t>天気</t>
    <rPh sb="0" eb="2">
      <t>テンキ</t>
    </rPh>
    <phoneticPr fontId="2"/>
  </si>
  <si>
    <t>金額</t>
    <rPh sb="0" eb="2">
      <t>キンガク</t>
    </rPh>
    <phoneticPr fontId="2"/>
  </si>
  <si>
    <t>売上</t>
    <rPh sb="0" eb="2">
      <t>ウリアゲ</t>
    </rPh>
    <phoneticPr fontId="2"/>
  </si>
  <si>
    <t>平日</t>
    <rPh sb="0" eb="2">
      <t>ヘイジツ</t>
    </rPh>
    <phoneticPr fontId="2"/>
  </si>
  <si>
    <t>１日</t>
    <rPh sb="1" eb="2">
      <t>ヒ</t>
    </rPh>
    <phoneticPr fontId="2"/>
  </si>
  <si>
    <t>２日</t>
    <rPh sb="1" eb="2">
      <t>ヒ</t>
    </rPh>
    <phoneticPr fontId="2"/>
  </si>
  <si>
    <t>３日</t>
    <rPh sb="1" eb="2">
      <t>ヒ</t>
    </rPh>
    <phoneticPr fontId="2"/>
  </si>
  <si>
    <t>４日</t>
    <rPh sb="1" eb="2">
      <t>ヒ</t>
    </rPh>
    <phoneticPr fontId="2"/>
  </si>
  <si>
    <t>５日</t>
    <rPh sb="1" eb="2">
      <t>ヒ</t>
    </rPh>
    <phoneticPr fontId="2"/>
  </si>
  <si>
    <t>６日</t>
    <rPh sb="1" eb="2">
      <t>ヒ</t>
    </rPh>
    <phoneticPr fontId="2"/>
  </si>
  <si>
    <t>７日</t>
    <rPh sb="1" eb="2">
      <t>ヒ</t>
    </rPh>
    <phoneticPr fontId="2"/>
  </si>
  <si>
    <t>８日</t>
    <rPh sb="1" eb="2">
      <t>ヒ</t>
    </rPh>
    <phoneticPr fontId="2"/>
  </si>
  <si>
    <t>９日</t>
    <rPh sb="1" eb="2">
      <t>ヒ</t>
    </rPh>
    <phoneticPr fontId="2"/>
  </si>
  <si>
    <t>１０日</t>
    <rPh sb="2" eb="3">
      <t>ヒ</t>
    </rPh>
    <phoneticPr fontId="2"/>
  </si>
  <si>
    <t>１１日</t>
    <rPh sb="2" eb="3">
      <t>ヒ</t>
    </rPh>
    <phoneticPr fontId="2"/>
  </si>
  <si>
    <t>１２日</t>
    <rPh sb="2" eb="3">
      <t>ヒ</t>
    </rPh>
    <phoneticPr fontId="2"/>
  </si>
  <si>
    <t>１３日</t>
    <rPh sb="2" eb="3">
      <t>ヒ</t>
    </rPh>
    <phoneticPr fontId="2"/>
  </si>
  <si>
    <t>１４日</t>
    <rPh sb="2" eb="3">
      <t>ヒ</t>
    </rPh>
    <phoneticPr fontId="2"/>
  </si>
  <si>
    <t>１５日</t>
    <rPh sb="2" eb="3">
      <t>ヒ</t>
    </rPh>
    <phoneticPr fontId="2"/>
  </si>
  <si>
    <t>１６日</t>
    <rPh sb="2" eb="3">
      <t>ヒ</t>
    </rPh>
    <phoneticPr fontId="2"/>
  </si>
  <si>
    <t>１７日</t>
    <rPh sb="2" eb="3">
      <t>ヒ</t>
    </rPh>
    <phoneticPr fontId="2"/>
  </si>
  <si>
    <t>１８日</t>
    <rPh sb="2" eb="3">
      <t>ヒ</t>
    </rPh>
    <phoneticPr fontId="2"/>
  </si>
  <si>
    <t>１９日</t>
    <rPh sb="2" eb="3">
      <t>ヒ</t>
    </rPh>
    <phoneticPr fontId="2"/>
  </si>
  <si>
    <t>２０日</t>
    <rPh sb="2" eb="3">
      <t>ヒ</t>
    </rPh>
    <phoneticPr fontId="2"/>
  </si>
  <si>
    <t>２１日</t>
    <rPh sb="2" eb="3">
      <t>ヒ</t>
    </rPh>
    <phoneticPr fontId="2"/>
  </si>
  <si>
    <t>２２日</t>
    <rPh sb="2" eb="3">
      <t>ヒ</t>
    </rPh>
    <phoneticPr fontId="2"/>
  </si>
  <si>
    <t>２３日</t>
    <rPh sb="2" eb="3">
      <t>ヒ</t>
    </rPh>
    <phoneticPr fontId="2"/>
  </si>
  <si>
    <t>２４日</t>
    <rPh sb="2" eb="3">
      <t>ヒ</t>
    </rPh>
    <phoneticPr fontId="2"/>
  </si>
  <si>
    <t>２５日</t>
    <rPh sb="2" eb="3">
      <t>ヒ</t>
    </rPh>
    <phoneticPr fontId="2"/>
  </si>
  <si>
    <t>２６日</t>
    <rPh sb="2" eb="3">
      <t>ヒ</t>
    </rPh>
    <phoneticPr fontId="2"/>
  </si>
  <si>
    <t>２７日</t>
    <rPh sb="2" eb="3">
      <t>ヒ</t>
    </rPh>
    <phoneticPr fontId="2"/>
  </si>
  <si>
    <t>２８日</t>
    <rPh sb="2" eb="3">
      <t>ヒ</t>
    </rPh>
    <phoneticPr fontId="2"/>
  </si>
  <si>
    <t>２９日</t>
    <rPh sb="2" eb="3">
      <t>ヒ</t>
    </rPh>
    <phoneticPr fontId="2"/>
  </si>
  <si>
    <t>３０日</t>
    <rPh sb="2" eb="3">
      <t>ヒ</t>
    </rPh>
    <phoneticPr fontId="2"/>
  </si>
  <si>
    <t>３１日</t>
    <rPh sb="2" eb="3">
      <t>ヒ</t>
    </rPh>
    <phoneticPr fontId="2"/>
  </si>
  <si>
    <t>１週</t>
    <rPh sb="1" eb="2">
      <t>シュウ</t>
    </rPh>
    <phoneticPr fontId="2"/>
  </si>
  <si>
    <t>２週</t>
    <rPh sb="1" eb="2">
      <t>シュウ</t>
    </rPh>
    <phoneticPr fontId="2"/>
  </si>
  <si>
    <t>３週</t>
    <rPh sb="1" eb="2">
      <t>シュウ</t>
    </rPh>
    <phoneticPr fontId="2"/>
  </si>
  <si>
    <t>４週</t>
    <rPh sb="1" eb="2">
      <t>シュウ</t>
    </rPh>
    <phoneticPr fontId="2"/>
  </si>
  <si>
    <t>５週</t>
    <rPh sb="1" eb="2">
      <t>シュウ</t>
    </rPh>
    <phoneticPr fontId="2"/>
  </si>
  <si>
    <t>使用金額</t>
    <rPh sb="0" eb="2">
      <t>シヨウ</t>
    </rPh>
    <rPh sb="2" eb="4">
      <t>キンガク</t>
    </rPh>
    <phoneticPr fontId="2"/>
  </si>
  <si>
    <t>【売　上　報　告　書】</t>
    <rPh sb="1" eb="2">
      <t>バイ</t>
    </rPh>
    <rPh sb="3" eb="4">
      <t>ジョウ</t>
    </rPh>
    <rPh sb="5" eb="6">
      <t>ホウ</t>
    </rPh>
    <rPh sb="7" eb="8">
      <t>コク</t>
    </rPh>
    <rPh sb="9" eb="10">
      <t>ショ</t>
    </rPh>
    <phoneticPr fontId="2"/>
  </si>
  <si>
    <t>月合計</t>
    <rPh sb="0" eb="1">
      <t>ツキ</t>
    </rPh>
    <rPh sb="1" eb="3">
      <t>ゴウケイ</t>
    </rPh>
    <phoneticPr fontId="2"/>
  </si>
  <si>
    <t>差引</t>
    <rPh sb="0" eb="2">
      <t>サシヒキ</t>
    </rPh>
    <phoneticPr fontId="2"/>
  </si>
  <si>
    <t>現金売上</t>
    <rPh sb="0" eb="2">
      <t>ゲンキン</t>
    </rPh>
    <rPh sb="2" eb="4">
      <t>ウリアゲ</t>
    </rPh>
    <phoneticPr fontId="2"/>
  </si>
  <si>
    <t>台数率／売上率</t>
    <rPh sb="0" eb="2">
      <t>ダイスウ</t>
    </rPh>
    <rPh sb="2" eb="3">
      <t>リツ</t>
    </rPh>
    <rPh sb="4" eb="6">
      <t>ウリアゲ</t>
    </rPh>
    <rPh sb="6" eb="7">
      <t>リツ</t>
    </rPh>
    <phoneticPr fontId="2"/>
  </si>
  <si>
    <t>曜日別</t>
    <rPh sb="0" eb="2">
      <t>ヨウビ</t>
    </rPh>
    <rPh sb="2" eb="3">
      <t>ベツ</t>
    </rPh>
    <phoneticPr fontId="2"/>
  </si>
  <si>
    <t>分析</t>
    <rPh sb="0" eb="2">
      <t>ブンセキ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</si>
  <si>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</si>
  <si>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</si>
  <si>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</si>
  <si>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</si>
  <si>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</si>
  <si>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</si>
  <si>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日曜日</t>
    <rPh sb="0" eb="3">
      <t>ニチヨウビ</t>
    </rPh>
    <phoneticPr fontId="2"/>
  </si>
  <si>
    <t>平日計</t>
    <rPh sb="0" eb="2">
      <t>ヘイジツ</t>
    </rPh>
    <rPh sb="2" eb="3">
      <t>ケイ</t>
    </rPh>
    <phoneticPr fontId="2"/>
  </si>
  <si>
    <t>週末計</t>
    <rPh sb="0" eb="2">
      <t>シュウマツ</t>
    </rPh>
    <rPh sb="2" eb="3">
      <t>ケイ</t>
    </rPh>
    <phoneticPr fontId="2"/>
  </si>
  <si>
    <t>週別</t>
    <rPh sb="0" eb="1">
      <t>シュウ</t>
    </rPh>
    <rPh sb="1" eb="2">
      <t>ベツ</t>
    </rPh>
    <phoneticPr fontId="2"/>
  </si>
  <si>
    <t>第１週</t>
    <rPh sb="0" eb="1">
      <t>ダイ</t>
    </rPh>
    <rPh sb="2" eb="3">
      <t>シュウ</t>
    </rPh>
    <phoneticPr fontId="2"/>
  </si>
  <si>
    <t>第２週</t>
    <rPh sb="0" eb="1">
      <t>ダイ</t>
    </rPh>
    <rPh sb="2" eb="3">
      <t>シュウ</t>
    </rPh>
    <phoneticPr fontId="2"/>
  </si>
  <si>
    <t>第３週</t>
    <rPh sb="0" eb="1">
      <t>ダイ</t>
    </rPh>
    <rPh sb="2" eb="3">
      <t>シュウ</t>
    </rPh>
    <phoneticPr fontId="2"/>
  </si>
  <si>
    <t>第４週</t>
    <rPh sb="0" eb="1">
      <t>ダイ</t>
    </rPh>
    <rPh sb="2" eb="3">
      <t>シュウ</t>
    </rPh>
    <phoneticPr fontId="2"/>
  </si>
  <si>
    <t>第５週</t>
    <rPh sb="0" eb="1">
      <t>ダイ</t>
    </rPh>
    <rPh sb="2" eb="3">
      <t>シュウ</t>
    </rPh>
    <phoneticPr fontId="2"/>
  </si>
  <si>
    <t>２コース</t>
    <phoneticPr fontId="2"/>
  </si>
  <si>
    <t>１コース</t>
    <phoneticPr fontId="2"/>
  </si>
  <si>
    <t>３コース</t>
    <phoneticPr fontId="2"/>
  </si>
  <si>
    <t>４コース</t>
    <phoneticPr fontId="2"/>
  </si>
  <si>
    <t>５コース</t>
    <phoneticPr fontId="2"/>
  </si>
  <si>
    <t>６コース</t>
    <phoneticPr fontId="2"/>
  </si>
  <si>
    <t>７コース</t>
    <phoneticPr fontId="2"/>
  </si>
  <si>
    <t>８コース</t>
    <phoneticPr fontId="2"/>
  </si>
  <si>
    <t>コース別分析</t>
    <rPh sb="3" eb="4">
      <t>ベツ</t>
    </rPh>
    <rPh sb="4" eb="6">
      <t>ブンセキ</t>
    </rPh>
    <phoneticPr fontId="2"/>
  </si>
  <si>
    <t>１コース</t>
    <phoneticPr fontId="2"/>
  </si>
  <si>
    <t>２コース</t>
    <phoneticPr fontId="2"/>
  </si>
  <si>
    <t>３コース</t>
    <phoneticPr fontId="2"/>
  </si>
  <si>
    <t>４コース</t>
    <phoneticPr fontId="2"/>
  </si>
  <si>
    <t>５コース</t>
    <phoneticPr fontId="2"/>
  </si>
  <si>
    <t>６コース</t>
    <phoneticPr fontId="2"/>
  </si>
  <si>
    <t>７コース</t>
    <phoneticPr fontId="2"/>
  </si>
  <si>
    <t>８コース</t>
    <phoneticPr fontId="2"/>
  </si>
  <si>
    <t>会　社　名</t>
    <rPh sb="0" eb="1">
      <t>カイ</t>
    </rPh>
    <rPh sb="2" eb="3">
      <t>シャ</t>
    </rPh>
    <rPh sb="4" eb="5">
      <t>メイ</t>
    </rPh>
    <phoneticPr fontId="2"/>
  </si>
  <si>
    <t>店　　　　名</t>
    <rPh sb="0" eb="1">
      <t>ミセ</t>
    </rPh>
    <rPh sb="5" eb="6">
      <t>メイ</t>
    </rPh>
    <phoneticPr fontId="2"/>
  </si>
  <si>
    <t>プリカ実績</t>
    <rPh sb="3" eb="5">
      <t>ジッセキ</t>
    </rPh>
    <phoneticPr fontId="2"/>
  </si>
  <si>
    <t>合計</t>
    <rPh sb="0" eb="2">
      <t>ゴウケイ</t>
    </rPh>
    <phoneticPr fontId="2"/>
  </si>
  <si>
    <t>１月</t>
    <rPh sb="1" eb="2">
      <t>ガツ</t>
    </rPh>
    <phoneticPr fontId="2"/>
  </si>
  <si>
    <t>２月</t>
    <rPh sb="1" eb="2">
      <t>ガツ</t>
    </rPh>
    <phoneticPr fontId="2"/>
  </si>
  <si>
    <t>３月</t>
    <rPh sb="1" eb="2">
      <t>ガツ</t>
    </rPh>
    <phoneticPr fontId="2"/>
  </si>
  <si>
    <t>４月</t>
  </si>
  <si>
    <t>５月</t>
  </si>
  <si>
    <t>６月</t>
  </si>
  <si>
    <t>７月</t>
  </si>
  <si>
    <t>８月</t>
  </si>
  <si>
    <t>９月</t>
  </si>
  <si>
    <t>１０月</t>
  </si>
  <si>
    <t>１１月</t>
  </si>
  <si>
    <t>１２月</t>
  </si>
  <si>
    <t>年合計</t>
    <rPh sb="0" eb="1">
      <t>ネン</t>
    </rPh>
    <rPh sb="1" eb="3">
      <t>ゴウケイ</t>
    </rPh>
    <phoneticPr fontId="2"/>
  </si>
  <si>
    <t>併用</t>
    <rPh sb="0" eb="2">
      <t>ヘイヨウ</t>
    </rPh>
    <phoneticPr fontId="2"/>
  </si>
  <si>
    <t>【累　計　台　数】</t>
    <rPh sb="1" eb="2">
      <t>ルイ</t>
    </rPh>
    <rPh sb="3" eb="4">
      <t>ケイ</t>
    </rPh>
    <rPh sb="5" eb="6">
      <t>ダイ</t>
    </rPh>
    <rPh sb="7" eb="8">
      <t>カズ</t>
    </rPh>
    <phoneticPr fontId="2"/>
  </si>
  <si>
    <t>【時　間　帯　別　台　数】</t>
    <rPh sb="1" eb="2">
      <t>トキ</t>
    </rPh>
    <rPh sb="3" eb="4">
      <t>アイダ</t>
    </rPh>
    <rPh sb="5" eb="6">
      <t>オビ</t>
    </rPh>
    <rPh sb="7" eb="8">
      <t>ベツ</t>
    </rPh>
    <rPh sb="9" eb="10">
      <t>ダイ</t>
    </rPh>
    <rPh sb="11" eb="12">
      <t>カズ</t>
    </rPh>
    <phoneticPr fontId="2"/>
  </si>
  <si>
    <t>【決　済　別　台　数】</t>
    <rPh sb="1" eb="2">
      <t>ケツ</t>
    </rPh>
    <rPh sb="3" eb="4">
      <t>スミ</t>
    </rPh>
    <rPh sb="5" eb="6">
      <t>ベツ</t>
    </rPh>
    <rPh sb="7" eb="8">
      <t>ダイ</t>
    </rPh>
    <rPh sb="9" eb="10">
      <t>カズ</t>
    </rPh>
    <phoneticPr fontId="2"/>
  </si>
  <si>
    <t>点数</t>
    <rPh sb="0" eb="2">
      <t>テンスウ</t>
    </rPh>
    <phoneticPr fontId="2"/>
  </si>
  <si>
    <t>洗車コース</t>
    <rPh sb="0" eb="2">
      <t>センシャ</t>
    </rPh>
    <phoneticPr fontId="2"/>
  </si>
  <si>
    <t>月</t>
    <rPh sb="0" eb="1">
      <t>ツキ</t>
    </rPh>
    <phoneticPr fontId="2"/>
  </si>
  <si>
    <t>コードＮｏ</t>
    <phoneticPr fontId="2"/>
  </si>
  <si>
    <t>１コース</t>
    <phoneticPr fontId="2"/>
  </si>
  <si>
    <t>２コース</t>
    <phoneticPr fontId="2"/>
  </si>
  <si>
    <t>３コース</t>
    <phoneticPr fontId="2"/>
  </si>
  <si>
    <t>４コース</t>
    <phoneticPr fontId="2"/>
  </si>
  <si>
    <t>５コース</t>
    <phoneticPr fontId="2"/>
  </si>
  <si>
    <t>７コース</t>
    <phoneticPr fontId="2"/>
  </si>
  <si>
    <t>８コース</t>
    <phoneticPr fontId="2"/>
  </si>
  <si>
    <t>１コース</t>
    <phoneticPr fontId="2"/>
  </si>
  <si>
    <t>２コース</t>
    <phoneticPr fontId="2"/>
  </si>
  <si>
    <t>３コース</t>
    <phoneticPr fontId="2"/>
  </si>
  <si>
    <t>４コース</t>
    <phoneticPr fontId="2"/>
  </si>
  <si>
    <t>５コース</t>
    <phoneticPr fontId="2"/>
  </si>
  <si>
    <t>６コース</t>
    <phoneticPr fontId="2"/>
  </si>
  <si>
    <t>７コース</t>
    <phoneticPr fontId="2"/>
  </si>
  <si>
    <t>８コース</t>
    <phoneticPr fontId="2"/>
  </si>
  <si>
    <t>台数率／
売上率</t>
    <rPh sb="0" eb="2">
      <t>ダイスウ</t>
    </rPh>
    <rPh sb="2" eb="3">
      <t>リツ</t>
    </rPh>
    <rPh sb="5" eb="7">
      <t>ウリアゲ</t>
    </rPh>
    <rPh sb="7" eb="8">
      <t>リツ</t>
    </rPh>
    <phoneticPr fontId="2"/>
  </si>
  <si>
    <t>基本</t>
    <rPh sb="0" eb="2">
      <t>キホン</t>
    </rPh>
    <phoneticPr fontId="2"/>
  </si>
  <si>
    <t>特別</t>
    <rPh sb="0" eb="2">
      <t>トクベツ</t>
    </rPh>
    <phoneticPr fontId="2"/>
  </si>
  <si>
    <t>台数率</t>
    <rPh sb="0" eb="2">
      <t>ダイスウ</t>
    </rPh>
    <rPh sb="2" eb="3">
      <t>リツ</t>
    </rPh>
    <phoneticPr fontId="2"/>
  </si>
  <si>
    <t>６コース</t>
    <phoneticPr fontId="2"/>
  </si>
  <si>
    <t>洗車台数</t>
    <rPh sb="0" eb="2">
      <t>センシャ</t>
    </rPh>
    <rPh sb="2" eb="4">
      <t>ダイスウ</t>
    </rPh>
    <phoneticPr fontId="2"/>
  </si>
  <si>
    <t>台数率／洗車台数</t>
    <rPh sb="0" eb="2">
      <t>ダイスウ</t>
    </rPh>
    <rPh sb="2" eb="3">
      <t>リツ</t>
    </rPh>
    <rPh sb="4" eb="6">
      <t>センシャ</t>
    </rPh>
    <rPh sb="6" eb="8">
      <t>ダイスウ</t>
    </rPh>
    <phoneticPr fontId="2"/>
  </si>
  <si>
    <t>洗車台数</t>
    <rPh sb="0" eb="2">
      <t>センシャ</t>
    </rPh>
    <phoneticPr fontId="2"/>
  </si>
  <si>
    <t>台数率／
洗車台数</t>
    <rPh sb="5" eb="7">
      <t>センシャ</t>
    </rPh>
    <phoneticPr fontId="2"/>
  </si>
  <si>
    <t>台数</t>
    <rPh sb="0" eb="2">
      <t>ダイスウ</t>
    </rPh>
    <phoneticPr fontId="2"/>
  </si>
  <si>
    <t>項目</t>
    <rPh sb="0" eb="2">
      <t>コウモク</t>
    </rPh>
    <phoneticPr fontId="2"/>
  </si>
  <si>
    <t>種別</t>
    <rPh sb="0" eb="2">
      <t>シュベツ</t>
    </rPh>
    <phoneticPr fontId="2"/>
  </si>
  <si>
    <t>販売価格</t>
    <rPh sb="0" eb="2">
      <t>ハンバイ</t>
    </rPh>
    <rPh sb="2" eb="4">
      <t>カカク</t>
    </rPh>
    <phoneticPr fontId="2"/>
  </si>
  <si>
    <t>数量</t>
    <rPh sb="0" eb="2">
      <t>スウリョウ</t>
    </rPh>
    <phoneticPr fontId="2"/>
  </si>
  <si>
    <t>洗車機現金売上</t>
    <rPh sb="0" eb="2">
      <t>センシャ</t>
    </rPh>
    <rPh sb="2" eb="3">
      <t>キ</t>
    </rPh>
    <rPh sb="3" eb="5">
      <t>ゲンキン</t>
    </rPh>
    <rPh sb="5" eb="7">
      <t>ウリアゲ</t>
    </rPh>
    <phoneticPr fontId="2"/>
  </si>
  <si>
    <t>1,000 円券</t>
    <rPh sb="6" eb="7">
      <t>エン</t>
    </rPh>
    <rPh sb="7" eb="8">
      <t>ケン</t>
    </rPh>
    <phoneticPr fontId="2"/>
  </si>
  <si>
    <t>１号機</t>
    <rPh sb="1" eb="3">
      <t>ゴウキ</t>
    </rPh>
    <phoneticPr fontId="2"/>
  </si>
  <si>
    <t>２号機</t>
    <rPh sb="1" eb="3">
      <t>ゴウキ</t>
    </rPh>
    <phoneticPr fontId="2"/>
  </si>
  <si>
    <t>差引</t>
    <rPh sb="0" eb="1">
      <t>サ</t>
    </rPh>
    <rPh sb="1" eb="2">
      <t>ヒ</t>
    </rPh>
    <phoneticPr fontId="2"/>
  </si>
  <si>
    <t>台数計</t>
    <rPh sb="0" eb="2">
      <t>ダイスウ</t>
    </rPh>
    <rPh sb="2" eb="3">
      <t>ケイ</t>
    </rPh>
    <phoneticPr fontId="2"/>
  </si>
  <si>
    <t>３号機</t>
    <rPh sb="1" eb="3">
      <t>ゴウキ</t>
    </rPh>
    <phoneticPr fontId="2"/>
  </si>
  <si>
    <t>日合計</t>
    <rPh sb="0" eb="1">
      <t>ニチ</t>
    </rPh>
    <rPh sb="1" eb="3">
      <t>ゴウケイ</t>
    </rPh>
    <phoneticPr fontId="2"/>
  </si>
  <si>
    <t>１コース</t>
    <phoneticPr fontId="2"/>
  </si>
  <si>
    <t>２コース</t>
    <phoneticPr fontId="2"/>
  </si>
  <si>
    <t>３コース</t>
    <phoneticPr fontId="2"/>
  </si>
  <si>
    <t>４コース</t>
    <phoneticPr fontId="2"/>
  </si>
  <si>
    <t>５コース</t>
    <phoneticPr fontId="2"/>
  </si>
  <si>
    <t>６コース</t>
    <phoneticPr fontId="2"/>
  </si>
  <si>
    <t>７コース</t>
    <phoneticPr fontId="2"/>
  </si>
  <si>
    <t>８コース</t>
    <phoneticPr fontId="2"/>
  </si>
  <si>
    <t>１コース</t>
    <phoneticPr fontId="2"/>
  </si>
  <si>
    <t>２コース</t>
    <phoneticPr fontId="2"/>
  </si>
  <si>
    <t>３コース</t>
    <phoneticPr fontId="2"/>
  </si>
  <si>
    <t>４コース</t>
    <phoneticPr fontId="2"/>
  </si>
  <si>
    <t>５コース</t>
    <phoneticPr fontId="2"/>
  </si>
  <si>
    <t>６コース</t>
    <phoneticPr fontId="2"/>
  </si>
  <si>
    <t>７コース</t>
    <phoneticPr fontId="2"/>
  </si>
  <si>
    <t>８コース</t>
    <phoneticPr fontId="2"/>
  </si>
  <si>
    <t>１コース</t>
    <phoneticPr fontId="2"/>
  </si>
  <si>
    <t>２コース</t>
    <phoneticPr fontId="2"/>
  </si>
  <si>
    <t>３コース</t>
    <phoneticPr fontId="2"/>
  </si>
  <si>
    <t>５コース</t>
    <phoneticPr fontId="2"/>
  </si>
  <si>
    <t>４コース</t>
    <phoneticPr fontId="2"/>
  </si>
  <si>
    <t>６コース</t>
    <phoneticPr fontId="2"/>
  </si>
  <si>
    <t>７コース</t>
    <phoneticPr fontId="2"/>
  </si>
  <si>
    <t>８コース</t>
    <phoneticPr fontId="2"/>
  </si>
  <si>
    <t>コイン</t>
    <phoneticPr fontId="2"/>
  </si>
  <si>
    <t>プリカ</t>
    <phoneticPr fontId="2"/>
  </si>
  <si>
    <t>フリー</t>
    <phoneticPr fontId="2"/>
  </si>
  <si>
    <t>１コース</t>
    <phoneticPr fontId="2"/>
  </si>
  <si>
    <t>２コース</t>
    <phoneticPr fontId="2"/>
  </si>
  <si>
    <t>３コース</t>
    <phoneticPr fontId="2"/>
  </si>
  <si>
    <t>４コース</t>
    <phoneticPr fontId="2"/>
  </si>
  <si>
    <t>５コース</t>
    <phoneticPr fontId="2"/>
  </si>
  <si>
    <t>６コース</t>
    <phoneticPr fontId="2"/>
  </si>
  <si>
    <t>７コース</t>
    <phoneticPr fontId="2"/>
  </si>
  <si>
    <t>８コース</t>
    <phoneticPr fontId="2"/>
  </si>
  <si>
    <t>00:00～00:59</t>
    <phoneticPr fontId="2"/>
  </si>
  <si>
    <t>01:00～01:59</t>
    <phoneticPr fontId="2"/>
  </si>
  <si>
    <t>02:00～02:59</t>
    <phoneticPr fontId="2"/>
  </si>
  <si>
    <t>03:00～03:59</t>
    <phoneticPr fontId="2"/>
  </si>
  <si>
    <t>04:00～04:59</t>
    <phoneticPr fontId="2"/>
  </si>
  <si>
    <t>05:00～05:59</t>
    <phoneticPr fontId="2"/>
  </si>
  <si>
    <t>06:00～06:59</t>
    <phoneticPr fontId="2"/>
  </si>
  <si>
    <t>07:00～07:59</t>
    <phoneticPr fontId="2"/>
  </si>
  <si>
    <t>08:00～08:59</t>
    <phoneticPr fontId="2"/>
  </si>
  <si>
    <t>09:00～09:59</t>
    <phoneticPr fontId="2"/>
  </si>
  <si>
    <t>10:00～10:59</t>
    <phoneticPr fontId="2"/>
  </si>
  <si>
    <t>11:00～11:59</t>
    <phoneticPr fontId="2"/>
  </si>
  <si>
    <t>12:00～12:59</t>
    <phoneticPr fontId="2"/>
  </si>
  <si>
    <t>13:00～13:59</t>
    <phoneticPr fontId="2"/>
  </si>
  <si>
    <t>14:00～14:59</t>
    <phoneticPr fontId="2"/>
  </si>
  <si>
    <t>15:00～15:59</t>
    <phoneticPr fontId="2"/>
  </si>
  <si>
    <t>16:00～16:59</t>
    <phoneticPr fontId="2"/>
  </si>
  <si>
    <t>17:00～17:59</t>
    <phoneticPr fontId="2"/>
  </si>
  <si>
    <t>18:00～18:59</t>
    <phoneticPr fontId="2"/>
  </si>
  <si>
    <t>19:00～19:59</t>
    <phoneticPr fontId="2"/>
  </si>
  <si>
    <t>20:00～20:59</t>
    <phoneticPr fontId="2"/>
  </si>
  <si>
    <t>21:00～21:59</t>
    <phoneticPr fontId="2"/>
  </si>
  <si>
    <t>22:00～22:59</t>
    <phoneticPr fontId="2"/>
  </si>
  <si>
    <t>23:00～23:59</t>
    <phoneticPr fontId="2"/>
  </si>
  <si>
    <t>１コース</t>
    <phoneticPr fontId="2"/>
  </si>
  <si>
    <t>２コース</t>
    <phoneticPr fontId="2"/>
  </si>
  <si>
    <t>３コース</t>
    <phoneticPr fontId="2"/>
  </si>
  <si>
    <t>４コース</t>
    <phoneticPr fontId="2"/>
  </si>
  <si>
    <t>５コース</t>
    <phoneticPr fontId="2"/>
  </si>
  <si>
    <t>６コース</t>
    <phoneticPr fontId="2"/>
  </si>
  <si>
    <t>７コース</t>
    <phoneticPr fontId="2"/>
  </si>
  <si>
    <t>８コース</t>
    <phoneticPr fontId="2"/>
  </si>
  <si>
    <t>１コース</t>
    <phoneticPr fontId="2"/>
  </si>
  <si>
    <t>２コース</t>
    <phoneticPr fontId="2"/>
  </si>
  <si>
    <t>３コース</t>
    <phoneticPr fontId="2"/>
  </si>
  <si>
    <t>４コース</t>
    <phoneticPr fontId="2"/>
  </si>
  <si>
    <t>５コース</t>
    <phoneticPr fontId="2"/>
  </si>
  <si>
    <t>６コース</t>
    <phoneticPr fontId="2"/>
  </si>
  <si>
    <t>７コース</t>
    <phoneticPr fontId="2"/>
  </si>
  <si>
    <t>８コース</t>
    <phoneticPr fontId="2"/>
  </si>
  <si>
    <t>１コース</t>
    <phoneticPr fontId="2"/>
  </si>
  <si>
    <t>２コース</t>
    <phoneticPr fontId="2"/>
  </si>
  <si>
    <t>３コース</t>
    <phoneticPr fontId="2"/>
  </si>
  <si>
    <t>４コース</t>
    <phoneticPr fontId="2"/>
  </si>
  <si>
    <t>５コース</t>
    <phoneticPr fontId="2"/>
  </si>
  <si>
    <t>６コース</t>
    <phoneticPr fontId="2"/>
  </si>
  <si>
    <t>７コース</t>
    <phoneticPr fontId="2"/>
  </si>
  <si>
    <t>８コース</t>
    <phoneticPr fontId="2"/>
  </si>
  <si>
    <t>２コース</t>
  </si>
  <si>
    <t>火</t>
    <rPh sb="0" eb="1">
      <t>ヒ</t>
    </rPh>
    <phoneticPr fontId="2"/>
  </si>
  <si>
    <t>水</t>
  </si>
  <si>
    <t>木</t>
  </si>
  <si>
    <t>金</t>
  </si>
  <si>
    <t>土</t>
  </si>
  <si>
    <t>日</t>
  </si>
  <si>
    <t>３月</t>
  </si>
  <si>
    <t>現金</t>
    <rPh sb="0" eb="2">
      <t>ゲンキン</t>
    </rPh>
    <phoneticPr fontId="2"/>
  </si>
  <si>
    <t>１コース</t>
  </si>
  <si>
    <t>３コース</t>
  </si>
  <si>
    <t>４コース</t>
  </si>
  <si>
    <t>５コース</t>
  </si>
  <si>
    <t>６コース</t>
  </si>
  <si>
    <t>７コース</t>
  </si>
  <si>
    <t>８コース</t>
  </si>
  <si>
    <t>収　　　　　入</t>
    <rPh sb="0" eb="1">
      <t>オサム</t>
    </rPh>
    <rPh sb="6" eb="7">
      <t>イリ</t>
    </rPh>
    <phoneticPr fontId="2"/>
  </si>
  <si>
    <t>支　　　　　出</t>
    <rPh sb="0" eb="1">
      <t>ササ</t>
    </rPh>
    <rPh sb="6" eb="7">
      <t>デ</t>
    </rPh>
    <phoneticPr fontId="2"/>
  </si>
  <si>
    <t>洗　車　機
総　売　上</t>
    <rPh sb="0" eb="1">
      <t>ススグ</t>
    </rPh>
    <rPh sb="2" eb="3">
      <t>クルマ</t>
    </rPh>
    <rPh sb="4" eb="5">
      <t>キ</t>
    </rPh>
    <rPh sb="7" eb="8">
      <t>ソウ</t>
    </rPh>
    <rPh sb="9" eb="10">
      <t>ウ</t>
    </rPh>
    <rPh sb="11" eb="12">
      <t>ア</t>
    </rPh>
    <phoneticPr fontId="2"/>
  </si>
  <si>
    <t>洗　車　機
１　号　機
売　上</t>
    <rPh sb="0" eb="1">
      <t>ススグ</t>
    </rPh>
    <rPh sb="2" eb="3">
      <t>クルマ</t>
    </rPh>
    <rPh sb="4" eb="5">
      <t>キ</t>
    </rPh>
    <rPh sb="9" eb="10">
      <t>ゴウ</t>
    </rPh>
    <rPh sb="11" eb="12">
      <t>キ</t>
    </rPh>
    <rPh sb="14" eb="15">
      <t>ウ</t>
    </rPh>
    <rPh sb="16" eb="17">
      <t>ア</t>
    </rPh>
    <phoneticPr fontId="2"/>
  </si>
  <si>
    <t>洗　車　機
３　号　機
売　上</t>
    <rPh sb="0" eb="1">
      <t>ススグ</t>
    </rPh>
    <rPh sb="2" eb="3">
      <t>クルマ</t>
    </rPh>
    <rPh sb="4" eb="5">
      <t>キ</t>
    </rPh>
    <rPh sb="9" eb="10">
      <t>ゴウ</t>
    </rPh>
    <rPh sb="11" eb="12">
      <t>キ</t>
    </rPh>
    <rPh sb="14" eb="15">
      <t>ウ</t>
    </rPh>
    <rPh sb="16" eb="17">
      <t>ア</t>
    </rPh>
    <phoneticPr fontId="2"/>
  </si>
  <si>
    <t>洗　車　機
２　号　機
売　上</t>
    <rPh sb="0" eb="1">
      <t>ススグ</t>
    </rPh>
    <rPh sb="2" eb="3">
      <t>クルマ</t>
    </rPh>
    <rPh sb="4" eb="5">
      <t>キ</t>
    </rPh>
    <rPh sb="9" eb="10">
      <t>ゴウ</t>
    </rPh>
    <rPh sb="11" eb="12">
      <t>キ</t>
    </rPh>
    <rPh sb="14" eb="15">
      <t>ウ</t>
    </rPh>
    <rPh sb="16" eb="17">
      <t>ア</t>
    </rPh>
    <phoneticPr fontId="2"/>
  </si>
  <si>
    <t>プリペイド</t>
    <phoneticPr fontId="2"/>
  </si>
  <si>
    <t>フリー</t>
    <phoneticPr fontId="2"/>
  </si>
  <si>
    <t>台数合計</t>
    <rPh sb="0" eb="2">
      <t>ダイスウ</t>
    </rPh>
    <rPh sb="2" eb="4">
      <t>ゴウケイ</t>
    </rPh>
    <phoneticPr fontId="2"/>
  </si>
  <si>
    <t>【月　間　売　上　報　告　書】</t>
    <rPh sb="1" eb="2">
      <t>ツキ</t>
    </rPh>
    <rPh sb="3" eb="4">
      <t>アイダ</t>
    </rPh>
    <rPh sb="5" eb="6">
      <t>バイ</t>
    </rPh>
    <rPh sb="7" eb="8">
      <t>ジョウ</t>
    </rPh>
    <rPh sb="9" eb="10">
      <t>ホウ</t>
    </rPh>
    <rPh sb="11" eb="12">
      <t>コク</t>
    </rPh>
    <rPh sb="13" eb="14">
      <t>ショ</t>
    </rPh>
    <phoneticPr fontId="2"/>
  </si>
  <si>
    <t>【年　間　売　上　報　告　書】</t>
    <rPh sb="1" eb="2">
      <t>トシ</t>
    </rPh>
    <rPh sb="3" eb="4">
      <t>カン</t>
    </rPh>
    <rPh sb="5" eb="6">
      <t>バイ</t>
    </rPh>
    <rPh sb="7" eb="8">
      <t>ジョウ</t>
    </rPh>
    <rPh sb="9" eb="10">
      <t>ホウ</t>
    </rPh>
    <rPh sb="11" eb="12">
      <t>コク</t>
    </rPh>
    <rPh sb="13" eb="14">
      <t>ショ</t>
    </rPh>
    <phoneticPr fontId="2"/>
  </si>
  <si>
    <t>【決　済　別　売　上　報　告　書】</t>
    <rPh sb="1" eb="2">
      <t>ケツ</t>
    </rPh>
    <rPh sb="3" eb="4">
      <t>スミ</t>
    </rPh>
    <rPh sb="5" eb="6">
      <t>ベツ</t>
    </rPh>
    <rPh sb="7" eb="8">
      <t>バイ</t>
    </rPh>
    <rPh sb="9" eb="10">
      <t>ジョウ</t>
    </rPh>
    <rPh sb="11" eb="12">
      <t>ホウ</t>
    </rPh>
    <rPh sb="13" eb="14">
      <t>コク</t>
    </rPh>
    <rPh sb="15" eb="16">
      <t>ショ</t>
    </rPh>
    <phoneticPr fontId="2"/>
  </si>
  <si>
    <t>台数率計</t>
    <rPh sb="0" eb="2">
      <t>ダイスウ</t>
    </rPh>
    <rPh sb="2" eb="3">
      <t>リツ</t>
    </rPh>
    <rPh sb="3" eb="4">
      <t>ケイ</t>
    </rPh>
    <phoneticPr fontId="2"/>
  </si>
  <si>
    <t>コイン</t>
    <phoneticPr fontId="2"/>
  </si>
  <si>
    <t>プリカ</t>
    <phoneticPr fontId="2"/>
  </si>
  <si>
    <t>フリー</t>
    <phoneticPr fontId="2"/>
  </si>
  <si>
    <t>１コース</t>
    <phoneticPr fontId="2"/>
  </si>
  <si>
    <t>２コース</t>
    <phoneticPr fontId="2"/>
  </si>
  <si>
    <t>３コース</t>
    <phoneticPr fontId="2"/>
  </si>
  <si>
    <t>４コース</t>
    <phoneticPr fontId="2"/>
  </si>
  <si>
    <t>５コース</t>
    <phoneticPr fontId="2"/>
  </si>
  <si>
    <t>６コース</t>
    <phoneticPr fontId="2"/>
  </si>
  <si>
    <t>７コース</t>
    <phoneticPr fontId="2"/>
  </si>
  <si>
    <t>８コース</t>
    <phoneticPr fontId="2"/>
  </si>
  <si>
    <t>コイン</t>
    <phoneticPr fontId="2"/>
  </si>
  <si>
    <t>プリカ</t>
    <phoneticPr fontId="2"/>
  </si>
  <si>
    <t>フリー</t>
    <phoneticPr fontId="2"/>
  </si>
  <si>
    <t>１コース</t>
    <phoneticPr fontId="2"/>
  </si>
  <si>
    <t>２コース</t>
    <phoneticPr fontId="2"/>
  </si>
  <si>
    <t>３コース</t>
    <phoneticPr fontId="2"/>
  </si>
  <si>
    <t>４コース</t>
    <phoneticPr fontId="2"/>
  </si>
  <si>
    <t>５コース</t>
    <phoneticPr fontId="2"/>
  </si>
  <si>
    <t>６コース</t>
    <phoneticPr fontId="2"/>
  </si>
  <si>
    <t>７コース</t>
    <phoneticPr fontId="2"/>
  </si>
  <si>
    <t>８コース</t>
    <phoneticPr fontId="2"/>
  </si>
  <si>
    <t>１コース</t>
    <phoneticPr fontId="2"/>
  </si>
  <si>
    <t>２コース</t>
    <phoneticPr fontId="2"/>
  </si>
  <si>
    <t>３コース</t>
    <phoneticPr fontId="2"/>
  </si>
  <si>
    <t>４コース</t>
    <phoneticPr fontId="2"/>
  </si>
  <si>
    <t>５コース</t>
    <phoneticPr fontId="2"/>
  </si>
  <si>
    <t>６コース</t>
    <phoneticPr fontId="2"/>
  </si>
  <si>
    <t>７コース</t>
    <phoneticPr fontId="2"/>
  </si>
  <si>
    <t>８コース</t>
    <phoneticPr fontId="2"/>
  </si>
  <si>
    <t>基本料金</t>
    <rPh sb="0" eb="2">
      <t>キホン</t>
    </rPh>
    <rPh sb="2" eb="4">
      <t>リョウキン</t>
    </rPh>
    <phoneticPr fontId="2"/>
  </si>
  <si>
    <t>特別料金</t>
    <rPh sb="0" eb="2">
      <t>トクベツ</t>
    </rPh>
    <rPh sb="2" eb="4">
      <t>リョウキン</t>
    </rPh>
    <phoneticPr fontId="2"/>
  </si>
  <si>
    <t>コースＮｏ．</t>
    <phoneticPr fontId="2"/>
  </si>
  <si>
    <t>料　金　設　定</t>
    <rPh sb="0" eb="1">
      <t>リョウ</t>
    </rPh>
    <rPh sb="2" eb="3">
      <t>キン</t>
    </rPh>
    <rPh sb="4" eb="5">
      <t>セツ</t>
    </rPh>
    <rPh sb="6" eb="7">
      <t>サダム</t>
    </rPh>
    <phoneticPr fontId="2"/>
  </si>
  <si>
    <t>水道料</t>
    <rPh sb="0" eb="1">
      <t>ミズ</t>
    </rPh>
    <rPh sb="1" eb="2">
      <t>ミチ</t>
    </rPh>
    <rPh sb="2" eb="3">
      <t>リョウ</t>
    </rPh>
    <phoneticPr fontId="2"/>
  </si>
  <si>
    <t>電気料</t>
    <rPh sb="0" eb="1">
      <t>デン</t>
    </rPh>
    <rPh sb="1" eb="2">
      <t>キ</t>
    </rPh>
    <rPh sb="2" eb="3">
      <t>リョウ</t>
    </rPh>
    <phoneticPr fontId="2"/>
  </si>
  <si>
    <t>カード作成代</t>
    <rPh sb="3" eb="4">
      <t>サク</t>
    </rPh>
    <rPh sb="4" eb="5">
      <t>シゲル</t>
    </rPh>
    <rPh sb="5" eb="6">
      <t>ダイ</t>
    </rPh>
    <phoneticPr fontId="2"/>
  </si>
  <si>
    <t>雑費</t>
    <rPh sb="0" eb="1">
      <t>ザツ</t>
    </rPh>
    <rPh sb="1" eb="2">
      <t>ヒ</t>
    </rPh>
    <phoneticPr fontId="2"/>
  </si>
  <si>
    <t>管理手数料</t>
    <rPh sb="0" eb="1">
      <t>カン</t>
    </rPh>
    <rPh sb="1" eb="2">
      <t>リ</t>
    </rPh>
    <rPh sb="2" eb="3">
      <t>テ</t>
    </rPh>
    <rPh sb="3" eb="4">
      <t>カズ</t>
    </rPh>
    <rPh sb="4" eb="5">
      <t>リョウ</t>
    </rPh>
    <phoneticPr fontId="2"/>
  </si>
  <si>
    <t>振込手数料</t>
    <rPh sb="0" eb="1">
      <t>オサム</t>
    </rPh>
    <rPh sb="1" eb="2">
      <t>コミ</t>
    </rPh>
    <rPh sb="2" eb="3">
      <t>テ</t>
    </rPh>
    <rPh sb="3" eb="4">
      <t>カズ</t>
    </rPh>
    <rPh sb="4" eb="5">
      <t>リョウ</t>
    </rPh>
    <phoneticPr fontId="2"/>
  </si>
  <si>
    <t>洗車カード売上</t>
    <rPh sb="0" eb="1">
      <t>ススグ</t>
    </rPh>
    <rPh sb="1" eb="2">
      <t>クルマ</t>
    </rPh>
    <rPh sb="5" eb="6">
      <t>バイ</t>
    </rPh>
    <rPh sb="6" eb="7">
      <t>ジョウ</t>
    </rPh>
    <phoneticPr fontId="2"/>
  </si>
  <si>
    <t>スプレー洗車機売上</t>
    <rPh sb="4" eb="5">
      <t>ススグ</t>
    </rPh>
    <rPh sb="5" eb="6">
      <t>クルマ</t>
    </rPh>
    <rPh sb="6" eb="7">
      <t>キ</t>
    </rPh>
    <rPh sb="7" eb="8">
      <t>バイ</t>
    </rPh>
    <rPh sb="8" eb="9">
      <t>ジョウ</t>
    </rPh>
    <phoneticPr fontId="2"/>
  </si>
  <si>
    <t>掃除機売上</t>
    <rPh sb="0" eb="1">
      <t>ハ</t>
    </rPh>
    <rPh sb="1" eb="2">
      <t>ジョ</t>
    </rPh>
    <rPh sb="2" eb="3">
      <t>キ</t>
    </rPh>
    <rPh sb="3" eb="4">
      <t>バイ</t>
    </rPh>
    <rPh sb="4" eb="5">
      <t>ジョウ</t>
    </rPh>
    <phoneticPr fontId="2"/>
  </si>
  <si>
    <t>水売上</t>
    <rPh sb="0" eb="1">
      <t>ミズ</t>
    </rPh>
    <rPh sb="1" eb="2">
      <t>バイ</t>
    </rPh>
    <rPh sb="2" eb="3">
      <t>ジョウ</t>
    </rPh>
    <phoneticPr fontId="2"/>
  </si>
  <si>
    <t>飲料水売上</t>
    <rPh sb="0" eb="1">
      <t>イン</t>
    </rPh>
    <rPh sb="1" eb="2">
      <t>リョウ</t>
    </rPh>
    <rPh sb="2" eb="3">
      <t>ミズ</t>
    </rPh>
    <rPh sb="3" eb="4">
      <t>バイ</t>
    </rPh>
    <rPh sb="4" eb="5">
      <t>ジョウ</t>
    </rPh>
    <phoneticPr fontId="2"/>
  </si>
  <si>
    <t>洗車（１号機）売上合計</t>
    <phoneticPr fontId="2"/>
  </si>
  <si>
    <t>洗車（２号機）売上合計</t>
    <phoneticPr fontId="2"/>
  </si>
  <si>
    <t>洗車（３号機）売上合計</t>
    <phoneticPr fontId="2"/>
  </si>
  <si>
    <t>洗車売上合計</t>
    <phoneticPr fontId="2"/>
  </si>
  <si>
    <t>内カード使用</t>
    <phoneticPr fontId="2"/>
  </si>
  <si>
    <t>差引現金売上</t>
    <phoneticPr fontId="2"/>
  </si>
  <si>
    <t>コードＮｏ</t>
    <phoneticPr fontId="2"/>
  </si>
  <si>
    <t>７コース</t>
    <phoneticPr fontId="2"/>
  </si>
  <si>
    <t>１コース</t>
    <phoneticPr fontId="2"/>
  </si>
  <si>
    <t>２コース</t>
    <phoneticPr fontId="2"/>
  </si>
  <si>
    <t>３コース</t>
    <phoneticPr fontId="2"/>
  </si>
  <si>
    <t>４コース</t>
    <phoneticPr fontId="2"/>
  </si>
  <si>
    <t>５コース</t>
    <phoneticPr fontId="2"/>
  </si>
  <si>
    <t>６コース</t>
    <phoneticPr fontId="2"/>
  </si>
  <si>
    <t>８コース</t>
    <phoneticPr fontId="2"/>
  </si>
  <si>
    <t>プリペイド</t>
    <phoneticPr fontId="2"/>
  </si>
  <si>
    <t>フリー</t>
    <phoneticPr fontId="2"/>
  </si>
  <si>
    <t>号機番号</t>
    <rPh sb="0" eb="1">
      <t>ゴウ</t>
    </rPh>
    <rPh sb="1" eb="2">
      <t>キ</t>
    </rPh>
    <rPh sb="2" eb="4">
      <t>バンゴウ</t>
    </rPh>
    <phoneticPr fontId="2"/>
  </si>
  <si>
    <t>単価</t>
    <rPh sb="0" eb="2">
      <t>タンカ</t>
    </rPh>
    <phoneticPr fontId="2"/>
  </si>
  <si>
    <t>－</t>
    <phoneticPr fontId="2"/>
  </si>
  <si>
    <t>－</t>
    <phoneticPr fontId="2"/>
  </si>
  <si>
    <t>円</t>
    <rPh sb="0" eb="1">
      <t>エン</t>
    </rPh>
    <phoneticPr fontId="2"/>
  </si>
  <si>
    <t>枚</t>
    <rPh sb="0" eb="1">
      <t>マイ</t>
    </rPh>
    <phoneticPr fontId="2"/>
  </si>
  <si>
    <t>－</t>
    <phoneticPr fontId="2"/>
  </si>
  <si>
    <t>2,000 円券</t>
    <rPh sb="6" eb="7">
      <t>エン</t>
    </rPh>
    <rPh sb="7" eb="8">
      <t>ケン</t>
    </rPh>
    <phoneticPr fontId="2"/>
  </si>
  <si>
    <t>プリペイドカード</t>
    <phoneticPr fontId="2"/>
  </si>
  <si>
    <t>3,000 円券</t>
    <rPh sb="6" eb="7">
      <t>エン</t>
    </rPh>
    <rPh sb="7" eb="8">
      <t>ケン</t>
    </rPh>
    <phoneticPr fontId="2"/>
  </si>
  <si>
    <t>5,000 円券</t>
    <rPh sb="6" eb="7">
      <t>エン</t>
    </rPh>
    <rPh sb="7" eb="8">
      <t>ケン</t>
    </rPh>
    <phoneticPr fontId="2"/>
  </si>
  <si>
    <t>洗車機内専用
洗剤等</t>
    <phoneticPr fontId="2"/>
  </si>
  <si>
    <t>エコシャンプー</t>
    <phoneticPr fontId="2"/>
  </si>
  <si>
    <t>ｹｰｽ</t>
    <phoneticPr fontId="2"/>
  </si>
  <si>
    <t>10,000 円券</t>
    <rPh sb="7" eb="8">
      <t>エン</t>
    </rPh>
    <rPh sb="8" eb="9">
      <t>ケン</t>
    </rPh>
    <phoneticPr fontId="2"/>
  </si>
  <si>
    <t>エコワックス</t>
    <phoneticPr fontId="2"/>
  </si>
  <si>
    <t>15,000 円券</t>
    <rPh sb="7" eb="8">
      <t>エン</t>
    </rPh>
    <rPh sb="8" eb="9">
      <t>ケン</t>
    </rPh>
    <phoneticPr fontId="2"/>
  </si>
  <si>
    <t>Ｄｕコート</t>
    <phoneticPr fontId="2"/>
  </si>
  <si>
    <t>-</t>
    <phoneticPr fontId="2"/>
  </si>
  <si>
    <t>Ｇプロテクト</t>
    <phoneticPr fontId="2"/>
  </si>
  <si>
    <t>-</t>
    <phoneticPr fontId="2"/>
  </si>
  <si>
    <t>クリーマーシャンプー</t>
    <phoneticPr fontId="2"/>
  </si>
  <si>
    <t>pc</t>
    <phoneticPr fontId="2"/>
  </si>
  <si>
    <t>-</t>
    <phoneticPr fontId="2"/>
  </si>
  <si>
    <t>－</t>
    <phoneticPr fontId="2"/>
  </si>
  <si>
    <t>％</t>
    <phoneticPr fontId="2"/>
  </si>
  <si>
    <t>収　入　合　計</t>
    <rPh sb="0" eb="1">
      <t>オサム</t>
    </rPh>
    <rPh sb="2" eb="3">
      <t>イリ</t>
    </rPh>
    <rPh sb="4" eb="5">
      <t>ゴウ</t>
    </rPh>
    <rPh sb="6" eb="7">
      <t>ケイ</t>
    </rPh>
    <phoneticPr fontId="2"/>
  </si>
  <si>
    <t>支　出　合　計</t>
    <rPh sb="0" eb="1">
      <t>ササ</t>
    </rPh>
    <rPh sb="2" eb="3">
      <t>デ</t>
    </rPh>
    <rPh sb="4" eb="5">
      <t>ゴウ</t>
    </rPh>
    <rPh sb="6" eb="7">
      <t>ケイ</t>
    </rPh>
    <phoneticPr fontId="2"/>
  </si>
  <si>
    <t>001</t>
    <phoneticPr fontId="2"/>
  </si>
  <si>
    <t>月</t>
  </si>
  <si>
    <t>火</t>
  </si>
  <si>
    <t>001</t>
    <phoneticPr fontId="2"/>
  </si>
  <si>
    <t>001</t>
    <phoneticPr fontId="2"/>
  </si>
  <si>
    <t>株式会社テスト</t>
  </si>
  <si>
    <t>テスト小雀</t>
    <rPh sb="3" eb="5">
      <t>コスズメ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</si>
</sst>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5" formatCode="&quot;¥&quot;#,##0;&quot;¥&quot;\-#,##0"/>
    <numFmt numFmtId="177" formatCode="#,##0_ "/>
    <numFmt numFmtId="179" formatCode="########0&quot;円&quot;"/>
    <numFmt numFmtId="199" formatCode="&quot;1点＝&quot;&quot;¥&quot;#,##0;&quot;¥&quot;\-#,##0"/>
    <numFmt numFmtId="200" formatCode="General&quot;日&quot;"/>
    <numFmt numFmtId="201" formatCode="#,##0_);[Red]\(#,##0\)"/>
    <numFmt numFmtId="203" formatCode="###,###,##0&quot;円&quot;"/>
    <numFmt numFmtId="204" formatCode="#,###,##0&quot;台&quot;"/>
    <numFmt numFmtId="205" formatCode="###,###,##0&quot;点&quot;"/>
    <numFmt numFmtId="207" formatCode="General\ &quot;年分&quot;"/>
    <numFmt numFmtId="208" formatCode="General\ &quot;月分&quot;"/>
    <numFmt numFmtId="209" formatCode="General\ &quot;号機&quot;"/>
  </numFmts>
  <fonts count="1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</font>
    <font>
      <sz val="8"/>
      <name val="ＭＳ Ｐゴシック"/>
      <family val="3"/>
      <charset val="128"/>
    </font>
    <font>
      <b/>
      <sz val="12"/>
      <name val="TBｺﾞｼｯｸB"/>
      <family val="3"/>
      <charset val="128"/>
    </font>
    <font>
      <sz val="10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2"/>
      <name val="ＭＳ Ｐゴシック"/>
      <charset val="128"/>
    </font>
    <font>
      <b/>
      <sz val="9"/>
      <name val="ＭＳ Ｐゴシック"/>
      <family val="3"/>
      <charset val="128"/>
    </font>
    <font>
      <sz val="7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1"/>
      <name val="TBｺﾞｼｯｸB"/>
      <family val="3"/>
      <charset val="128"/>
    </font>
    <font>
      <sz val="14"/>
      <name val="ＭＳ Ｐゴシック"/>
      <family val="3"/>
      <charset val="128"/>
    </font>
    <font>
      <sz val="12"/>
      <name val="ＭＳ Ｐゴシック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lightUp"/>
    </fill>
  </fills>
  <borders count="17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 style="thin">
        <color auto="1"/>
      </left>
      <right/>
      <top style="double">
        <color auto="1"/>
      </top>
      <bottom style="medium">
        <color auto="1"/>
      </bottom>
      <diagonal/>
    </border>
    <border>
      <left/>
      <right style="thin">
        <color auto="1"/>
      </right>
      <top style="double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double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 style="thick">
        <color auto="1"/>
      </right>
      <top style="double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double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 style="double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double">
        <color auto="1"/>
      </right>
      <top style="medium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ck">
        <color auto="1"/>
      </right>
      <top style="double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auto="1"/>
      </left>
      <right style="thin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/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/>
      <top/>
      <bottom style="medium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003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3" fontId="3" fillId="0" borderId="3" xfId="0" applyNumberFormat="1" applyFont="1" applyBorder="1" applyAlignment="1">
      <alignment horizontal="right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3" fontId="3" fillId="0" borderId="7" xfId="0" applyNumberFormat="1" applyFont="1" applyBorder="1" applyAlignment="1">
      <alignment horizontal="right"/>
    </xf>
    <xf numFmtId="0" fontId="3" fillId="0" borderId="9" xfId="0" applyFont="1" applyBorder="1" applyAlignment="1">
      <alignment horizontal="center"/>
    </xf>
    <xf numFmtId="3" fontId="3" fillId="0" borderId="2" xfId="0" applyNumberFormat="1" applyFont="1" applyBorder="1" applyAlignment="1">
      <alignment horizontal="right"/>
    </xf>
    <xf numFmtId="3" fontId="3" fillId="0" borderId="8" xfId="0" applyNumberFormat="1" applyFont="1" applyBorder="1" applyAlignment="1">
      <alignment horizontal="right"/>
    </xf>
    <xf numFmtId="49" fontId="4" fillId="0" borderId="0" xfId="0" applyNumberFormat="1" applyFont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3" fontId="3" fillId="0" borderId="14" xfId="0" applyNumberFormat="1" applyFont="1" applyBorder="1" applyAlignment="1">
      <alignment horizontal="right"/>
    </xf>
    <xf numFmtId="3" fontId="3" fillId="0" borderId="15" xfId="0" applyNumberFormat="1" applyFont="1" applyBorder="1" applyAlignment="1">
      <alignment horizontal="right"/>
    </xf>
    <xf numFmtId="3" fontId="3" fillId="0" borderId="13" xfId="0" applyNumberFormat="1" applyFont="1" applyBorder="1" applyAlignment="1">
      <alignment horizontal="right"/>
    </xf>
    <xf numFmtId="3" fontId="3" fillId="0" borderId="16" xfId="0" applyNumberFormat="1" applyFont="1" applyBorder="1" applyAlignment="1">
      <alignment horizontal="right"/>
    </xf>
    <xf numFmtId="3" fontId="3" fillId="0" borderId="11" xfId="0" applyNumberFormat="1" applyFont="1" applyBorder="1" applyAlignment="1">
      <alignment horizontal="right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20" xfId="0" applyFont="1" applyBorder="1" applyAlignment="1">
      <alignment horizontal="center" vertical="justify"/>
    </xf>
    <xf numFmtId="0" fontId="3" fillId="0" borderId="21" xfId="0" applyFont="1" applyBorder="1" applyAlignment="1">
      <alignment horizontal="center" vertical="justify"/>
    </xf>
    <xf numFmtId="5" fontId="3" fillId="0" borderId="22" xfId="0" applyNumberFormat="1" applyFont="1" applyBorder="1" applyAlignment="1">
      <alignment horizontal="center"/>
    </xf>
    <xf numFmtId="9" fontId="3" fillId="0" borderId="23" xfId="0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5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Border="1" applyAlignment="1">
      <alignment horizontal="center" vertical="center"/>
    </xf>
    <xf numFmtId="3" fontId="3" fillId="0" borderId="0" xfId="0" applyNumberFormat="1" applyFont="1" applyBorder="1" applyAlignment="1">
      <alignment horizontal="right"/>
    </xf>
    <xf numFmtId="0" fontId="3" fillId="0" borderId="0" xfId="0" applyNumberFormat="1" applyFont="1" applyBorder="1" applyAlignment="1">
      <alignment horizontal="center"/>
    </xf>
    <xf numFmtId="0" fontId="0" fillId="0" borderId="0" xfId="0" applyBorder="1" applyAlignment="1"/>
    <xf numFmtId="9" fontId="3" fillId="0" borderId="0" xfId="0" applyNumberFormat="1" applyFont="1" applyBorder="1" applyAlignment="1">
      <alignment horizontal="right"/>
    </xf>
    <xf numFmtId="0" fontId="3" fillId="0" borderId="24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24" xfId="0" applyFill="1" applyBorder="1" applyAlignment="1"/>
    <xf numFmtId="0" fontId="3" fillId="0" borderId="24" xfId="0" applyFont="1" applyFill="1" applyBorder="1" applyAlignment="1">
      <alignment horizontal="center"/>
    </xf>
    <xf numFmtId="0" fontId="3" fillId="0" borderId="25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9" fontId="3" fillId="0" borderId="24" xfId="0" applyNumberFormat="1" applyFont="1" applyFill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 vertical="top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right"/>
    </xf>
    <xf numFmtId="3" fontId="0" fillId="0" borderId="0" xfId="0" applyNumberFormat="1" applyFill="1" applyBorder="1" applyAlignment="1"/>
    <xf numFmtId="9" fontId="3" fillId="0" borderId="0" xfId="0" applyNumberFormat="1" applyFont="1" applyFill="1" applyBorder="1" applyAlignment="1">
      <alignment horizontal="right"/>
    </xf>
    <xf numFmtId="9" fontId="0" fillId="0" borderId="0" xfId="0" applyNumberFormat="1" applyFill="1" applyBorder="1" applyAlignment="1">
      <alignment horizontal="right"/>
    </xf>
    <xf numFmtId="9" fontId="3" fillId="0" borderId="31" xfId="0" applyNumberFormat="1" applyFont="1" applyBorder="1" applyAlignment="1">
      <alignment horizontal="right"/>
    </xf>
    <xf numFmtId="9" fontId="3" fillId="0" borderId="0" xfId="0" applyNumberFormat="1" applyFont="1" applyFill="1" applyBorder="1" applyAlignment="1">
      <alignment horizontal="center"/>
    </xf>
    <xf numFmtId="49" fontId="4" fillId="0" borderId="32" xfId="0" applyNumberFormat="1" applyFont="1" applyBorder="1" applyAlignment="1">
      <alignment horizontal="left"/>
    </xf>
    <xf numFmtId="0" fontId="3" fillId="0" borderId="0" xfId="0" applyFont="1" applyAlignment="1">
      <alignment vertical="center"/>
    </xf>
    <xf numFmtId="3" fontId="3" fillId="0" borderId="33" xfId="0" applyNumberFormat="1" applyFont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3" fontId="3" fillId="0" borderId="0" xfId="0" applyNumberFormat="1" applyFont="1" applyBorder="1" applyAlignment="1">
      <alignment horizontal="right" vertical="center"/>
    </xf>
    <xf numFmtId="3" fontId="3" fillId="0" borderId="34" xfId="0" applyNumberFormat="1" applyFont="1" applyBorder="1" applyAlignment="1">
      <alignment horizontal="right" vertical="center"/>
    </xf>
    <xf numFmtId="3" fontId="3" fillId="0" borderId="35" xfId="0" applyNumberFormat="1" applyFont="1" applyBorder="1" applyAlignment="1">
      <alignment horizontal="right" vertical="center"/>
    </xf>
    <xf numFmtId="3" fontId="3" fillId="0" borderId="36" xfId="0" applyNumberFormat="1" applyFont="1" applyBorder="1" applyAlignment="1">
      <alignment horizontal="right" vertical="center"/>
    </xf>
    <xf numFmtId="9" fontId="3" fillId="0" borderId="0" xfId="0" applyNumberFormat="1" applyFont="1" applyBorder="1" applyAlignment="1">
      <alignment horizontal="right" vertical="center"/>
    </xf>
    <xf numFmtId="9" fontId="3" fillId="0" borderId="31" xfId="0" applyNumberFormat="1" applyFont="1" applyBorder="1" applyAlignment="1">
      <alignment horizontal="right" vertical="center"/>
    </xf>
    <xf numFmtId="9" fontId="3" fillId="0" borderId="37" xfId="0" applyNumberFormat="1" applyFont="1" applyBorder="1" applyAlignment="1">
      <alignment horizontal="right" vertical="center"/>
    </xf>
    <xf numFmtId="9" fontId="3" fillId="0" borderId="23" xfId="0" applyNumberFormat="1" applyFont="1" applyBorder="1" applyAlignment="1">
      <alignment horizontal="right" vertical="center"/>
    </xf>
    <xf numFmtId="9" fontId="3" fillId="0" borderId="24" xfId="0" applyNumberFormat="1" applyFont="1" applyFill="1" applyBorder="1" applyAlignment="1">
      <alignment horizontal="center" vertical="center"/>
    </xf>
    <xf numFmtId="9" fontId="3" fillId="0" borderId="0" xfId="0" applyNumberFormat="1" applyFont="1" applyFill="1" applyBorder="1" applyAlignment="1">
      <alignment horizontal="right" vertical="center"/>
    </xf>
    <xf numFmtId="9" fontId="0" fillId="0" borderId="0" xfId="0" applyNumberFormat="1" applyFill="1" applyBorder="1" applyAlignment="1">
      <alignment horizontal="right" vertical="center"/>
    </xf>
    <xf numFmtId="0" fontId="3" fillId="0" borderId="38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9" fontId="3" fillId="0" borderId="39" xfId="0" applyNumberFormat="1" applyFont="1" applyBorder="1" applyAlignment="1">
      <alignment horizontal="right" vertical="center"/>
    </xf>
    <xf numFmtId="3" fontId="3" fillId="0" borderId="40" xfId="0" applyNumberFormat="1" applyFont="1" applyBorder="1" applyAlignment="1">
      <alignment horizontal="right" vertical="center"/>
    </xf>
    <xf numFmtId="3" fontId="3" fillId="0" borderId="6" xfId="0" applyNumberFormat="1" applyFont="1" applyBorder="1" applyAlignment="1">
      <alignment horizontal="right"/>
    </xf>
    <xf numFmtId="3" fontId="3" fillId="0" borderId="10" xfId="0" applyNumberFormat="1" applyFont="1" applyBorder="1" applyAlignment="1">
      <alignment horizontal="right"/>
    </xf>
    <xf numFmtId="201" fontId="3" fillId="0" borderId="5" xfId="0" applyNumberFormat="1" applyFont="1" applyBorder="1" applyAlignment="1">
      <alignment horizontal="right"/>
    </xf>
    <xf numFmtId="201" fontId="3" fillId="0" borderId="2" xfId="0" applyNumberFormat="1" applyFont="1" applyBorder="1" applyAlignment="1">
      <alignment horizontal="right"/>
    </xf>
    <xf numFmtId="201" fontId="3" fillId="0" borderId="6" xfId="0" applyNumberFormat="1" applyFont="1" applyBorder="1" applyAlignment="1">
      <alignment horizontal="right"/>
    </xf>
    <xf numFmtId="201" fontId="3" fillId="0" borderId="14" xfId="0" applyNumberFormat="1" applyFont="1" applyBorder="1" applyAlignment="1">
      <alignment horizontal="right"/>
    </xf>
    <xf numFmtId="201" fontId="3" fillId="0" borderId="3" xfId="0" applyNumberFormat="1" applyFont="1" applyBorder="1" applyAlignment="1">
      <alignment horizontal="right"/>
    </xf>
    <xf numFmtId="201" fontId="3" fillId="0" borderId="8" xfId="0" applyNumberFormat="1" applyFont="1" applyBorder="1" applyAlignment="1">
      <alignment horizontal="right"/>
    </xf>
    <xf numFmtId="201" fontId="3" fillId="0" borderId="15" xfId="0" applyNumberFormat="1" applyFont="1" applyBorder="1" applyAlignment="1">
      <alignment horizontal="right"/>
    </xf>
    <xf numFmtId="201" fontId="3" fillId="0" borderId="7" xfId="0" applyNumberFormat="1" applyFont="1" applyBorder="1" applyAlignment="1">
      <alignment horizontal="right"/>
    </xf>
    <xf numFmtId="201" fontId="3" fillId="0" borderId="10" xfId="0" applyNumberFormat="1" applyFont="1" applyBorder="1" applyAlignment="1">
      <alignment horizontal="right"/>
    </xf>
    <xf numFmtId="201" fontId="3" fillId="0" borderId="13" xfId="0" applyNumberFormat="1" applyFont="1" applyBorder="1" applyAlignment="1">
      <alignment horizontal="right"/>
    </xf>
    <xf numFmtId="201" fontId="3" fillId="0" borderId="16" xfId="0" applyNumberFormat="1" applyFont="1" applyBorder="1" applyAlignment="1">
      <alignment horizontal="right"/>
    </xf>
    <xf numFmtId="201" fontId="3" fillId="0" borderId="11" xfId="0" applyNumberFormat="1" applyFont="1" applyBorder="1" applyAlignment="1">
      <alignment horizontal="right"/>
    </xf>
    <xf numFmtId="201" fontId="3" fillId="0" borderId="33" xfId="0" applyNumberFormat="1" applyFont="1" applyBorder="1" applyAlignment="1">
      <alignment horizontal="right" vertical="center"/>
    </xf>
    <xf numFmtId="201" fontId="3" fillId="0" borderId="40" xfId="0" applyNumberFormat="1" applyFont="1" applyBorder="1" applyAlignment="1">
      <alignment horizontal="right" vertical="center"/>
    </xf>
    <xf numFmtId="201" fontId="3" fillId="0" borderId="35" xfId="0" applyNumberFormat="1" applyFont="1" applyBorder="1" applyAlignment="1">
      <alignment horizontal="right" vertical="center"/>
    </xf>
    <xf numFmtId="201" fontId="3" fillId="0" borderId="36" xfId="0" applyNumberFormat="1" applyFont="1" applyBorder="1" applyAlignment="1">
      <alignment horizontal="right" vertical="center"/>
    </xf>
    <xf numFmtId="3" fontId="3" fillId="0" borderId="1" xfId="0" applyNumberFormat="1" applyFont="1" applyBorder="1" applyAlignment="1">
      <alignment horizontal="right" vertical="justify"/>
    </xf>
    <xf numFmtId="3" fontId="3" fillId="0" borderId="41" xfId="0" applyNumberFormat="1" applyFont="1" applyBorder="1" applyAlignment="1">
      <alignment horizontal="right" vertical="justify"/>
    </xf>
    <xf numFmtId="3" fontId="3" fillId="0" borderId="4" xfId="0" applyNumberFormat="1" applyFont="1" applyBorder="1" applyAlignment="1">
      <alignment horizontal="right" vertical="justify"/>
    </xf>
    <xf numFmtId="3" fontId="3" fillId="0" borderId="42" xfId="0" applyNumberFormat="1" applyFont="1" applyBorder="1" applyAlignment="1">
      <alignment horizontal="right" vertical="justify"/>
    </xf>
    <xf numFmtId="3" fontId="3" fillId="0" borderId="12" xfId="0" applyNumberFormat="1" applyFont="1" applyBorder="1" applyAlignment="1">
      <alignment horizontal="right" vertical="justify"/>
    </xf>
    <xf numFmtId="3" fontId="3" fillId="0" borderId="43" xfId="0" applyNumberFormat="1" applyFont="1" applyBorder="1" applyAlignment="1">
      <alignment horizontal="right" vertical="justify"/>
    </xf>
    <xf numFmtId="3" fontId="3" fillId="0" borderId="44" xfId="0" applyNumberFormat="1" applyFont="1" applyBorder="1" applyAlignment="1">
      <alignment horizontal="right" vertical="justify"/>
    </xf>
    <xf numFmtId="3" fontId="3" fillId="0" borderId="45" xfId="0" applyNumberFormat="1" applyFont="1" applyBorder="1" applyAlignment="1">
      <alignment horizontal="right" vertical="justify"/>
    </xf>
    <xf numFmtId="3" fontId="3" fillId="0" borderId="46" xfId="0" applyNumberFormat="1" applyFont="1" applyBorder="1" applyAlignment="1">
      <alignment horizontal="right" vertical="justify"/>
    </xf>
    <xf numFmtId="3" fontId="3" fillId="0" borderId="2" xfId="0" applyNumberFormat="1" applyFont="1" applyBorder="1" applyAlignment="1">
      <alignment horizontal="right" vertical="justify"/>
    </xf>
    <xf numFmtId="3" fontId="3" fillId="0" borderId="8" xfId="0" applyNumberFormat="1" applyFont="1" applyBorder="1" applyAlignment="1">
      <alignment horizontal="right" vertical="justify"/>
    </xf>
    <xf numFmtId="3" fontId="3" fillId="0" borderId="13" xfId="0" applyNumberFormat="1" applyFont="1" applyBorder="1" applyAlignment="1">
      <alignment horizontal="right" vertical="justify"/>
    </xf>
    <xf numFmtId="9" fontId="3" fillId="0" borderId="38" xfId="0" applyNumberFormat="1" applyFont="1" applyBorder="1" applyAlignment="1">
      <alignment horizontal="right" vertical="center"/>
    </xf>
    <xf numFmtId="9" fontId="3" fillId="0" borderId="47" xfId="0" applyNumberFormat="1" applyFont="1" applyBorder="1" applyAlignment="1">
      <alignment horizontal="right" vertical="center"/>
    </xf>
    <xf numFmtId="9" fontId="3" fillId="0" borderId="48" xfId="0" applyNumberFormat="1" applyFont="1" applyBorder="1" applyAlignment="1">
      <alignment horizontal="right" vertical="justify"/>
    </xf>
    <xf numFmtId="9" fontId="3" fillId="0" borderId="49" xfId="0" applyNumberFormat="1" applyFont="1" applyBorder="1" applyAlignment="1">
      <alignment horizontal="right" vertical="justify"/>
    </xf>
    <xf numFmtId="9" fontId="3" fillId="0" borderId="50" xfId="0" applyNumberFormat="1" applyFont="1" applyBorder="1" applyAlignment="1">
      <alignment horizontal="right" vertical="justify"/>
    </xf>
    <xf numFmtId="0" fontId="0" fillId="0" borderId="0" xfId="0" applyBorder="1" applyAlignment="1">
      <alignment vertical="center"/>
    </xf>
    <xf numFmtId="9" fontId="3" fillId="0" borderId="51" xfId="0" applyNumberFormat="1" applyFont="1" applyBorder="1" applyAlignment="1">
      <alignment horizontal="right" vertical="center"/>
    </xf>
    <xf numFmtId="9" fontId="3" fillId="0" borderId="52" xfId="0" applyNumberFormat="1" applyFont="1" applyBorder="1" applyAlignment="1">
      <alignment horizontal="right" vertical="center"/>
    </xf>
    <xf numFmtId="9" fontId="3" fillId="0" borderId="53" xfId="0" applyNumberFormat="1" applyFont="1" applyBorder="1" applyAlignment="1">
      <alignment horizontal="right" vertical="center"/>
    </xf>
    <xf numFmtId="9" fontId="3" fillId="0" borderId="54" xfId="0" applyNumberFormat="1" applyFont="1" applyBorder="1" applyAlignment="1">
      <alignment horizontal="right" vertical="center"/>
    </xf>
    <xf numFmtId="9" fontId="3" fillId="0" borderId="32" xfId="0" applyNumberFormat="1" applyFont="1" applyBorder="1" applyAlignment="1">
      <alignment horizontal="right" vertical="center"/>
    </xf>
    <xf numFmtId="9" fontId="3" fillId="0" borderId="55" xfId="0" applyNumberFormat="1" applyFont="1" applyBorder="1" applyAlignment="1">
      <alignment horizontal="right" vertical="center"/>
    </xf>
    <xf numFmtId="3" fontId="3" fillId="0" borderId="37" xfId="0" applyNumberFormat="1" applyFont="1" applyBorder="1" applyAlignment="1">
      <alignment horizontal="right" vertical="center"/>
    </xf>
    <xf numFmtId="3" fontId="3" fillId="0" borderId="56" xfId="0" applyNumberFormat="1" applyFont="1" applyBorder="1" applyAlignment="1">
      <alignment horizontal="right" vertical="center"/>
    </xf>
    <xf numFmtId="3" fontId="3" fillId="0" borderId="57" xfId="0" applyNumberFormat="1" applyFont="1" applyBorder="1" applyAlignment="1">
      <alignment horizontal="right" vertical="center"/>
    </xf>
    <xf numFmtId="3" fontId="3" fillId="0" borderId="58" xfId="0" applyNumberFormat="1" applyFont="1" applyBorder="1" applyAlignment="1">
      <alignment horizontal="right" vertical="center"/>
    </xf>
    <xf numFmtId="9" fontId="3" fillId="0" borderId="59" xfId="0" applyNumberFormat="1" applyFont="1" applyBorder="1" applyAlignment="1">
      <alignment horizontal="right" vertical="center"/>
    </xf>
    <xf numFmtId="0" fontId="10" fillId="0" borderId="60" xfId="0" applyFont="1" applyBorder="1" applyAlignment="1">
      <alignment horizontal="center"/>
    </xf>
    <xf numFmtId="9" fontId="3" fillId="0" borderId="50" xfId="0" applyNumberFormat="1" applyFont="1" applyBorder="1" applyAlignment="1">
      <alignment horizontal="right"/>
    </xf>
    <xf numFmtId="9" fontId="3" fillId="0" borderId="49" xfId="0" applyNumberFormat="1" applyFont="1" applyBorder="1" applyAlignment="1">
      <alignment horizontal="right"/>
    </xf>
    <xf numFmtId="9" fontId="3" fillId="0" borderId="48" xfId="0" applyNumberFormat="1" applyFont="1" applyBorder="1" applyAlignment="1">
      <alignment horizontal="right"/>
    </xf>
    <xf numFmtId="3" fontId="3" fillId="0" borderId="61" xfId="0" applyNumberFormat="1" applyFont="1" applyBorder="1" applyAlignment="1">
      <alignment horizontal="right" vertical="center"/>
    </xf>
    <xf numFmtId="9" fontId="3" fillId="0" borderId="58" xfId="0" applyNumberFormat="1" applyFont="1" applyBorder="1" applyAlignment="1">
      <alignment horizontal="right"/>
    </xf>
    <xf numFmtId="0" fontId="3" fillId="2" borderId="20" xfId="0" applyFont="1" applyFill="1" applyBorder="1" applyAlignment="1">
      <alignment horizontal="center" vertical="justify"/>
    </xf>
    <xf numFmtId="5" fontId="3" fillId="2" borderId="22" xfId="0" applyNumberFormat="1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 vertical="justify"/>
    </xf>
    <xf numFmtId="0" fontId="3" fillId="2" borderId="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38" xfId="0" applyFont="1" applyFill="1" applyBorder="1" applyAlignment="1">
      <alignment vertical="center"/>
    </xf>
    <xf numFmtId="0" fontId="3" fillId="2" borderId="33" xfId="0" applyFont="1" applyFill="1" applyBorder="1" applyAlignment="1">
      <alignment vertical="center"/>
    </xf>
    <xf numFmtId="201" fontId="3" fillId="2" borderId="40" xfId="0" applyNumberFormat="1" applyFont="1" applyFill="1" applyBorder="1" applyAlignment="1">
      <alignment horizontal="right" vertical="center"/>
    </xf>
    <xf numFmtId="0" fontId="3" fillId="2" borderId="28" xfId="0" applyFont="1" applyFill="1" applyBorder="1" applyAlignment="1">
      <alignment horizontal="center"/>
    </xf>
    <xf numFmtId="0" fontId="3" fillId="2" borderId="29" xfId="0" applyFont="1" applyFill="1" applyBorder="1" applyAlignment="1">
      <alignment horizontal="center"/>
    </xf>
    <xf numFmtId="0" fontId="10" fillId="2" borderId="60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201" fontId="3" fillId="2" borderId="6" xfId="0" applyNumberFormat="1" applyFont="1" applyFill="1" applyBorder="1" applyAlignment="1">
      <alignment horizontal="right"/>
    </xf>
    <xf numFmtId="201" fontId="3" fillId="2" borderId="2" xfId="0" applyNumberFormat="1" applyFont="1" applyFill="1" applyBorder="1" applyAlignment="1">
      <alignment horizontal="right"/>
    </xf>
    <xf numFmtId="201" fontId="3" fillId="2" borderId="14" xfId="0" applyNumberFormat="1" applyFont="1" applyFill="1" applyBorder="1" applyAlignment="1">
      <alignment horizontal="right"/>
    </xf>
    <xf numFmtId="201" fontId="3" fillId="2" borderId="3" xfId="0" applyNumberFormat="1" applyFont="1" applyFill="1" applyBorder="1" applyAlignment="1">
      <alignment horizontal="right"/>
    </xf>
    <xf numFmtId="201" fontId="3" fillId="2" borderId="8" xfId="0" applyNumberFormat="1" applyFont="1" applyFill="1" applyBorder="1" applyAlignment="1">
      <alignment horizontal="right"/>
    </xf>
    <xf numFmtId="201" fontId="3" fillId="2" borderId="15" xfId="0" applyNumberFormat="1" applyFont="1" applyFill="1" applyBorder="1" applyAlignment="1">
      <alignment horizontal="right"/>
    </xf>
    <xf numFmtId="201" fontId="3" fillId="2" borderId="7" xfId="0" applyNumberFormat="1" applyFont="1" applyFill="1" applyBorder="1" applyAlignment="1">
      <alignment horizontal="right"/>
    </xf>
    <xf numFmtId="201" fontId="3" fillId="2" borderId="10" xfId="0" applyNumberFormat="1" applyFont="1" applyFill="1" applyBorder="1" applyAlignment="1">
      <alignment horizontal="right"/>
    </xf>
    <xf numFmtId="201" fontId="3" fillId="2" borderId="13" xfId="0" applyNumberFormat="1" applyFont="1" applyFill="1" applyBorder="1" applyAlignment="1">
      <alignment horizontal="right"/>
    </xf>
    <xf numFmtId="201" fontId="3" fillId="2" borderId="16" xfId="0" applyNumberFormat="1" applyFont="1" applyFill="1" applyBorder="1" applyAlignment="1">
      <alignment horizontal="right"/>
    </xf>
    <xf numFmtId="201" fontId="3" fillId="2" borderId="11" xfId="0" applyNumberFormat="1" applyFont="1" applyFill="1" applyBorder="1" applyAlignment="1">
      <alignment horizontal="right"/>
    </xf>
    <xf numFmtId="201" fontId="3" fillId="2" borderId="33" xfId="0" applyNumberFormat="1" applyFont="1" applyFill="1" applyBorder="1" applyAlignment="1">
      <alignment horizontal="right" vertical="center"/>
    </xf>
    <xf numFmtId="201" fontId="3" fillId="2" borderId="35" xfId="0" applyNumberFormat="1" applyFont="1" applyFill="1" applyBorder="1" applyAlignment="1">
      <alignment horizontal="right" vertical="center"/>
    </xf>
    <xf numFmtId="201" fontId="3" fillId="2" borderId="36" xfId="0" applyNumberFormat="1" applyFont="1" applyFill="1" applyBorder="1" applyAlignment="1">
      <alignment horizontal="right" vertical="center"/>
    </xf>
    <xf numFmtId="0" fontId="3" fillId="2" borderId="2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 vertical="top"/>
    </xf>
    <xf numFmtId="9" fontId="3" fillId="2" borderId="31" xfId="0" applyNumberFormat="1" applyFont="1" applyFill="1" applyBorder="1" applyAlignment="1">
      <alignment horizontal="right" vertical="center"/>
    </xf>
    <xf numFmtId="9" fontId="3" fillId="2" borderId="37" xfId="0" applyNumberFormat="1" applyFont="1" applyFill="1" applyBorder="1" applyAlignment="1">
      <alignment horizontal="right" vertical="center"/>
    </xf>
    <xf numFmtId="9" fontId="3" fillId="2" borderId="23" xfId="0" applyNumberFormat="1" applyFont="1" applyFill="1" applyBorder="1" applyAlignment="1">
      <alignment horizontal="right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9" fontId="3" fillId="2" borderId="51" xfId="0" applyNumberFormat="1" applyFont="1" applyFill="1" applyBorder="1" applyAlignment="1">
      <alignment horizontal="right" vertical="center"/>
    </xf>
    <xf numFmtId="3" fontId="3" fillId="2" borderId="37" xfId="0" applyNumberFormat="1" applyFont="1" applyFill="1" applyBorder="1" applyAlignment="1">
      <alignment horizontal="right" vertical="center"/>
    </xf>
    <xf numFmtId="3" fontId="3" fillId="2" borderId="56" xfId="0" applyNumberFormat="1" applyFont="1" applyFill="1" applyBorder="1" applyAlignment="1">
      <alignment horizontal="right" vertical="center"/>
    </xf>
    <xf numFmtId="9" fontId="3" fillId="2" borderId="59" xfId="0" applyNumberFormat="1" applyFont="1" applyFill="1" applyBorder="1" applyAlignment="1">
      <alignment horizontal="right" vertical="center"/>
    </xf>
    <xf numFmtId="3" fontId="3" fillId="2" borderId="57" xfId="0" applyNumberFormat="1" applyFont="1" applyFill="1" applyBorder="1" applyAlignment="1">
      <alignment horizontal="right" vertical="center"/>
    </xf>
    <xf numFmtId="3" fontId="3" fillId="2" borderId="58" xfId="0" applyNumberFormat="1" applyFont="1" applyFill="1" applyBorder="1" applyAlignment="1">
      <alignment horizontal="right" vertical="center"/>
    </xf>
    <xf numFmtId="3" fontId="3" fillId="2" borderId="6" xfId="0" applyNumberFormat="1" applyFont="1" applyFill="1" applyBorder="1" applyAlignment="1">
      <alignment horizontal="right"/>
    </xf>
    <xf numFmtId="3" fontId="3" fillId="2" borderId="2" xfId="0" applyNumberFormat="1" applyFont="1" applyFill="1" applyBorder="1" applyAlignment="1">
      <alignment horizontal="right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3" xfId="0" applyNumberFormat="1" applyFont="1" applyFill="1" applyBorder="1" applyAlignment="1">
      <alignment horizontal="right"/>
    </xf>
    <xf numFmtId="3" fontId="3" fillId="2" borderId="8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3" fontId="3" fillId="2" borderId="7" xfId="0" applyNumberFormat="1" applyFont="1" applyFill="1" applyBorder="1" applyAlignment="1">
      <alignment horizontal="right"/>
    </xf>
    <xf numFmtId="3" fontId="3" fillId="2" borderId="10" xfId="0" applyNumberFormat="1" applyFont="1" applyFill="1" applyBorder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3" fontId="3" fillId="2" borderId="16" xfId="0" applyNumberFormat="1" applyFont="1" applyFill="1" applyBorder="1" applyAlignment="1">
      <alignment horizontal="right"/>
    </xf>
    <xf numFmtId="3" fontId="3" fillId="2" borderId="11" xfId="0" applyNumberFormat="1" applyFont="1" applyFill="1" applyBorder="1" applyAlignment="1">
      <alignment horizontal="right"/>
    </xf>
    <xf numFmtId="3" fontId="3" fillId="2" borderId="40" xfId="0" applyNumberFormat="1" applyFont="1" applyFill="1" applyBorder="1" applyAlignment="1">
      <alignment horizontal="right" vertical="center"/>
    </xf>
    <xf numFmtId="3" fontId="3" fillId="2" borderId="61" xfId="0" applyNumberFormat="1" applyFont="1" applyFill="1" applyBorder="1" applyAlignment="1">
      <alignment horizontal="right" vertical="center"/>
    </xf>
    <xf numFmtId="3" fontId="3" fillId="2" borderId="33" xfId="0" applyNumberFormat="1" applyFont="1" applyFill="1" applyBorder="1" applyAlignment="1">
      <alignment horizontal="right" vertical="center"/>
    </xf>
    <xf numFmtId="3" fontId="3" fillId="2" borderId="35" xfId="0" applyNumberFormat="1" applyFont="1" applyFill="1" applyBorder="1" applyAlignment="1">
      <alignment horizontal="right" vertical="center"/>
    </xf>
    <xf numFmtId="3" fontId="3" fillId="2" borderId="36" xfId="0" applyNumberFormat="1" applyFont="1" applyFill="1" applyBorder="1" applyAlignment="1">
      <alignment horizontal="right" vertical="center"/>
    </xf>
    <xf numFmtId="9" fontId="3" fillId="2" borderId="31" xfId="0" applyNumberFormat="1" applyFont="1" applyFill="1" applyBorder="1" applyAlignment="1">
      <alignment horizontal="right"/>
    </xf>
    <xf numFmtId="9" fontId="3" fillId="2" borderId="58" xfId="0" applyNumberFormat="1" applyFont="1" applyFill="1" applyBorder="1" applyAlignment="1">
      <alignment horizontal="right"/>
    </xf>
    <xf numFmtId="9" fontId="3" fillId="2" borderId="23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 vertical="justify"/>
    </xf>
    <xf numFmtId="3" fontId="3" fillId="2" borderId="41" xfId="0" applyNumberFormat="1" applyFont="1" applyFill="1" applyBorder="1" applyAlignment="1">
      <alignment horizontal="right" vertical="justify"/>
    </xf>
    <xf numFmtId="3" fontId="3" fillId="2" borderId="44" xfId="0" applyNumberFormat="1" applyFont="1" applyFill="1" applyBorder="1" applyAlignment="1">
      <alignment horizontal="right" vertical="justify"/>
    </xf>
    <xf numFmtId="9" fontId="3" fillId="2" borderId="50" xfId="0" applyNumberFormat="1" applyFont="1" applyFill="1" applyBorder="1" applyAlignment="1">
      <alignment horizontal="right" vertical="justify"/>
    </xf>
    <xf numFmtId="3" fontId="3" fillId="2" borderId="2" xfId="0" applyNumberFormat="1" applyFont="1" applyFill="1" applyBorder="1" applyAlignment="1">
      <alignment horizontal="right" vertical="justify"/>
    </xf>
    <xf numFmtId="3" fontId="3" fillId="2" borderId="4" xfId="0" applyNumberFormat="1" applyFont="1" applyFill="1" applyBorder="1" applyAlignment="1">
      <alignment horizontal="right" vertical="justify"/>
    </xf>
    <xf numFmtId="3" fontId="3" fillId="2" borderId="42" xfId="0" applyNumberFormat="1" applyFont="1" applyFill="1" applyBorder="1" applyAlignment="1">
      <alignment horizontal="right" vertical="justify"/>
    </xf>
    <xf numFmtId="3" fontId="3" fillId="2" borderId="45" xfId="0" applyNumberFormat="1" applyFont="1" applyFill="1" applyBorder="1" applyAlignment="1">
      <alignment horizontal="right" vertical="justify"/>
    </xf>
    <xf numFmtId="9" fontId="3" fillId="2" borderId="49" xfId="0" applyNumberFormat="1" applyFont="1" applyFill="1" applyBorder="1" applyAlignment="1">
      <alignment horizontal="right" vertical="justify"/>
    </xf>
    <xf numFmtId="3" fontId="3" fillId="2" borderId="8" xfId="0" applyNumberFormat="1" applyFont="1" applyFill="1" applyBorder="1" applyAlignment="1">
      <alignment horizontal="right" vertical="justify"/>
    </xf>
    <xf numFmtId="3" fontId="3" fillId="2" borderId="12" xfId="0" applyNumberFormat="1" applyFont="1" applyFill="1" applyBorder="1" applyAlignment="1">
      <alignment horizontal="right" vertical="justify"/>
    </xf>
    <xf numFmtId="3" fontId="3" fillId="2" borderId="43" xfId="0" applyNumberFormat="1" applyFont="1" applyFill="1" applyBorder="1" applyAlignment="1">
      <alignment horizontal="right" vertical="justify"/>
    </xf>
    <xf numFmtId="3" fontId="3" fillId="2" borderId="46" xfId="0" applyNumberFormat="1" applyFont="1" applyFill="1" applyBorder="1" applyAlignment="1">
      <alignment horizontal="right" vertical="justify"/>
    </xf>
    <xf numFmtId="9" fontId="3" fillId="2" borderId="48" xfId="0" applyNumberFormat="1" applyFont="1" applyFill="1" applyBorder="1" applyAlignment="1">
      <alignment horizontal="right" vertical="justify"/>
    </xf>
    <xf numFmtId="3" fontId="3" fillId="2" borderId="13" xfId="0" applyNumberFormat="1" applyFont="1" applyFill="1" applyBorder="1" applyAlignment="1">
      <alignment horizontal="right" vertical="justify"/>
    </xf>
    <xf numFmtId="9" fontId="3" fillId="2" borderId="39" xfId="0" applyNumberFormat="1" applyFont="1" applyFill="1" applyBorder="1" applyAlignment="1">
      <alignment horizontal="right" vertical="center"/>
    </xf>
    <xf numFmtId="3" fontId="3" fillId="2" borderId="34" xfId="0" applyNumberFormat="1" applyFont="1" applyFill="1" applyBorder="1" applyAlignment="1">
      <alignment horizontal="right" vertical="center"/>
    </xf>
    <xf numFmtId="9" fontId="3" fillId="2" borderId="47" xfId="0" applyNumberFormat="1" applyFont="1" applyFill="1" applyBorder="1" applyAlignment="1">
      <alignment horizontal="right" vertical="center"/>
    </xf>
    <xf numFmtId="49" fontId="4" fillId="0" borderId="0" xfId="0" applyNumberFormat="1" applyFont="1" applyBorder="1" applyAlignment="1">
      <alignment horizontal="left"/>
    </xf>
    <xf numFmtId="0" fontId="9" fillId="0" borderId="32" xfId="0" applyFont="1" applyBorder="1" applyAlignment="1">
      <alignment horizontal="left"/>
    </xf>
    <xf numFmtId="0" fontId="1" fillId="0" borderId="0" xfId="0" applyFont="1" applyAlignment="1"/>
    <xf numFmtId="0" fontId="10" fillId="0" borderId="22" xfId="0" applyFont="1" applyBorder="1" applyAlignment="1">
      <alignment horizontal="center" vertical="justify"/>
    </xf>
    <xf numFmtId="201" fontId="2" fillId="0" borderId="44" xfId="0" applyNumberFormat="1" applyFont="1" applyBorder="1" applyAlignment="1">
      <alignment horizontal="right"/>
    </xf>
    <xf numFmtId="201" fontId="2" fillId="0" borderId="6" xfId="0" applyNumberFormat="1" applyFont="1" applyBorder="1" applyAlignment="1">
      <alignment horizontal="right"/>
    </xf>
    <xf numFmtId="201" fontId="2" fillId="0" borderId="2" xfId="0" applyNumberFormat="1" applyFont="1" applyBorder="1" applyAlignment="1">
      <alignment horizontal="right"/>
    </xf>
    <xf numFmtId="201" fontId="2" fillId="0" borderId="5" xfId="0" applyNumberFormat="1" applyFont="1" applyBorder="1" applyAlignment="1">
      <alignment horizontal="right"/>
    </xf>
    <xf numFmtId="201" fontId="2" fillId="0" borderId="14" xfId="0" applyNumberFormat="1" applyFont="1" applyBorder="1" applyAlignment="1">
      <alignment horizontal="right"/>
    </xf>
    <xf numFmtId="201" fontId="2" fillId="0" borderId="45" xfId="0" applyNumberFormat="1" applyFont="1" applyBorder="1" applyAlignment="1">
      <alignment horizontal="right"/>
    </xf>
    <xf numFmtId="201" fontId="2" fillId="0" borderId="8" xfId="0" applyNumberFormat="1" applyFont="1" applyBorder="1" applyAlignment="1">
      <alignment horizontal="right"/>
    </xf>
    <xf numFmtId="201" fontId="2" fillId="0" borderId="15" xfId="0" applyNumberFormat="1" applyFont="1" applyBorder="1" applyAlignment="1">
      <alignment horizontal="right"/>
    </xf>
    <xf numFmtId="201" fontId="2" fillId="0" borderId="46" xfId="0" applyNumberFormat="1" applyFont="1" applyBorder="1" applyAlignment="1">
      <alignment horizontal="right"/>
    </xf>
    <xf numFmtId="201" fontId="2" fillId="0" borderId="10" xfId="0" applyNumberFormat="1" applyFont="1" applyBorder="1" applyAlignment="1">
      <alignment horizontal="right"/>
    </xf>
    <xf numFmtId="201" fontId="2" fillId="0" borderId="13" xfId="0" applyNumberFormat="1" applyFont="1" applyBorder="1" applyAlignment="1">
      <alignment horizontal="right"/>
    </xf>
    <xf numFmtId="201" fontId="2" fillId="0" borderId="16" xfId="0" applyNumberFormat="1" applyFont="1" applyBorder="1" applyAlignment="1">
      <alignment horizontal="right"/>
    </xf>
    <xf numFmtId="201" fontId="2" fillId="0" borderId="39" xfId="0" applyNumberFormat="1" applyFont="1" applyBorder="1" applyAlignment="1">
      <alignment horizontal="right" vertical="center"/>
    </xf>
    <xf numFmtId="201" fontId="2" fillId="0" borderId="40" xfId="0" applyNumberFormat="1" applyFont="1" applyBorder="1" applyAlignment="1">
      <alignment horizontal="right" vertical="center"/>
    </xf>
    <xf numFmtId="201" fontId="2" fillId="0" borderId="33" xfId="0" applyNumberFormat="1" applyFont="1" applyBorder="1" applyAlignment="1">
      <alignment horizontal="right" vertical="center"/>
    </xf>
    <xf numFmtId="201" fontId="2" fillId="0" borderId="35" xfId="0" applyNumberFormat="1" applyFont="1" applyBorder="1" applyAlignment="1">
      <alignment horizontal="right" vertical="center"/>
    </xf>
    <xf numFmtId="0" fontId="10" fillId="0" borderId="62" xfId="0" applyFont="1" applyBorder="1" applyAlignment="1">
      <alignment horizontal="center" vertical="center"/>
    </xf>
    <xf numFmtId="0" fontId="3" fillId="0" borderId="63" xfId="0" applyFont="1" applyBorder="1"/>
    <xf numFmtId="201" fontId="2" fillId="3" borderId="6" xfId="0" applyNumberFormat="1" applyFont="1" applyFill="1" applyBorder="1" applyAlignment="1">
      <alignment horizontal="right"/>
    </xf>
    <xf numFmtId="201" fontId="2" fillId="3" borderId="2" xfId="0" applyNumberFormat="1" applyFont="1" applyFill="1" applyBorder="1" applyAlignment="1">
      <alignment horizontal="right"/>
    </xf>
    <xf numFmtId="201" fontId="2" fillId="3" borderId="5" xfId="0" applyNumberFormat="1" applyFont="1" applyFill="1" applyBorder="1" applyAlignment="1">
      <alignment horizontal="right"/>
    </xf>
    <xf numFmtId="201" fontId="2" fillId="3" borderId="14" xfId="0" applyNumberFormat="1" applyFont="1" applyFill="1" applyBorder="1" applyAlignment="1">
      <alignment horizontal="right"/>
    </xf>
    <xf numFmtId="201" fontId="2" fillId="3" borderId="8" xfId="0" applyNumberFormat="1" applyFont="1" applyFill="1" applyBorder="1" applyAlignment="1">
      <alignment horizontal="right"/>
    </xf>
    <xf numFmtId="201" fontId="2" fillId="3" borderId="15" xfId="0" applyNumberFormat="1" applyFont="1" applyFill="1" applyBorder="1" applyAlignment="1">
      <alignment horizontal="right"/>
    </xf>
    <xf numFmtId="201" fontId="2" fillId="3" borderId="10" xfId="0" applyNumberFormat="1" applyFont="1" applyFill="1" applyBorder="1" applyAlignment="1">
      <alignment horizontal="right"/>
    </xf>
    <xf numFmtId="201" fontId="2" fillId="3" borderId="13" xfId="0" applyNumberFormat="1" applyFont="1" applyFill="1" applyBorder="1" applyAlignment="1">
      <alignment horizontal="right"/>
    </xf>
    <xf numFmtId="201" fontId="2" fillId="3" borderId="16" xfId="0" applyNumberFormat="1" applyFont="1" applyFill="1" applyBorder="1" applyAlignment="1">
      <alignment horizontal="right"/>
    </xf>
    <xf numFmtId="201" fontId="2" fillId="3" borderId="40" xfId="0" applyNumberFormat="1" applyFont="1" applyFill="1" applyBorder="1" applyAlignment="1">
      <alignment horizontal="right" vertical="center"/>
    </xf>
    <xf numFmtId="201" fontId="2" fillId="3" borderId="33" xfId="0" applyNumberFormat="1" applyFont="1" applyFill="1" applyBorder="1" applyAlignment="1">
      <alignment horizontal="right" vertical="center"/>
    </xf>
    <xf numFmtId="201" fontId="2" fillId="3" borderId="35" xfId="0" applyNumberFormat="1" applyFont="1" applyFill="1" applyBorder="1" applyAlignment="1">
      <alignment horizontal="right" vertical="center"/>
    </xf>
    <xf numFmtId="201" fontId="2" fillId="0" borderId="61" xfId="0" applyNumberFormat="1" applyFont="1" applyBorder="1" applyAlignment="1">
      <alignment horizontal="right" vertical="center"/>
    </xf>
    <xf numFmtId="0" fontId="10" fillId="0" borderId="64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3" borderId="9" xfId="0" applyFont="1" applyFill="1" applyBorder="1" applyAlignment="1">
      <alignment horizontal="center"/>
    </xf>
    <xf numFmtId="0" fontId="10" fillId="3" borderId="24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3" fillId="0" borderId="0" xfId="0" applyFont="1" applyFill="1"/>
    <xf numFmtId="179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center" vertical="justify"/>
    </xf>
    <xf numFmtId="0" fontId="3" fillId="3" borderId="66" xfId="0" applyFont="1" applyFill="1" applyBorder="1" applyAlignment="1">
      <alignment horizontal="center"/>
    </xf>
    <xf numFmtId="0" fontId="10" fillId="3" borderId="67" xfId="0" applyFont="1" applyFill="1" applyBorder="1" applyAlignment="1">
      <alignment horizontal="center"/>
    </xf>
    <xf numFmtId="0" fontId="10" fillId="3" borderId="68" xfId="0" applyFont="1" applyFill="1" applyBorder="1" applyAlignment="1">
      <alignment horizontal="center"/>
    </xf>
    <xf numFmtId="201" fontId="2" fillId="3" borderId="69" xfId="0" applyNumberFormat="1" applyFont="1" applyFill="1" applyBorder="1" applyAlignment="1">
      <alignment horizontal="right"/>
    </xf>
    <xf numFmtId="201" fontId="2" fillId="3" borderId="70" xfId="0" applyNumberFormat="1" applyFont="1" applyFill="1" applyBorder="1" applyAlignment="1">
      <alignment horizontal="right"/>
    </xf>
    <xf numFmtId="201" fontId="2" fillId="3" borderId="71" xfId="0" applyNumberFormat="1" applyFont="1" applyFill="1" applyBorder="1" applyAlignment="1">
      <alignment horizontal="right"/>
    </xf>
    <xf numFmtId="201" fontId="2" fillId="3" borderId="72" xfId="0" applyNumberFormat="1" applyFont="1" applyFill="1" applyBorder="1" applyAlignment="1">
      <alignment horizontal="right"/>
    </xf>
    <xf numFmtId="201" fontId="2" fillId="3" borderId="73" xfId="0" applyNumberFormat="1" applyFont="1" applyFill="1" applyBorder="1" applyAlignment="1">
      <alignment horizontal="right"/>
    </xf>
    <xf numFmtId="201" fontId="2" fillId="3" borderId="74" xfId="0" applyNumberFormat="1" applyFont="1" applyFill="1" applyBorder="1" applyAlignment="1">
      <alignment horizontal="right" vertical="center"/>
    </xf>
    <xf numFmtId="201" fontId="2" fillId="3" borderId="75" xfId="0" applyNumberFormat="1" applyFont="1" applyFill="1" applyBorder="1" applyAlignment="1">
      <alignment horizontal="right" vertical="center"/>
    </xf>
    <xf numFmtId="0" fontId="3" fillId="0" borderId="76" xfId="0" applyFont="1" applyBorder="1"/>
    <xf numFmtId="0" fontId="3" fillId="0" borderId="77" xfId="0" applyFont="1" applyBorder="1"/>
    <xf numFmtId="0" fontId="10" fillId="3" borderId="78" xfId="0" applyFont="1" applyFill="1" applyBorder="1" applyAlignment="1">
      <alignment horizontal="center"/>
    </xf>
    <xf numFmtId="9" fontId="3" fillId="3" borderId="79" xfId="0" applyNumberFormat="1" applyFont="1" applyFill="1" applyBorder="1" applyAlignment="1">
      <alignment horizontal="right" vertical="center"/>
    </xf>
    <xf numFmtId="9" fontId="3" fillId="3" borderId="80" xfId="0" applyNumberFormat="1" applyFont="1" applyFill="1" applyBorder="1" applyAlignment="1">
      <alignment horizontal="right" vertical="center"/>
    </xf>
    <xf numFmtId="9" fontId="3" fillId="3" borderId="81" xfId="0" applyNumberFormat="1" applyFont="1" applyFill="1" applyBorder="1" applyAlignment="1">
      <alignment horizontal="right" vertical="center"/>
    </xf>
    <xf numFmtId="9" fontId="3" fillId="3" borderId="82" xfId="0" applyNumberFormat="1" applyFont="1" applyFill="1" applyBorder="1" applyAlignment="1">
      <alignment horizontal="right" vertical="center"/>
    </xf>
    <xf numFmtId="0" fontId="10" fillId="0" borderId="83" xfId="0" applyFont="1" applyBorder="1" applyAlignment="1">
      <alignment horizontal="center" vertical="justify"/>
    </xf>
    <xf numFmtId="0" fontId="10" fillId="0" borderId="66" xfId="0" applyFont="1" applyBorder="1" applyAlignment="1">
      <alignment horizontal="center"/>
    </xf>
    <xf numFmtId="0" fontId="10" fillId="0" borderId="84" xfId="0" applyFont="1" applyBorder="1" applyAlignment="1">
      <alignment horizontal="center"/>
    </xf>
    <xf numFmtId="0" fontId="10" fillId="0" borderId="68" xfId="0" applyFont="1" applyBorder="1" applyAlignment="1">
      <alignment horizontal="center"/>
    </xf>
    <xf numFmtId="201" fontId="2" fillId="0" borderId="85" xfId="0" applyNumberFormat="1" applyFont="1" applyBorder="1" applyAlignment="1">
      <alignment horizontal="right"/>
    </xf>
    <xf numFmtId="201" fontId="2" fillId="0" borderId="70" xfId="0" applyNumberFormat="1" applyFont="1" applyBorder="1" applyAlignment="1">
      <alignment horizontal="right"/>
    </xf>
    <xf numFmtId="201" fontId="2" fillId="0" borderId="86" xfId="0" applyNumberFormat="1" applyFont="1" applyBorder="1" applyAlignment="1">
      <alignment horizontal="right"/>
    </xf>
    <xf numFmtId="201" fontId="2" fillId="0" borderId="71" xfId="0" applyNumberFormat="1" applyFont="1" applyBorder="1" applyAlignment="1">
      <alignment horizontal="right"/>
    </xf>
    <xf numFmtId="201" fontId="2" fillId="0" borderId="87" xfId="0" applyNumberFormat="1" applyFont="1" applyBorder="1" applyAlignment="1">
      <alignment horizontal="right"/>
    </xf>
    <xf numFmtId="201" fontId="2" fillId="0" borderId="73" xfId="0" applyNumberFormat="1" applyFont="1" applyBorder="1" applyAlignment="1">
      <alignment horizontal="right"/>
    </xf>
    <xf numFmtId="201" fontId="2" fillId="0" borderId="88" xfId="0" applyNumberFormat="1" applyFont="1" applyBorder="1" applyAlignment="1">
      <alignment horizontal="right" vertical="center"/>
    </xf>
    <xf numFmtId="201" fontId="2" fillId="0" borderId="75" xfId="0" applyNumberFormat="1" applyFont="1" applyBorder="1" applyAlignment="1">
      <alignment horizontal="right" vertical="center"/>
    </xf>
    <xf numFmtId="0" fontId="10" fillId="0" borderId="76" xfId="0" applyFont="1" applyBorder="1" applyAlignment="1">
      <alignment horizontal="center" vertical="center"/>
    </xf>
    <xf numFmtId="0" fontId="10" fillId="0" borderId="78" xfId="0" applyFont="1" applyBorder="1" applyAlignment="1">
      <alignment horizontal="center"/>
    </xf>
    <xf numFmtId="0" fontId="10" fillId="0" borderId="89" xfId="0" applyFont="1" applyBorder="1" applyAlignment="1">
      <alignment horizontal="center" vertical="center"/>
    </xf>
    <xf numFmtId="9" fontId="3" fillId="0" borderId="79" xfId="0" applyNumberFormat="1" applyFont="1" applyBorder="1" applyAlignment="1">
      <alignment horizontal="right" vertical="center"/>
    </xf>
    <xf numFmtId="9" fontId="3" fillId="0" borderId="80" xfId="0" applyNumberFormat="1" applyFont="1" applyBorder="1" applyAlignment="1">
      <alignment horizontal="right" vertical="center"/>
    </xf>
    <xf numFmtId="9" fontId="3" fillId="0" borderId="90" xfId="0" applyNumberFormat="1" applyFont="1" applyBorder="1" applyAlignment="1">
      <alignment horizontal="right" vertical="center"/>
    </xf>
    <xf numFmtId="9" fontId="3" fillId="0" borderId="81" xfId="0" applyNumberFormat="1" applyFont="1" applyBorder="1" applyAlignment="1">
      <alignment horizontal="right" vertical="center"/>
    </xf>
    <xf numFmtId="9" fontId="3" fillId="0" borderId="91" xfId="0" applyNumberFormat="1" applyFont="1" applyBorder="1" applyAlignment="1">
      <alignment horizontal="right" vertical="center"/>
    </xf>
    <xf numFmtId="9" fontId="3" fillId="0" borderId="82" xfId="0" applyNumberFormat="1" applyFont="1" applyBorder="1" applyAlignment="1">
      <alignment horizontal="right" vertical="center"/>
    </xf>
    <xf numFmtId="0" fontId="3" fillId="0" borderId="92" xfId="0" applyFont="1" applyBorder="1" applyAlignment="1">
      <alignment horizontal="center"/>
    </xf>
    <xf numFmtId="0" fontId="3" fillId="0" borderId="93" xfId="0" applyFont="1" applyBorder="1" applyAlignment="1">
      <alignment horizontal="center"/>
    </xf>
    <xf numFmtId="0" fontId="3" fillId="0" borderId="72" xfId="0" applyFont="1" applyBorder="1" applyAlignment="1">
      <alignment horizontal="center"/>
    </xf>
    <xf numFmtId="0" fontId="3" fillId="0" borderId="94" xfId="0" applyFont="1" applyBorder="1" applyAlignment="1">
      <alignment horizontal="center"/>
    </xf>
    <xf numFmtId="0" fontId="3" fillId="0" borderId="95" xfId="0" applyFont="1" applyBorder="1" applyAlignment="1">
      <alignment vertical="center"/>
    </xf>
    <xf numFmtId="0" fontId="3" fillId="2" borderId="93" xfId="0" applyFont="1" applyFill="1" applyBorder="1" applyAlignment="1">
      <alignment horizontal="center"/>
    </xf>
    <xf numFmtId="201" fontId="2" fillId="2" borderId="86" xfId="0" applyNumberFormat="1" applyFont="1" applyFill="1" applyBorder="1" applyAlignment="1">
      <alignment horizontal="right"/>
    </xf>
    <xf numFmtId="201" fontId="2" fillId="2" borderId="45" xfId="0" applyNumberFormat="1" applyFont="1" applyFill="1" applyBorder="1" applyAlignment="1">
      <alignment horizontal="right"/>
    </xf>
    <xf numFmtId="201" fontId="2" fillId="2" borderId="6" xfId="0" applyNumberFormat="1" applyFont="1" applyFill="1" applyBorder="1" applyAlignment="1">
      <alignment horizontal="right"/>
    </xf>
    <xf numFmtId="201" fontId="2" fillId="2" borderId="8" xfId="0" applyNumberFormat="1" applyFont="1" applyFill="1" applyBorder="1" applyAlignment="1">
      <alignment horizontal="right"/>
    </xf>
    <xf numFmtId="201" fontId="2" fillId="2" borderId="15" xfId="0" applyNumberFormat="1" applyFont="1" applyFill="1" applyBorder="1" applyAlignment="1">
      <alignment horizontal="right"/>
    </xf>
    <xf numFmtId="201" fontId="2" fillId="2" borderId="71" xfId="0" applyNumberFormat="1" applyFont="1" applyFill="1" applyBorder="1" applyAlignment="1">
      <alignment horizontal="right"/>
    </xf>
    <xf numFmtId="0" fontId="3" fillId="0" borderId="96" xfId="0" applyFont="1" applyBorder="1"/>
    <xf numFmtId="0" fontId="3" fillId="0" borderId="96" xfId="0" applyFont="1" applyBorder="1" applyAlignment="1">
      <alignment vertical="center"/>
    </xf>
    <xf numFmtId="0" fontId="3" fillId="0" borderId="76" xfId="0" applyFont="1" applyFill="1" applyBorder="1"/>
    <xf numFmtId="0" fontId="3" fillId="0" borderId="63" xfId="0" applyFont="1" applyFill="1" applyBorder="1"/>
    <xf numFmtId="0" fontId="3" fillId="0" borderId="77" xfId="0" applyFont="1" applyFill="1" applyBorder="1"/>
    <xf numFmtId="0" fontId="3" fillId="0" borderId="0" xfId="0" applyFont="1" applyBorder="1" applyAlignment="1">
      <alignment vertical="center"/>
    </xf>
    <xf numFmtId="201" fontId="2" fillId="3" borderId="46" xfId="0" applyNumberFormat="1" applyFont="1" applyFill="1" applyBorder="1" applyAlignment="1">
      <alignment horizontal="right"/>
    </xf>
    <xf numFmtId="201" fontId="2" fillId="3" borderId="39" xfId="0" applyNumberFormat="1" applyFont="1" applyFill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203" fontId="3" fillId="0" borderId="0" xfId="0" applyNumberFormat="1" applyFont="1" applyFill="1" applyBorder="1" applyAlignment="1">
      <alignment horizontal="right" vertical="center"/>
    </xf>
    <xf numFmtId="203" fontId="0" fillId="0" borderId="0" xfId="0" applyNumberFormat="1" applyFill="1" applyBorder="1" applyAlignment="1">
      <alignment horizontal="right" vertical="center"/>
    </xf>
    <xf numFmtId="0" fontId="10" fillId="0" borderId="97" xfId="0" applyFont="1" applyBorder="1" applyAlignment="1">
      <alignment horizontal="center" vertical="center"/>
    </xf>
    <xf numFmtId="9" fontId="3" fillId="3" borderId="98" xfId="0" applyNumberFormat="1" applyFont="1" applyFill="1" applyBorder="1" applyAlignment="1">
      <alignment horizontal="right" vertical="center"/>
    </xf>
    <xf numFmtId="200" fontId="3" fillId="0" borderId="99" xfId="0" applyNumberFormat="1" applyFont="1" applyBorder="1" applyAlignment="1">
      <alignment horizontal="center"/>
    </xf>
    <xf numFmtId="200" fontId="3" fillId="0" borderId="69" xfId="0" applyNumberFormat="1" applyFont="1" applyBorder="1" applyAlignment="1">
      <alignment horizontal="center"/>
    </xf>
    <xf numFmtId="200" fontId="3" fillId="2" borderId="69" xfId="0" applyNumberFormat="1" applyFont="1" applyFill="1" applyBorder="1" applyAlignment="1">
      <alignment horizontal="center"/>
    </xf>
    <xf numFmtId="201" fontId="2" fillId="3" borderId="61" xfId="0" applyNumberFormat="1" applyFont="1" applyFill="1" applyBorder="1" applyAlignment="1">
      <alignment horizontal="right" vertical="center"/>
    </xf>
    <xf numFmtId="9" fontId="2" fillId="0" borderId="75" xfId="0" applyNumberFormat="1" applyFont="1" applyBorder="1" applyAlignment="1">
      <alignment horizontal="right" vertical="center"/>
    </xf>
    <xf numFmtId="201" fontId="2" fillId="0" borderId="4" xfId="0" applyNumberFormat="1" applyFont="1" applyBorder="1" applyAlignment="1">
      <alignment horizontal="right"/>
    </xf>
    <xf numFmtId="201" fontId="2" fillId="0" borderId="12" xfId="0" applyNumberFormat="1" applyFont="1" applyBorder="1" applyAlignment="1">
      <alignment horizontal="right"/>
    </xf>
    <xf numFmtId="201" fontId="2" fillId="0" borderId="38" xfId="0" applyNumberFormat="1" applyFont="1" applyBorder="1" applyAlignment="1">
      <alignment horizontal="right" vertical="center"/>
    </xf>
    <xf numFmtId="9" fontId="2" fillId="0" borderId="100" xfId="0" applyNumberFormat="1" applyFont="1" applyBorder="1" applyAlignment="1">
      <alignment horizontal="right"/>
    </xf>
    <xf numFmtId="9" fontId="2" fillId="0" borderId="101" xfId="0" applyNumberFormat="1" applyFont="1" applyBorder="1" applyAlignment="1">
      <alignment horizontal="right"/>
    </xf>
    <xf numFmtId="9" fontId="2" fillId="0" borderId="102" xfId="0" applyNumberFormat="1" applyFont="1" applyBorder="1" applyAlignment="1">
      <alignment horizontal="right"/>
    </xf>
    <xf numFmtId="201" fontId="2" fillId="3" borderId="4" xfId="0" applyNumberFormat="1" applyFont="1" applyFill="1" applyBorder="1" applyAlignment="1">
      <alignment horizontal="right"/>
    </xf>
    <xf numFmtId="9" fontId="2" fillId="3" borderId="100" xfId="0" applyNumberFormat="1" applyFont="1" applyFill="1" applyBorder="1" applyAlignment="1">
      <alignment horizontal="right"/>
    </xf>
    <xf numFmtId="9" fontId="2" fillId="3" borderId="101" xfId="0" applyNumberFormat="1" applyFont="1" applyFill="1" applyBorder="1" applyAlignment="1">
      <alignment horizontal="right"/>
    </xf>
    <xf numFmtId="201" fontId="2" fillId="3" borderId="12" xfId="0" applyNumberFormat="1" applyFont="1" applyFill="1" applyBorder="1" applyAlignment="1">
      <alignment horizontal="right"/>
    </xf>
    <xf numFmtId="9" fontId="2" fillId="3" borderId="102" xfId="0" applyNumberFormat="1" applyFont="1" applyFill="1" applyBorder="1" applyAlignment="1">
      <alignment horizontal="right"/>
    </xf>
    <xf numFmtId="201" fontId="2" fillId="3" borderId="38" xfId="0" applyNumberFormat="1" applyFont="1" applyFill="1" applyBorder="1" applyAlignment="1">
      <alignment horizontal="right" vertical="center"/>
    </xf>
    <xf numFmtId="9" fontId="2" fillId="3" borderId="75" xfId="0" applyNumberFormat="1" applyFont="1" applyFill="1" applyBorder="1" applyAlignment="1">
      <alignment horizontal="right" vertical="center"/>
    </xf>
    <xf numFmtId="201" fontId="2" fillId="0" borderId="86" xfId="0" applyNumberFormat="1" applyFont="1" applyFill="1" applyBorder="1" applyAlignment="1">
      <alignment horizontal="right"/>
    </xf>
    <xf numFmtId="201" fontId="2" fillId="0" borderId="45" xfId="0" applyNumberFormat="1" applyFont="1" applyFill="1" applyBorder="1" applyAlignment="1">
      <alignment horizontal="right"/>
    </xf>
    <xf numFmtId="201" fontId="2" fillId="0" borderId="6" xfId="0" applyNumberFormat="1" applyFont="1" applyFill="1" applyBorder="1" applyAlignment="1">
      <alignment horizontal="right"/>
    </xf>
    <xf numFmtId="201" fontId="2" fillId="0" borderId="8" xfId="0" applyNumberFormat="1" applyFont="1" applyFill="1" applyBorder="1" applyAlignment="1">
      <alignment horizontal="right"/>
    </xf>
    <xf numFmtId="201" fontId="2" fillId="0" borderId="15" xfId="0" applyNumberFormat="1" applyFont="1" applyFill="1" applyBorder="1" applyAlignment="1">
      <alignment horizontal="right"/>
    </xf>
    <xf numFmtId="201" fontId="2" fillId="0" borderId="71" xfId="0" applyNumberFormat="1" applyFont="1" applyFill="1" applyBorder="1" applyAlignment="1">
      <alignment horizontal="right"/>
    </xf>
    <xf numFmtId="0" fontId="2" fillId="0" borderId="0" xfId="0" applyNumberFormat="1" applyFont="1" applyBorder="1" applyAlignment="1">
      <alignment horizontal="right" vertical="center"/>
    </xf>
    <xf numFmtId="201" fontId="2" fillId="0" borderId="103" xfId="0" applyNumberFormat="1" applyFont="1" applyFill="1" applyBorder="1" applyAlignment="1">
      <alignment horizontal="right"/>
    </xf>
    <xf numFmtId="201" fontId="2" fillId="0" borderId="104" xfId="0" applyNumberFormat="1" applyFont="1" applyFill="1" applyBorder="1" applyAlignment="1">
      <alignment horizontal="right"/>
    </xf>
    <xf numFmtId="0" fontId="10" fillId="0" borderId="105" xfId="0" applyFont="1" applyBorder="1" applyAlignment="1">
      <alignment horizontal="center" vertical="center"/>
    </xf>
    <xf numFmtId="209" fontId="8" fillId="0" borderId="0" xfId="0" applyNumberFormat="1" applyFont="1"/>
    <xf numFmtId="209" fontId="8" fillId="0" borderId="0" xfId="0" applyNumberFormat="1" applyFont="1" applyAlignment="1">
      <alignment horizontal="center"/>
    </xf>
    <xf numFmtId="0" fontId="0" fillId="0" borderId="0" xfId="0" applyBorder="1" applyAlignment="1">
      <alignment horizontal="left"/>
    </xf>
    <xf numFmtId="209" fontId="8" fillId="0" borderId="0" xfId="0" applyNumberFormat="1" applyFont="1" applyBorder="1"/>
    <xf numFmtId="5" fontId="3" fillId="0" borderId="17" xfId="0" applyNumberFormat="1" applyFont="1" applyBorder="1"/>
    <xf numFmtId="5" fontId="3" fillId="0" borderId="9" xfId="0" applyNumberFormat="1" applyFont="1" applyBorder="1"/>
    <xf numFmtId="5" fontId="3" fillId="0" borderId="21" xfId="0" applyNumberFormat="1" applyFont="1" applyBorder="1"/>
    <xf numFmtId="5" fontId="3" fillId="0" borderId="106" xfId="0" applyNumberFormat="1" applyFont="1" applyBorder="1"/>
    <xf numFmtId="5" fontId="3" fillId="0" borderId="103" xfId="0" applyNumberFormat="1" applyFont="1" applyBorder="1"/>
    <xf numFmtId="5" fontId="3" fillId="0" borderId="60" xfId="0" applyNumberFormat="1" applyFont="1" applyBorder="1"/>
    <xf numFmtId="0" fontId="5" fillId="0" borderId="0" xfId="0" applyFont="1" applyBorder="1" applyAlignment="1">
      <alignment horizontal="center" vertical="center" wrapText="1"/>
    </xf>
    <xf numFmtId="9" fontId="3" fillId="0" borderId="107" xfId="0" applyNumberFormat="1" applyFont="1" applyBorder="1" applyAlignment="1">
      <alignment horizontal="right" vertical="center"/>
    </xf>
    <xf numFmtId="0" fontId="10" fillId="0" borderId="108" xfId="0" applyFont="1" applyBorder="1" applyAlignment="1">
      <alignment horizontal="center" vertical="center"/>
    </xf>
    <xf numFmtId="0" fontId="10" fillId="0" borderId="52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2" borderId="108" xfId="0" applyFont="1" applyFill="1" applyBorder="1" applyAlignment="1">
      <alignment horizontal="center" vertical="center"/>
    </xf>
    <xf numFmtId="0" fontId="10" fillId="2" borderId="52" xfId="0" applyFont="1" applyFill="1" applyBorder="1" applyAlignment="1">
      <alignment horizontal="center" vertical="center"/>
    </xf>
    <xf numFmtId="0" fontId="10" fillId="2" borderId="55" xfId="0" applyFont="1" applyFill="1" applyBorder="1" applyAlignment="1">
      <alignment horizontal="center" vertical="center"/>
    </xf>
    <xf numFmtId="5" fontId="3" fillId="2" borderId="103" xfId="0" applyNumberFormat="1" applyFont="1" applyFill="1" applyBorder="1"/>
    <xf numFmtId="5" fontId="3" fillId="2" borderId="21" xfId="0" applyNumberFormat="1" applyFont="1" applyFill="1" applyBorder="1"/>
    <xf numFmtId="5" fontId="3" fillId="2" borderId="106" xfId="0" applyNumberFormat="1" applyFont="1" applyFill="1" applyBorder="1"/>
    <xf numFmtId="5" fontId="3" fillId="2" borderId="60" xfId="0" applyNumberFormat="1" applyFont="1" applyFill="1" applyBorder="1"/>
    <xf numFmtId="5" fontId="3" fillId="2" borderId="17" xfId="0" applyNumberFormat="1" applyFont="1" applyFill="1" applyBorder="1"/>
    <xf numFmtId="5" fontId="3" fillId="2" borderId="9" xfId="0" applyNumberFormat="1" applyFont="1" applyFill="1" applyBorder="1"/>
    <xf numFmtId="0" fontId="10" fillId="0" borderId="0" xfId="0" applyFont="1" applyFill="1" applyBorder="1" applyAlignment="1">
      <alignment horizontal="center" vertical="center"/>
    </xf>
    <xf numFmtId="5" fontId="3" fillId="0" borderId="0" xfId="0" applyNumberFormat="1" applyFont="1" applyFill="1" applyBorder="1"/>
    <xf numFmtId="9" fontId="3" fillId="0" borderId="109" xfId="0" applyNumberFormat="1" applyFont="1" applyBorder="1" applyAlignment="1">
      <alignment horizontal="right"/>
    </xf>
    <xf numFmtId="9" fontId="3" fillId="0" borderId="110" xfId="0" applyNumberFormat="1" applyFont="1" applyBorder="1" applyAlignment="1">
      <alignment horizontal="right"/>
    </xf>
    <xf numFmtId="9" fontId="3" fillId="2" borderId="109" xfId="0" applyNumberFormat="1" applyFont="1" applyFill="1" applyBorder="1" applyAlignment="1">
      <alignment horizontal="right"/>
    </xf>
    <xf numFmtId="9" fontId="3" fillId="2" borderId="110" xfId="0" applyNumberFormat="1" applyFont="1" applyFill="1" applyBorder="1" applyAlignment="1">
      <alignment horizontal="right"/>
    </xf>
    <xf numFmtId="201" fontId="2" fillId="0" borderId="99" xfId="0" applyNumberFormat="1" applyFont="1" applyBorder="1" applyAlignment="1">
      <alignment horizontal="right"/>
    </xf>
    <xf numFmtId="201" fontId="2" fillId="0" borderId="111" xfId="0" applyNumberFormat="1" applyFont="1" applyBorder="1" applyAlignment="1">
      <alignment horizontal="right"/>
    </xf>
    <xf numFmtId="0" fontId="3" fillId="0" borderId="9" xfId="0" applyFont="1" applyBorder="1" applyAlignment="1">
      <alignment horizontal="center" vertical="center" shrinkToFit="1"/>
    </xf>
    <xf numFmtId="0" fontId="3" fillId="0" borderId="17" xfId="0" applyFont="1" applyBorder="1" applyAlignment="1">
      <alignment horizontal="center" vertical="center" shrinkToFit="1"/>
    </xf>
    <xf numFmtId="0" fontId="3" fillId="0" borderId="45" xfId="0" applyFont="1" applyBorder="1" applyAlignment="1">
      <alignment vertical="center"/>
    </xf>
    <xf numFmtId="0" fontId="3" fillId="0" borderId="4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justify"/>
    </xf>
    <xf numFmtId="0" fontId="3" fillId="0" borderId="42" xfId="0" applyNumberFormat="1" applyFont="1" applyBorder="1" applyAlignment="1">
      <alignment horizontal="center" vertical="center"/>
    </xf>
    <xf numFmtId="177" fontId="3" fillId="0" borderId="45" xfId="0" applyNumberFormat="1" applyFont="1" applyBorder="1" applyAlignment="1">
      <alignment horizontal="right" vertical="center"/>
    </xf>
    <xf numFmtId="0" fontId="3" fillId="0" borderId="42" xfId="0" applyFont="1" applyBorder="1" applyAlignment="1">
      <alignment horizontal="center"/>
    </xf>
    <xf numFmtId="177" fontId="3" fillId="0" borderId="42" xfId="0" applyNumberFormat="1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203" fontId="3" fillId="0" borderId="0" xfId="0" applyNumberFormat="1" applyFont="1" applyBorder="1" applyAlignment="1">
      <alignment vertical="center"/>
    </xf>
    <xf numFmtId="0" fontId="3" fillId="0" borderId="38" xfId="0" applyFont="1" applyBorder="1" applyAlignment="1">
      <alignment horizontal="center" vertical="center"/>
    </xf>
    <xf numFmtId="0" fontId="3" fillId="0" borderId="126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203" fontId="3" fillId="0" borderId="39" xfId="0" applyNumberFormat="1" applyFont="1" applyFill="1" applyBorder="1" applyAlignment="1">
      <alignment horizontal="right" vertical="center"/>
    </xf>
    <xf numFmtId="203" fontId="3" fillId="0" borderId="126" xfId="0" applyNumberFormat="1" applyFont="1" applyFill="1" applyBorder="1" applyAlignment="1">
      <alignment horizontal="right" vertical="center"/>
    </xf>
    <xf numFmtId="203" fontId="3" fillId="0" borderId="173" xfId="0" applyNumberFormat="1" applyFont="1" applyFill="1" applyBorder="1" applyAlignment="1">
      <alignment horizontal="right" vertical="center"/>
    </xf>
    <xf numFmtId="0" fontId="3" fillId="0" borderId="174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203" fontId="3" fillId="0" borderId="52" xfId="0" applyNumberFormat="1" applyFont="1" applyBorder="1" applyAlignment="1">
      <alignment vertical="center"/>
    </xf>
    <xf numFmtId="203" fontId="3" fillId="0" borderId="55" xfId="0" applyNumberFormat="1" applyFont="1" applyBorder="1" applyAlignment="1">
      <alignment vertical="center"/>
    </xf>
    <xf numFmtId="0" fontId="3" fillId="0" borderId="12" xfId="0" applyFont="1" applyBorder="1" applyAlignment="1">
      <alignment horizontal="right" vertical="center"/>
    </xf>
    <xf numFmtId="0" fontId="3" fillId="0" borderId="125" xfId="0" applyFont="1" applyBorder="1" applyAlignment="1">
      <alignment horizontal="right" vertical="center"/>
    </xf>
    <xf numFmtId="0" fontId="3" fillId="0" borderId="43" xfId="0" applyFont="1" applyBorder="1" applyAlignment="1">
      <alignment horizontal="right" vertical="center"/>
    </xf>
    <xf numFmtId="0" fontId="3" fillId="0" borderId="46" xfId="0" applyFont="1" applyBorder="1" applyAlignment="1">
      <alignment horizontal="center" vertical="center"/>
    </xf>
    <xf numFmtId="0" fontId="3" fillId="0" borderId="125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9" xfId="0" applyFont="1" applyBorder="1" applyAlignment="1">
      <alignment horizontal="distributed" vertical="center"/>
    </xf>
    <xf numFmtId="0" fontId="3" fillId="0" borderId="128" xfId="0" applyFont="1" applyBorder="1" applyAlignment="1">
      <alignment horizontal="distributed" vertical="center"/>
    </xf>
    <xf numFmtId="0" fontId="3" fillId="0" borderId="42" xfId="0" applyFont="1" applyBorder="1" applyAlignment="1">
      <alignment horizontal="distributed" vertical="center"/>
    </xf>
    <xf numFmtId="0" fontId="3" fillId="0" borderId="128" xfId="0" applyFont="1" applyBorder="1" applyAlignment="1">
      <alignment horizontal="center" vertical="center"/>
    </xf>
    <xf numFmtId="0" fontId="3" fillId="0" borderId="96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203" fontId="3" fillId="0" borderId="96" xfId="0" applyNumberFormat="1" applyFont="1" applyFill="1" applyBorder="1" applyAlignment="1">
      <alignment horizontal="right" vertical="center"/>
    </xf>
    <xf numFmtId="203" fontId="3" fillId="0" borderId="8" xfId="0" applyNumberFormat="1" applyFont="1" applyFill="1" applyBorder="1" applyAlignment="1">
      <alignment horizontal="right" vertical="center"/>
    </xf>
    <xf numFmtId="0" fontId="3" fillId="0" borderId="48" xfId="0" applyFont="1" applyBorder="1" applyAlignment="1">
      <alignment horizontal="distributed" vertical="center"/>
    </xf>
    <xf numFmtId="0" fontId="3" fillId="0" borderId="125" xfId="0" applyFont="1" applyBorder="1" applyAlignment="1">
      <alignment horizontal="distributed" vertical="center"/>
    </xf>
    <xf numFmtId="0" fontId="3" fillId="0" borderId="46" xfId="0" applyFont="1" applyBorder="1" applyAlignment="1">
      <alignment horizontal="distributed" vertical="center"/>
    </xf>
    <xf numFmtId="0" fontId="3" fillId="0" borderId="43" xfId="0" applyFont="1" applyBorder="1" applyAlignment="1">
      <alignment horizontal="distributed" vertical="center"/>
    </xf>
    <xf numFmtId="203" fontId="3" fillId="0" borderId="172" xfId="0" applyNumberFormat="1" applyFont="1" applyFill="1" applyBorder="1" applyAlignment="1">
      <alignment horizontal="right" vertical="center"/>
    </xf>
    <xf numFmtId="203" fontId="3" fillId="0" borderId="13" xfId="0" applyNumberFormat="1" applyFont="1" applyFill="1" applyBorder="1" applyAlignment="1">
      <alignment horizontal="right" vertical="center"/>
    </xf>
    <xf numFmtId="0" fontId="3" fillId="0" borderId="45" xfId="0" applyFont="1" applyBorder="1" applyAlignment="1">
      <alignment horizontal="center"/>
    </xf>
    <xf numFmtId="0" fontId="3" fillId="0" borderId="128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" xfId="0" applyFont="1" applyBorder="1" applyAlignment="1">
      <alignment horizontal="distributed" vertical="center"/>
    </xf>
    <xf numFmtId="201" fontId="3" fillId="0" borderId="45" xfId="0" applyNumberFormat="1" applyFont="1" applyBorder="1" applyAlignment="1">
      <alignment horizontal="right" vertical="center"/>
    </xf>
    <xf numFmtId="201" fontId="3" fillId="0" borderId="128" xfId="0" applyNumberFormat="1" applyFont="1" applyBorder="1" applyAlignment="1">
      <alignment horizontal="right" vertical="center"/>
    </xf>
    <xf numFmtId="0" fontId="3" fillId="0" borderId="46" xfId="0" applyFont="1" applyBorder="1" applyAlignment="1">
      <alignment vertical="center"/>
    </xf>
    <xf numFmtId="0" fontId="3" fillId="0" borderId="125" xfId="0" applyFont="1" applyBorder="1" applyAlignment="1">
      <alignment vertical="center"/>
    </xf>
    <xf numFmtId="0" fontId="3" fillId="0" borderId="171" xfId="0" applyFont="1" applyBorder="1" applyAlignment="1">
      <alignment vertical="center"/>
    </xf>
    <xf numFmtId="0" fontId="3" fillId="0" borderId="4" xfId="0" applyFont="1" applyBorder="1"/>
    <xf numFmtId="0" fontId="3" fillId="0" borderId="128" xfId="0" applyFont="1" applyBorder="1"/>
    <xf numFmtId="0" fontId="3" fillId="0" borderId="96" xfId="0" applyFont="1" applyBorder="1" applyAlignment="1">
      <alignment horizontal="center"/>
    </xf>
    <xf numFmtId="0" fontId="3" fillId="0" borderId="150" xfId="0" applyFont="1" applyBorder="1" applyAlignment="1">
      <alignment horizontal="distributed" vertical="center"/>
    </xf>
    <xf numFmtId="0" fontId="3" fillId="0" borderId="0" xfId="0" applyFont="1" applyBorder="1" applyAlignment="1">
      <alignment horizontal="distributed" vertical="center"/>
    </xf>
    <xf numFmtId="0" fontId="3" fillId="0" borderId="135" xfId="0" applyFont="1" applyBorder="1" applyAlignment="1">
      <alignment horizontal="distributed" vertical="center"/>
    </xf>
    <xf numFmtId="0" fontId="3" fillId="0" borderId="170" xfId="0" applyFont="1" applyBorder="1" applyAlignment="1">
      <alignment horizontal="distributed" vertical="center"/>
    </xf>
    <xf numFmtId="0" fontId="3" fillId="0" borderId="161" xfId="0" applyFont="1" applyBorder="1" applyAlignment="1">
      <alignment horizontal="distributed" vertical="center"/>
    </xf>
    <xf numFmtId="0" fontId="3" fillId="0" borderId="162" xfId="0" applyFont="1" applyBorder="1" applyAlignment="1">
      <alignment horizontal="distributed" vertical="center"/>
    </xf>
    <xf numFmtId="0" fontId="3" fillId="0" borderId="45" xfId="0" applyFont="1" applyBorder="1" applyAlignment="1">
      <alignment horizontal="center" vertical="center"/>
    </xf>
    <xf numFmtId="201" fontId="3" fillId="0" borderId="45" xfId="0" applyNumberFormat="1" applyFont="1" applyBorder="1" applyAlignment="1">
      <alignment horizontal="center" vertical="center"/>
    </xf>
    <xf numFmtId="201" fontId="3" fillId="0" borderId="128" xfId="0" applyNumberFormat="1" applyFont="1" applyBorder="1" applyAlignment="1">
      <alignment horizontal="center" vertical="center"/>
    </xf>
    <xf numFmtId="201" fontId="3" fillId="0" borderId="42" xfId="0" applyNumberFormat="1" applyFont="1" applyBorder="1" applyAlignment="1">
      <alignment horizontal="center" vertical="center"/>
    </xf>
    <xf numFmtId="203" fontId="3" fillId="0" borderId="128" xfId="0" applyNumberFormat="1" applyFont="1" applyFill="1" applyBorder="1" applyAlignment="1">
      <alignment horizontal="right" vertical="center"/>
    </xf>
    <xf numFmtId="203" fontId="3" fillId="0" borderId="131" xfId="0" applyNumberFormat="1" applyFont="1" applyFill="1" applyBorder="1" applyAlignment="1">
      <alignment horizontal="right" vertical="center"/>
    </xf>
    <xf numFmtId="0" fontId="3" fillId="0" borderId="45" xfId="0" applyFont="1" applyBorder="1" applyAlignment="1">
      <alignment horizontal="right" vertical="center"/>
    </xf>
    <xf numFmtId="0" fontId="3" fillId="0" borderId="128" xfId="0" applyFont="1" applyBorder="1" applyAlignment="1">
      <alignment horizontal="right" vertical="center"/>
    </xf>
    <xf numFmtId="0" fontId="3" fillId="0" borderId="159" xfId="0" applyFont="1" applyBorder="1" applyAlignment="1">
      <alignment horizontal="distributed" vertical="center"/>
    </xf>
    <xf numFmtId="0" fontId="3" fillId="0" borderId="160" xfId="0" applyFont="1" applyBorder="1" applyAlignment="1">
      <alignment horizontal="distributed" vertical="center"/>
    </xf>
    <xf numFmtId="0" fontId="3" fillId="0" borderId="146" xfId="0" applyFont="1" applyBorder="1" applyAlignment="1">
      <alignment horizontal="distributed" vertical="center"/>
    </xf>
    <xf numFmtId="0" fontId="3" fillId="0" borderId="24" xfId="0" applyFont="1" applyBorder="1" applyAlignment="1">
      <alignment horizontal="distributed" vertical="center"/>
    </xf>
    <xf numFmtId="0" fontId="3" fillId="0" borderId="20" xfId="0" applyFont="1" applyBorder="1" applyAlignment="1">
      <alignment horizontal="distributed" vertical="center"/>
    </xf>
    <xf numFmtId="0" fontId="3" fillId="0" borderId="169" xfId="0" applyFont="1" applyBorder="1" applyAlignment="1">
      <alignment horizontal="distributed" vertical="center" wrapText="1"/>
    </xf>
    <xf numFmtId="0" fontId="3" fillId="0" borderId="160" xfId="0" applyFont="1" applyBorder="1" applyAlignment="1">
      <alignment horizontal="distributed" vertical="center" wrapText="1"/>
    </xf>
    <xf numFmtId="0" fontId="3" fillId="0" borderId="146" xfId="0" applyFont="1" applyBorder="1" applyAlignment="1">
      <alignment horizontal="distributed" vertical="center" wrapText="1"/>
    </xf>
    <xf numFmtId="0" fontId="3" fillId="0" borderId="150" xfId="0" applyFont="1" applyBorder="1" applyAlignment="1">
      <alignment horizontal="distributed" vertical="center" wrapText="1"/>
    </xf>
    <xf numFmtId="0" fontId="3" fillId="0" borderId="0" xfId="0" applyFont="1" applyBorder="1" applyAlignment="1">
      <alignment horizontal="distributed" vertical="center" wrapText="1"/>
    </xf>
    <xf numFmtId="0" fontId="3" fillId="0" borderId="135" xfId="0" applyFont="1" applyBorder="1" applyAlignment="1">
      <alignment horizontal="distributed" vertical="center" wrapText="1"/>
    </xf>
    <xf numFmtId="0" fontId="3" fillId="0" borderId="170" xfId="0" applyFont="1" applyBorder="1" applyAlignment="1">
      <alignment horizontal="distributed" vertical="center" wrapText="1"/>
    </xf>
    <xf numFmtId="0" fontId="3" fillId="0" borderId="161" xfId="0" applyFont="1" applyBorder="1" applyAlignment="1">
      <alignment horizontal="distributed" vertical="center" wrapText="1"/>
    </xf>
    <xf numFmtId="0" fontId="3" fillId="0" borderId="162" xfId="0" applyFont="1" applyBorder="1" applyAlignment="1">
      <alignment horizontal="distributed" vertical="center" wrapText="1"/>
    </xf>
    <xf numFmtId="0" fontId="3" fillId="0" borderId="1" xfId="0" applyFont="1" applyBorder="1" applyAlignment="1">
      <alignment horizontal="distributed" vertical="center"/>
    </xf>
    <xf numFmtId="0" fontId="3" fillId="0" borderId="130" xfId="0" applyFont="1" applyBorder="1" applyAlignment="1">
      <alignment horizontal="distributed" vertical="center"/>
    </xf>
    <xf numFmtId="0" fontId="3" fillId="0" borderId="41" xfId="0" applyFont="1" applyBorder="1" applyAlignment="1">
      <alignment horizontal="distributed" vertical="center"/>
    </xf>
    <xf numFmtId="49" fontId="3" fillId="0" borderId="44" xfId="0" applyNumberFormat="1" applyFont="1" applyBorder="1" applyAlignment="1">
      <alignment horizontal="center" vertical="center"/>
    </xf>
    <xf numFmtId="49" fontId="3" fillId="0" borderId="13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203" fontId="3" fillId="0" borderId="44" xfId="0" applyNumberFormat="1" applyFont="1" applyFill="1" applyBorder="1" applyAlignment="1">
      <alignment horizontal="right" vertical="center"/>
    </xf>
    <xf numFmtId="203" fontId="3" fillId="0" borderId="130" xfId="0" applyNumberFormat="1" applyFont="1" applyFill="1" applyBorder="1" applyAlignment="1">
      <alignment horizontal="right" vertical="center"/>
    </xf>
    <xf numFmtId="203" fontId="3" fillId="0" borderId="120" xfId="0" applyNumberFormat="1" applyFont="1" applyFill="1" applyBorder="1" applyAlignment="1">
      <alignment horizontal="right" vertical="center"/>
    </xf>
    <xf numFmtId="0" fontId="3" fillId="0" borderId="44" xfId="0" applyFont="1" applyBorder="1" applyAlignment="1">
      <alignment horizontal="center" vertical="center"/>
    </xf>
    <xf numFmtId="0" fontId="3" fillId="0" borderId="13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132" xfId="0" applyFont="1" applyBorder="1" applyAlignment="1">
      <alignment horizontal="center" vertical="justify"/>
    </xf>
    <xf numFmtId="0" fontId="3" fillId="0" borderId="57" xfId="0" applyFont="1" applyBorder="1" applyAlignment="1">
      <alignment horizontal="center" vertical="justify"/>
    </xf>
    <xf numFmtId="0" fontId="3" fillId="0" borderId="133" xfId="0" applyFont="1" applyBorder="1" applyAlignment="1">
      <alignment horizontal="center" vertical="justify"/>
    </xf>
    <xf numFmtId="0" fontId="3" fillId="0" borderId="169" xfId="0" applyFont="1" applyBorder="1" applyAlignment="1">
      <alignment horizontal="distributed" vertical="center"/>
    </xf>
    <xf numFmtId="0" fontId="3" fillId="0" borderId="37" xfId="0" applyFont="1" applyBorder="1" applyAlignment="1">
      <alignment horizontal="center" vertical="justify"/>
    </xf>
    <xf numFmtId="0" fontId="3" fillId="0" borderId="58" xfId="0" applyFont="1" applyBorder="1" applyAlignment="1">
      <alignment horizontal="center" vertical="justify"/>
    </xf>
    <xf numFmtId="0" fontId="3" fillId="0" borderId="42" xfId="0" applyFont="1" applyBorder="1" applyAlignment="1">
      <alignment horizontal="center" vertical="center"/>
    </xf>
    <xf numFmtId="0" fontId="3" fillId="0" borderId="144" xfId="0" applyFont="1" applyBorder="1" applyAlignment="1">
      <alignment horizontal="center" vertical="justify"/>
    </xf>
    <xf numFmtId="0" fontId="3" fillId="0" borderId="167" xfId="0" applyFont="1" applyBorder="1" applyAlignment="1">
      <alignment horizontal="center" vertical="justify"/>
    </xf>
    <xf numFmtId="0" fontId="3" fillId="0" borderId="168" xfId="0" applyFont="1" applyBorder="1" applyAlignment="1">
      <alignment horizontal="center" vertical="justify"/>
    </xf>
    <xf numFmtId="0" fontId="3" fillId="0" borderId="5" xfId="0" applyFont="1" applyBorder="1" applyAlignment="1">
      <alignment horizontal="center"/>
    </xf>
    <xf numFmtId="0" fontId="3" fillId="0" borderId="11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17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8" xfId="0" applyFont="1" applyBorder="1" applyAlignment="1">
      <alignment horizontal="center" vertical="center"/>
    </xf>
    <xf numFmtId="0" fontId="3" fillId="0" borderId="97" xfId="0" applyFont="1" applyBorder="1" applyAlignment="1">
      <alignment horizontal="center"/>
    </xf>
    <xf numFmtId="0" fontId="3" fillId="0" borderId="166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1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132" xfId="0" applyFon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134" xfId="0" applyBorder="1" applyAlignment="1">
      <alignment horizontal="center" vertical="center"/>
    </xf>
    <xf numFmtId="0" fontId="3" fillId="0" borderId="44" xfId="0" applyFont="1" applyBorder="1" applyAlignment="1">
      <alignment horizontal="center" vertical="justify"/>
    </xf>
    <xf numFmtId="0" fontId="3" fillId="0" borderId="41" xfId="0" applyFont="1" applyBorder="1" applyAlignment="1">
      <alignment horizontal="center" vertical="justify"/>
    </xf>
    <xf numFmtId="0" fontId="3" fillId="0" borderId="62" xfId="0" applyFont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140" xfId="0" applyBorder="1" applyAlignment="1">
      <alignment horizontal="center" vertical="center"/>
    </xf>
    <xf numFmtId="0" fontId="3" fillId="0" borderId="120" xfId="0" applyFont="1" applyBorder="1" applyAlignment="1">
      <alignment horizontal="center" vertical="justify"/>
    </xf>
    <xf numFmtId="0" fontId="13" fillId="0" borderId="113" xfId="0" applyFont="1" applyBorder="1" applyAlignment="1">
      <alignment horizontal="center" vertical="justify"/>
    </xf>
    <xf numFmtId="0" fontId="13" fillId="0" borderId="114" xfId="0" applyFont="1" applyBorder="1" applyAlignment="1">
      <alignment horizontal="center" vertical="justify"/>
    </xf>
    <xf numFmtId="0" fontId="13" fillId="0" borderId="115" xfId="0" applyFont="1" applyBorder="1" applyAlignment="1">
      <alignment horizontal="center" vertical="justify"/>
    </xf>
    <xf numFmtId="0" fontId="13" fillId="0" borderId="89" xfId="0" applyFont="1" applyBorder="1" applyAlignment="1">
      <alignment horizontal="center" vertical="justify"/>
    </xf>
    <xf numFmtId="0" fontId="13" fillId="0" borderId="32" xfId="0" applyFont="1" applyBorder="1" applyAlignment="1">
      <alignment horizontal="center" vertical="justify"/>
    </xf>
    <xf numFmtId="0" fontId="13" fillId="0" borderId="116" xfId="0" applyFont="1" applyBorder="1" applyAlignment="1">
      <alignment horizontal="center" vertical="justify"/>
    </xf>
    <xf numFmtId="0" fontId="5" fillId="0" borderId="2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18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3" fillId="0" borderId="144" xfId="0" applyFont="1" applyBorder="1" applyAlignment="1">
      <alignment horizontal="distributed" vertical="center"/>
    </xf>
    <xf numFmtId="0" fontId="3" fillId="0" borderId="57" xfId="0" applyFont="1" applyBorder="1" applyAlignment="1">
      <alignment horizontal="distributed" vertical="center"/>
    </xf>
    <xf numFmtId="0" fontId="3" fillId="0" borderId="133" xfId="0" applyFont="1" applyBorder="1" applyAlignment="1">
      <alignment horizontal="distributed" vertical="center"/>
    </xf>
    <xf numFmtId="0" fontId="3" fillId="0" borderId="163" xfId="0" applyFont="1" applyBorder="1" applyAlignment="1">
      <alignment horizontal="distributed" vertical="center"/>
    </xf>
    <xf numFmtId="0" fontId="3" fillId="0" borderId="154" xfId="0" applyFont="1" applyBorder="1" applyAlignment="1">
      <alignment horizontal="distributed" vertical="center"/>
    </xf>
    <xf numFmtId="0" fontId="3" fillId="0" borderId="153" xfId="0" applyFont="1" applyBorder="1" applyAlignment="1">
      <alignment horizontal="distributed" vertical="center"/>
    </xf>
    <xf numFmtId="0" fontId="14" fillId="0" borderId="117" xfId="0" applyFont="1" applyBorder="1" applyAlignment="1">
      <alignment horizontal="center" vertical="center" wrapText="1"/>
    </xf>
    <xf numFmtId="0" fontId="14" fillId="0" borderId="63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118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3" fillId="0" borderId="164" xfId="0" applyFont="1" applyBorder="1" applyAlignment="1">
      <alignment horizontal="distributed" vertical="center"/>
    </xf>
    <xf numFmtId="0" fontId="3" fillId="0" borderId="157" xfId="0" applyFont="1" applyBorder="1" applyAlignment="1">
      <alignment horizontal="distributed" vertical="center"/>
    </xf>
    <xf numFmtId="0" fontId="3" fillId="0" borderId="165" xfId="0" applyFont="1" applyBorder="1" applyAlignment="1">
      <alignment horizontal="distributed" vertical="center"/>
    </xf>
    <xf numFmtId="0" fontId="3" fillId="0" borderId="38" xfId="0" applyFont="1" applyBorder="1" applyAlignment="1">
      <alignment horizontal="distributed" vertical="center"/>
    </xf>
    <xf numFmtId="0" fontId="3" fillId="0" borderId="126" xfId="0" applyFont="1" applyBorder="1" applyAlignment="1">
      <alignment horizontal="distributed" vertical="center"/>
    </xf>
    <xf numFmtId="0" fontId="3" fillId="0" borderId="40" xfId="0" applyFont="1" applyBorder="1" applyAlignment="1">
      <alignment horizontal="distributed" vertical="center"/>
    </xf>
    <xf numFmtId="205" fontId="3" fillId="0" borderId="156" xfId="0" applyNumberFormat="1" applyFont="1" applyFill="1" applyBorder="1" applyAlignment="1">
      <alignment horizontal="right" vertical="center"/>
    </xf>
    <xf numFmtId="205" fontId="3" fillId="0" borderId="165" xfId="0" applyNumberFormat="1" applyFont="1" applyFill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0" fillId="0" borderId="128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5" fillId="0" borderId="117" xfId="0" applyFont="1" applyBorder="1" applyAlignment="1">
      <alignment horizontal="center" vertical="center" wrapText="1"/>
    </xf>
    <xf numFmtId="0" fontId="5" fillId="0" borderId="63" xfId="0" applyFont="1" applyBorder="1" applyAlignment="1">
      <alignment horizontal="center" vertical="center" wrapText="1"/>
    </xf>
    <xf numFmtId="0" fontId="0" fillId="0" borderId="133" xfId="0" applyBorder="1" applyAlignment="1">
      <alignment horizontal="center" vertical="center"/>
    </xf>
    <xf numFmtId="204" fontId="3" fillId="0" borderId="45" xfId="0" applyNumberFormat="1" applyFont="1" applyBorder="1" applyAlignment="1">
      <alignment horizontal="right" vertical="center"/>
    </xf>
    <xf numFmtId="204" fontId="0" fillId="0" borderId="42" xfId="0" applyNumberFormat="1" applyBorder="1" applyAlignment="1">
      <alignment horizontal="right" vertical="center"/>
    </xf>
    <xf numFmtId="0" fontId="3" fillId="0" borderId="97" xfId="0" applyFont="1" applyBorder="1" applyAlignment="1">
      <alignment horizontal="center" vertical="center"/>
    </xf>
    <xf numFmtId="0" fontId="0" fillId="0" borderId="14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204" fontId="3" fillId="0" borderId="145" xfId="0" applyNumberFormat="1" applyFont="1" applyBorder="1" applyAlignment="1">
      <alignment horizontal="right" vertical="center"/>
    </xf>
    <xf numFmtId="204" fontId="0" fillId="0" borderId="146" xfId="0" applyNumberForma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0" fillId="0" borderId="13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204" fontId="3" fillId="0" borderId="62" xfId="0" applyNumberFormat="1" applyFont="1" applyBorder="1" applyAlignment="1">
      <alignment horizontal="right" vertical="center"/>
    </xf>
    <xf numFmtId="204" fontId="0" fillId="0" borderId="136" xfId="0" applyNumberFormat="1" applyBorder="1" applyAlignment="1">
      <alignment horizontal="right" vertical="center"/>
    </xf>
    <xf numFmtId="49" fontId="3" fillId="0" borderId="117" xfId="0" applyNumberFormat="1" applyFont="1" applyBorder="1" applyAlignment="1">
      <alignment horizontal="center" vertical="center"/>
    </xf>
    <xf numFmtId="49" fontId="3" fillId="0" borderId="63" xfId="0" applyNumberFormat="1" applyFont="1" applyBorder="1" applyAlignment="1">
      <alignment horizontal="center" vertical="center"/>
    </xf>
    <xf numFmtId="49" fontId="3" fillId="0" borderId="140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147" xfId="0" applyNumberFormat="1" applyFont="1" applyBorder="1" applyAlignment="1">
      <alignment horizontal="center" vertical="center"/>
    </xf>
    <xf numFmtId="49" fontId="3" fillId="0" borderId="118" xfId="0" applyNumberFormat="1" applyFont="1" applyBorder="1" applyAlignment="1">
      <alignment horizontal="center" vertical="center"/>
    </xf>
    <xf numFmtId="49" fontId="3" fillId="0" borderId="32" xfId="0" applyNumberFormat="1" applyFont="1" applyBorder="1" applyAlignment="1">
      <alignment horizontal="center" vertical="center"/>
    </xf>
    <xf numFmtId="49" fontId="3" fillId="0" borderId="141" xfId="0" applyNumberFormat="1" applyFont="1" applyBorder="1" applyAlignment="1">
      <alignment horizontal="center" vertical="center"/>
    </xf>
    <xf numFmtId="0" fontId="3" fillId="0" borderId="144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133" xfId="0" applyFont="1" applyBorder="1" applyAlignment="1">
      <alignment horizontal="center" vertical="center"/>
    </xf>
    <xf numFmtId="0" fontId="3" fillId="0" borderId="14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204" fontId="3" fillId="0" borderId="132" xfId="0" applyNumberFormat="1" applyFont="1" applyBorder="1" applyAlignment="1">
      <alignment horizontal="right" vertical="center"/>
    </xf>
    <xf numFmtId="204" fontId="0" fillId="0" borderId="133" xfId="0" applyNumberFormat="1" applyBorder="1" applyAlignment="1">
      <alignment horizontal="right" vertical="center"/>
    </xf>
    <xf numFmtId="203" fontId="3" fillId="0" borderId="132" xfId="0" applyNumberFormat="1" applyFont="1" applyBorder="1" applyAlignment="1">
      <alignment horizontal="right" vertical="center"/>
    </xf>
    <xf numFmtId="203" fontId="0" fillId="0" borderId="57" xfId="0" applyNumberFormat="1" applyBorder="1" applyAlignment="1">
      <alignment horizontal="right" vertical="center"/>
    </xf>
    <xf numFmtId="203" fontId="0" fillId="0" borderId="134" xfId="0" applyNumberFormat="1" applyBorder="1" applyAlignment="1">
      <alignment horizontal="right" vertical="center"/>
    </xf>
    <xf numFmtId="0" fontId="3" fillId="0" borderId="117" xfId="0" applyFont="1" applyBorder="1" applyAlignment="1">
      <alignment horizontal="center"/>
    </xf>
    <xf numFmtId="0" fontId="0" fillId="0" borderId="136" xfId="0" applyBorder="1" applyAlignment="1">
      <alignment horizontal="center"/>
    </xf>
    <xf numFmtId="0" fontId="3" fillId="0" borderId="130" xfId="0" applyFont="1" applyBorder="1" applyAlignment="1">
      <alignment horizontal="center" vertical="justify"/>
    </xf>
    <xf numFmtId="0" fontId="3" fillId="0" borderId="24" xfId="0" applyFont="1" applyBorder="1" applyAlignment="1">
      <alignment horizontal="center" vertical="center" wrapText="1"/>
    </xf>
    <xf numFmtId="0" fontId="3" fillId="0" borderId="135" xfId="0" applyFont="1" applyBorder="1" applyAlignment="1">
      <alignment horizontal="center" vertical="center" wrapText="1"/>
    </xf>
    <xf numFmtId="0" fontId="3" fillId="0" borderId="118" xfId="0" applyFont="1" applyBorder="1" applyAlignment="1">
      <alignment horizontal="center" vertical="top"/>
    </xf>
    <xf numFmtId="0" fontId="0" fillId="0" borderId="51" xfId="0" applyBorder="1" applyAlignment="1">
      <alignment horizontal="center" vertical="top"/>
    </xf>
    <xf numFmtId="0" fontId="3" fillId="0" borderId="144" xfId="0" applyFont="1" applyBorder="1" applyAlignment="1">
      <alignment horizontal="center" vertical="center" wrapText="1"/>
    </xf>
    <xf numFmtId="0" fontId="3" fillId="0" borderId="133" xfId="0" applyFont="1" applyBorder="1" applyAlignment="1">
      <alignment horizontal="center" vertical="center" wrapText="1"/>
    </xf>
    <xf numFmtId="0" fontId="3" fillId="0" borderId="118" xfId="0" applyFont="1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justify"/>
    </xf>
    <xf numFmtId="0" fontId="10" fillId="0" borderId="120" xfId="0" applyFont="1" applyBorder="1" applyAlignment="1">
      <alignment horizontal="center" vertical="justify"/>
    </xf>
    <xf numFmtId="0" fontId="10" fillId="0" borderId="97" xfId="0" applyFont="1" applyBorder="1" applyAlignment="1">
      <alignment horizontal="center" vertical="center"/>
    </xf>
    <xf numFmtId="0" fontId="10" fillId="0" borderId="12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3" fillId="0" borderId="136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top"/>
    </xf>
    <xf numFmtId="204" fontId="3" fillId="0" borderId="25" xfId="0" applyNumberFormat="1" applyFont="1" applyBorder="1" applyAlignment="1">
      <alignment horizontal="right" vertical="center"/>
    </xf>
    <xf numFmtId="204" fontId="0" fillId="0" borderId="135" xfId="0" applyNumberFormat="1" applyBorder="1" applyAlignment="1">
      <alignment horizontal="right" vertical="center"/>
    </xf>
    <xf numFmtId="203" fontId="3" fillId="4" borderId="62" xfId="0" applyNumberFormat="1" applyFont="1" applyFill="1" applyBorder="1" applyAlignment="1">
      <alignment horizontal="right" vertical="center"/>
    </xf>
    <xf numFmtId="203" fontId="3" fillId="4" borderId="63" xfId="0" applyNumberFormat="1" applyFont="1" applyFill="1" applyBorder="1" applyAlignment="1">
      <alignment horizontal="right" vertical="center"/>
    </xf>
    <xf numFmtId="203" fontId="3" fillId="4" borderId="140" xfId="0" applyNumberFormat="1" applyFont="1" applyFill="1" applyBorder="1" applyAlignment="1">
      <alignment horizontal="right" vertical="center"/>
    </xf>
    <xf numFmtId="203" fontId="3" fillId="4" borderId="25" xfId="0" applyNumberFormat="1" applyFont="1" applyFill="1" applyBorder="1" applyAlignment="1">
      <alignment horizontal="right" vertical="center"/>
    </xf>
    <xf numFmtId="203" fontId="3" fillId="4" borderId="0" xfId="0" applyNumberFormat="1" applyFont="1" applyFill="1" applyBorder="1" applyAlignment="1">
      <alignment horizontal="right" vertical="center"/>
    </xf>
    <xf numFmtId="203" fontId="3" fillId="4" borderId="147" xfId="0" applyNumberFormat="1" applyFont="1" applyFill="1" applyBorder="1" applyAlignment="1">
      <alignment horizontal="right" vertical="center"/>
    </xf>
    <xf numFmtId="203" fontId="3" fillId="4" borderId="65" xfId="0" applyNumberFormat="1" applyFont="1" applyFill="1" applyBorder="1" applyAlignment="1">
      <alignment horizontal="right" vertical="center"/>
    </xf>
    <xf numFmtId="203" fontId="3" fillId="4" borderId="32" xfId="0" applyNumberFormat="1" applyFont="1" applyFill="1" applyBorder="1" applyAlignment="1">
      <alignment horizontal="right" vertical="center"/>
    </xf>
    <xf numFmtId="203" fontId="3" fillId="4" borderId="141" xfId="0" applyNumberFormat="1" applyFont="1" applyFill="1" applyBorder="1" applyAlignment="1">
      <alignment horizontal="right" vertical="center"/>
    </xf>
    <xf numFmtId="203" fontId="3" fillId="0" borderId="152" xfId="0" applyNumberFormat="1" applyFont="1" applyBorder="1" applyAlignment="1">
      <alignment horizontal="right" vertical="center"/>
    </xf>
    <xf numFmtId="203" fontId="3" fillId="0" borderId="154" xfId="0" applyNumberFormat="1" applyFont="1" applyBorder="1" applyAlignment="1">
      <alignment horizontal="right" vertical="center"/>
    </xf>
    <xf numFmtId="203" fontId="3" fillId="0" borderId="155" xfId="0" applyNumberFormat="1" applyFont="1" applyBorder="1" applyAlignment="1">
      <alignment horizontal="right" vertical="center"/>
    </xf>
    <xf numFmtId="203" fontId="3" fillId="0" borderId="156" xfId="0" applyNumberFormat="1" applyFont="1" applyFill="1" applyBorder="1" applyAlignment="1">
      <alignment horizontal="right" vertical="center"/>
    </xf>
    <xf numFmtId="203" fontId="3" fillId="0" borderId="157" xfId="0" applyNumberFormat="1" applyFont="1" applyFill="1" applyBorder="1" applyAlignment="1">
      <alignment horizontal="right" vertical="center"/>
    </xf>
    <xf numFmtId="203" fontId="3" fillId="0" borderId="158" xfId="0" applyNumberFormat="1" applyFont="1" applyFill="1" applyBorder="1" applyAlignment="1">
      <alignment horizontal="right" vertical="center"/>
    </xf>
    <xf numFmtId="0" fontId="6" fillId="0" borderId="117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6" fillId="0" borderId="118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149" xfId="0" applyFont="1" applyBorder="1" applyAlignment="1">
      <alignment horizontal="center" vertical="center"/>
    </xf>
    <xf numFmtId="0" fontId="6" fillId="0" borderId="140" xfId="0" applyFont="1" applyBorder="1" applyAlignment="1">
      <alignment horizontal="center" vertical="center"/>
    </xf>
    <xf numFmtId="0" fontId="6" fillId="0" borderId="15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7" xfId="0" applyFont="1" applyBorder="1" applyAlignment="1">
      <alignment horizontal="center" vertical="center"/>
    </xf>
    <xf numFmtId="203" fontId="0" fillId="0" borderId="126" xfId="0" applyNumberFormat="1" applyFill="1" applyBorder="1" applyAlignment="1">
      <alignment horizontal="right" vertical="center"/>
    </xf>
    <xf numFmtId="203" fontId="0" fillId="0" borderId="151" xfId="0" applyNumberFormat="1" applyFill="1" applyBorder="1" applyAlignment="1">
      <alignment horizontal="right" vertical="center"/>
    </xf>
    <xf numFmtId="207" fontId="7" fillId="0" borderId="113" xfId="0" applyNumberFormat="1" applyFont="1" applyBorder="1" applyAlignment="1">
      <alignment horizontal="center" vertical="center"/>
    </xf>
    <xf numFmtId="207" fontId="7" fillId="0" borderId="114" xfId="0" applyNumberFormat="1" applyFont="1" applyBorder="1" applyAlignment="1">
      <alignment horizontal="center" vertical="center"/>
    </xf>
    <xf numFmtId="207" fontId="7" fillId="0" borderId="115" xfId="0" applyNumberFormat="1" applyFont="1" applyBorder="1" applyAlignment="1">
      <alignment horizontal="center" vertical="center"/>
    </xf>
    <xf numFmtId="207" fontId="7" fillId="0" borderId="119" xfId="0" applyNumberFormat="1" applyFont="1" applyBorder="1" applyAlignment="1">
      <alignment horizontal="center" vertical="center"/>
    </xf>
    <xf numFmtId="207" fontId="7" fillId="0" borderId="0" xfId="0" applyNumberFormat="1" applyFont="1" applyBorder="1" applyAlignment="1">
      <alignment horizontal="center" vertical="center"/>
    </xf>
    <xf numFmtId="207" fontId="7" fillId="0" borderId="129" xfId="0" applyNumberFormat="1" applyFont="1" applyBorder="1" applyAlignment="1">
      <alignment horizontal="center" vertical="center"/>
    </xf>
    <xf numFmtId="207" fontId="7" fillId="0" borderId="89" xfId="0" applyNumberFormat="1" applyFont="1" applyBorder="1" applyAlignment="1">
      <alignment horizontal="center" vertical="center"/>
    </xf>
    <xf numFmtId="207" fontId="7" fillId="0" borderId="32" xfId="0" applyNumberFormat="1" applyFont="1" applyBorder="1" applyAlignment="1">
      <alignment horizontal="center" vertical="center"/>
    </xf>
    <xf numFmtId="207" fontId="7" fillId="0" borderId="116" xfId="0" applyNumberFormat="1" applyFont="1" applyBorder="1" applyAlignment="1">
      <alignment horizontal="center" vertical="center"/>
    </xf>
    <xf numFmtId="204" fontId="3" fillId="0" borderId="152" xfId="0" applyNumberFormat="1" applyFont="1" applyBorder="1" applyAlignment="1">
      <alignment horizontal="right" vertical="center"/>
    </xf>
    <xf numFmtId="204" fontId="3" fillId="0" borderId="153" xfId="0" applyNumberFormat="1" applyFont="1" applyBorder="1" applyAlignment="1">
      <alignment horizontal="right" vertical="center"/>
    </xf>
    <xf numFmtId="0" fontId="13" fillId="3" borderId="113" xfId="0" applyFont="1" applyFill="1" applyBorder="1" applyAlignment="1">
      <alignment horizontal="center" vertical="center"/>
    </xf>
    <xf numFmtId="0" fontId="13" fillId="3" borderId="114" xfId="0" applyFont="1" applyFill="1" applyBorder="1" applyAlignment="1">
      <alignment horizontal="center" vertical="center"/>
    </xf>
    <xf numFmtId="0" fontId="13" fillId="3" borderId="115" xfId="0" applyFont="1" applyFill="1" applyBorder="1" applyAlignment="1">
      <alignment horizontal="center" vertical="center"/>
    </xf>
    <xf numFmtId="0" fontId="13" fillId="3" borderId="89" xfId="0" applyFont="1" applyFill="1" applyBorder="1" applyAlignment="1">
      <alignment horizontal="center" vertical="center"/>
    </xf>
    <xf numFmtId="0" fontId="13" fillId="3" borderId="32" xfId="0" applyFont="1" applyFill="1" applyBorder="1" applyAlignment="1">
      <alignment horizontal="center" vertical="center"/>
    </xf>
    <xf numFmtId="0" fontId="13" fillId="3" borderId="116" xfId="0" applyFont="1" applyFill="1" applyBorder="1" applyAlignment="1">
      <alignment horizontal="center" vertical="center"/>
    </xf>
    <xf numFmtId="0" fontId="3" fillId="0" borderId="122" xfId="0" applyFont="1" applyBorder="1" applyAlignment="1">
      <alignment horizontal="center" vertical="center"/>
    </xf>
    <xf numFmtId="0" fontId="3" fillId="0" borderId="123" xfId="0" applyFont="1" applyBorder="1" applyAlignment="1">
      <alignment horizontal="center" vertical="center"/>
    </xf>
    <xf numFmtId="0" fontId="3" fillId="0" borderId="124" xfId="0" applyFont="1" applyBorder="1" applyAlignment="1">
      <alignment horizontal="center" vertical="center"/>
    </xf>
    <xf numFmtId="0" fontId="3" fillId="0" borderId="76" xfId="0" applyFont="1" applyBorder="1" applyAlignment="1">
      <alignment horizontal="center" vertical="center"/>
    </xf>
    <xf numFmtId="0" fontId="3" fillId="0" borderId="77" xfId="0" applyFont="1" applyBorder="1" applyAlignment="1">
      <alignment horizontal="center" vertical="center"/>
    </xf>
    <xf numFmtId="0" fontId="3" fillId="0" borderId="89" xfId="0" applyFont="1" applyBorder="1" applyAlignment="1">
      <alignment horizontal="center" vertical="center"/>
    </xf>
    <xf numFmtId="0" fontId="3" fillId="0" borderId="116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3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88" xfId="0" applyFont="1" applyBorder="1" applyAlignment="1">
      <alignment horizontal="center" vertical="center"/>
    </xf>
    <xf numFmtId="208" fontId="7" fillId="0" borderId="113" xfId="0" applyNumberFormat="1" applyFont="1" applyBorder="1" applyAlignment="1">
      <alignment horizontal="center" vertical="center"/>
    </xf>
    <xf numFmtId="208" fontId="7" fillId="0" borderId="114" xfId="0" applyNumberFormat="1" applyFont="1" applyBorder="1" applyAlignment="1">
      <alignment horizontal="center" vertical="center"/>
    </xf>
    <xf numFmtId="208" fontId="7" fillId="0" borderId="115" xfId="0" applyNumberFormat="1" applyFont="1" applyBorder="1" applyAlignment="1">
      <alignment horizontal="center" vertical="center"/>
    </xf>
    <xf numFmtId="208" fontId="7" fillId="0" borderId="89" xfId="0" applyNumberFormat="1" applyFont="1" applyBorder="1" applyAlignment="1">
      <alignment horizontal="center" vertical="center"/>
    </xf>
    <xf numFmtId="208" fontId="7" fillId="0" borderId="32" xfId="0" applyNumberFormat="1" applyFont="1" applyBorder="1" applyAlignment="1">
      <alignment horizontal="center" vertical="center"/>
    </xf>
    <xf numFmtId="208" fontId="7" fillId="0" borderId="116" xfId="0" applyNumberFormat="1" applyFont="1" applyBorder="1" applyAlignment="1">
      <alignment horizontal="center" vertical="center"/>
    </xf>
    <xf numFmtId="0" fontId="3" fillId="0" borderId="138" xfId="0" applyFont="1" applyBorder="1" applyAlignment="1">
      <alignment horizontal="center" vertical="center"/>
    </xf>
    <xf numFmtId="0" fontId="3" fillId="0" borderId="139" xfId="0" applyFont="1" applyBorder="1" applyAlignment="1">
      <alignment horizontal="center" vertical="center"/>
    </xf>
    <xf numFmtId="0" fontId="3" fillId="0" borderId="140" xfId="0" applyFont="1" applyBorder="1" applyAlignment="1">
      <alignment horizontal="center" vertical="center" textRotation="180"/>
    </xf>
    <xf numFmtId="0" fontId="3" fillId="0" borderId="141" xfId="0" applyFont="1" applyBorder="1" applyAlignment="1">
      <alignment horizontal="center" vertical="center" textRotation="180"/>
    </xf>
    <xf numFmtId="0" fontId="3" fillId="0" borderId="142" xfId="0" applyFont="1" applyBorder="1" applyAlignment="1">
      <alignment horizontal="center" vertical="center"/>
    </xf>
    <xf numFmtId="0" fontId="3" fillId="0" borderId="143" xfId="0" applyFont="1" applyBorder="1" applyAlignment="1">
      <alignment horizontal="center" vertical="center"/>
    </xf>
    <xf numFmtId="0" fontId="0" fillId="0" borderId="136" xfId="0" applyBorder="1" applyAlignment="1">
      <alignment horizontal="center" vertical="center"/>
    </xf>
    <xf numFmtId="0" fontId="3" fillId="0" borderId="87" xfId="0" applyFont="1" applyBorder="1" applyAlignment="1">
      <alignment horizontal="center"/>
    </xf>
    <xf numFmtId="0" fontId="3" fillId="0" borderId="125" xfId="0" applyFont="1" applyBorder="1" applyAlignment="1">
      <alignment horizontal="center"/>
    </xf>
    <xf numFmtId="0" fontId="3" fillId="0" borderId="73" xfId="0" applyFont="1" applyBorder="1" applyAlignment="1">
      <alignment horizontal="center"/>
    </xf>
    <xf numFmtId="0" fontId="3" fillId="0" borderId="127" xfId="0" applyFont="1" applyBorder="1" applyAlignment="1">
      <alignment horizontal="center" vertical="center"/>
    </xf>
    <xf numFmtId="0" fontId="3" fillId="0" borderId="85" xfId="0" applyFont="1" applyBorder="1" applyAlignment="1">
      <alignment horizontal="center"/>
    </xf>
    <xf numFmtId="0" fontId="3" fillId="0" borderId="130" xfId="0" applyFont="1" applyBorder="1" applyAlignment="1">
      <alignment horizontal="center"/>
    </xf>
    <xf numFmtId="0" fontId="3" fillId="0" borderId="70" xfId="0" applyFont="1" applyBorder="1" applyAlignment="1">
      <alignment horizontal="center"/>
    </xf>
    <xf numFmtId="0" fontId="3" fillId="0" borderId="86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10" fillId="0" borderId="78" xfId="0" applyFont="1" applyBorder="1" applyAlignment="1">
      <alignment horizontal="center" vertical="center"/>
    </xf>
    <xf numFmtId="0" fontId="10" fillId="0" borderId="6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justify"/>
    </xf>
    <xf numFmtId="0" fontId="3" fillId="0" borderId="136" xfId="0" applyFont="1" applyBorder="1" applyAlignment="1">
      <alignment horizontal="center"/>
    </xf>
    <xf numFmtId="0" fontId="3" fillId="0" borderId="50" xfId="0" applyFont="1" applyBorder="1" applyAlignment="1">
      <alignment horizontal="center" vertical="justify"/>
    </xf>
    <xf numFmtId="0" fontId="10" fillId="3" borderId="85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justify"/>
    </xf>
    <xf numFmtId="0" fontId="10" fillId="3" borderId="120" xfId="0" applyFont="1" applyFill="1" applyBorder="1" applyAlignment="1">
      <alignment horizontal="center" vertical="justify"/>
    </xf>
    <xf numFmtId="0" fontId="10" fillId="3" borderId="97" xfId="0" applyFont="1" applyFill="1" applyBorder="1" applyAlignment="1">
      <alignment horizontal="center" vertical="center"/>
    </xf>
    <xf numFmtId="0" fontId="10" fillId="3" borderId="121" xfId="0" applyFont="1" applyFill="1" applyBorder="1" applyAlignment="1">
      <alignment horizontal="center" vertical="center"/>
    </xf>
    <xf numFmtId="203" fontId="3" fillId="0" borderId="21" xfId="0" applyNumberFormat="1" applyFont="1" applyFill="1" applyBorder="1" applyAlignment="1">
      <alignment horizontal="right" vertical="center"/>
    </xf>
    <xf numFmtId="203" fontId="3" fillId="0" borderId="106" xfId="0" applyNumberFormat="1" applyFont="1" applyFill="1" applyBorder="1" applyAlignment="1">
      <alignment horizontal="right" vertical="center"/>
    </xf>
    <xf numFmtId="9" fontId="3" fillId="0" borderId="81" xfId="0" applyNumberFormat="1" applyFont="1" applyBorder="1" applyAlignment="1">
      <alignment horizontal="right" vertical="center"/>
    </xf>
    <xf numFmtId="9" fontId="3" fillId="0" borderId="112" xfId="0" applyNumberFormat="1" applyFont="1" applyBorder="1" applyAlignment="1">
      <alignment horizontal="right" vertical="center"/>
    </xf>
    <xf numFmtId="0" fontId="10" fillId="0" borderId="117" xfId="0" applyFont="1" applyBorder="1" applyAlignment="1">
      <alignment horizontal="center" vertical="center"/>
    </xf>
    <xf numFmtId="0" fontId="10" fillId="0" borderId="77" xfId="0" applyFont="1" applyBorder="1" applyAlignment="1">
      <alignment horizontal="center" vertical="center"/>
    </xf>
    <xf numFmtId="0" fontId="10" fillId="0" borderId="118" xfId="0" applyFont="1" applyBorder="1" applyAlignment="1">
      <alignment horizontal="center" vertical="center"/>
    </xf>
    <xf numFmtId="0" fontId="10" fillId="0" borderId="116" xfId="0" applyFont="1" applyBorder="1" applyAlignment="1">
      <alignment horizontal="center" vertical="center"/>
    </xf>
    <xf numFmtId="0" fontId="10" fillId="0" borderId="117" xfId="0" applyFont="1" applyBorder="1" applyAlignment="1">
      <alignment horizontal="center" vertical="center" wrapText="1"/>
    </xf>
    <xf numFmtId="0" fontId="10" fillId="0" borderId="118" xfId="0" applyFont="1" applyBorder="1" applyAlignment="1">
      <alignment horizontal="center" vertical="center" wrapText="1"/>
    </xf>
    <xf numFmtId="0" fontId="10" fillId="3" borderId="117" xfId="0" applyFont="1" applyFill="1" applyBorder="1" applyAlignment="1">
      <alignment horizontal="center" vertical="center" wrapText="1"/>
    </xf>
    <xf numFmtId="0" fontId="10" fillId="3" borderId="118" xfId="0" applyFont="1" applyFill="1" applyBorder="1" applyAlignment="1">
      <alignment horizontal="center" vertical="center" wrapText="1"/>
    </xf>
    <xf numFmtId="0" fontId="10" fillId="3" borderId="78" xfId="0" applyFont="1" applyFill="1" applyBorder="1" applyAlignment="1">
      <alignment horizontal="center" vertical="center"/>
    </xf>
    <xf numFmtId="0" fontId="10" fillId="3" borderId="68" xfId="0" applyFont="1" applyFill="1" applyBorder="1" applyAlignment="1">
      <alignment horizontal="center" vertical="center"/>
    </xf>
    <xf numFmtId="0" fontId="10" fillId="0" borderId="119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9" fontId="3" fillId="0" borderId="119" xfId="0" applyNumberFormat="1" applyFont="1" applyBorder="1" applyAlignment="1">
      <alignment horizontal="right" vertical="center"/>
    </xf>
    <xf numFmtId="9" fontId="3" fillId="0" borderId="0" xfId="0" applyNumberFormat="1" applyFont="1" applyBorder="1" applyAlignment="1">
      <alignment horizontal="right" vertical="center"/>
    </xf>
    <xf numFmtId="0" fontId="3" fillId="0" borderId="5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3" fontId="3" fillId="2" borderId="39" xfId="0" applyNumberFormat="1" applyFont="1" applyFill="1" applyBorder="1" applyAlignment="1">
      <alignment horizontal="right" vertical="center"/>
    </xf>
    <xf numFmtId="3" fontId="3" fillId="2" borderId="126" xfId="0" applyNumberFormat="1" applyFont="1" applyFill="1" applyBorder="1" applyAlignment="1">
      <alignment horizontal="right" vertical="center"/>
    </xf>
    <xf numFmtId="3" fontId="3" fillId="2" borderId="40" xfId="0" applyNumberFormat="1" applyFont="1" applyFill="1" applyBorder="1" applyAlignment="1">
      <alignment horizontal="right" vertical="center"/>
    </xf>
    <xf numFmtId="0" fontId="5" fillId="2" borderId="38" xfId="0" applyFont="1" applyFill="1" applyBorder="1" applyAlignment="1">
      <alignment horizontal="center" vertical="center"/>
    </xf>
    <xf numFmtId="0" fontId="5" fillId="2" borderId="126" xfId="0" applyFont="1" applyFill="1" applyBorder="1" applyAlignment="1">
      <alignment horizontal="center" vertical="center"/>
    </xf>
    <xf numFmtId="0" fontId="5" fillId="2" borderId="151" xfId="0" applyFont="1" applyFill="1" applyBorder="1" applyAlignment="1">
      <alignment horizontal="center" vertical="center"/>
    </xf>
    <xf numFmtId="3" fontId="3" fillId="2" borderId="38" xfId="0" applyNumberFormat="1" applyFont="1" applyFill="1" applyBorder="1" applyAlignment="1">
      <alignment horizontal="right" vertical="center"/>
    </xf>
    <xf numFmtId="3" fontId="3" fillId="2" borderId="45" xfId="0" applyNumberFormat="1" applyFont="1" applyFill="1" applyBorder="1" applyAlignment="1">
      <alignment horizontal="right"/>
    </xf>
    <xf numFmtId="3" fontId="3" fillId="2" borderId="128" xfId="0" applyNumberFormat="1" applyFont="1" applyFill="1" applyBorder="1" applyAlignment="1">
      <alignment horizontal="right"/>
    </xf>
    <xf numFmtId="0" fontId="3" fillId="2" borderId="4" xfId="0" applyFont="1" applyFill="1" applyBorder="1" applyAlignment="1">
      <alignment horizontal="center"/>
    </xf>
    <xf numFmtId="0" fontId="3" fillId="2" borderId="128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3" fontId="3" fillId="2" borderId="4" xfId="0" applyNumberFormat="1" applyFont="1" applyFill="1" applyBorder="1" applyAlignment="1">
      <alignment horizontal="right"/>
    </xf>
    <xf numFmtId="3" fontId="3" fillId="2" borderId="42" xfId="0" applyNumberFormat="1" applyFont="1" applyFill="1" applyBorder="1" applyAlignment="1">
      <alignment horizontal="right"/>
    </xf>
    <xf numFmtId="3" fontId="3" fillId="2" borderId="44" xfId="0" applyNumberFormat="1" applyFont="1" applyFill="1" applyBorder="1" applyAlignment="1">
      <alignment horizontal="right"/>
    </xf>
    <xf numFmtId="3" fontId="3" fillId="2" borderId="130" xfId="0" applyNumberFormat="1" applyFont="1" applyFill="1" applyBorder="1" applyAlignment="1">
      <alignment horizontal="right"/>
    </xf>
    <xf numFmtId="0" fontId="3" fillId="2" borderId="64" xfId="0" applyFont="1" applyFill="1" applyBorder="1" applyAlignment="1">
      <alignment horizontal="center"/>
    </xf>
    <xf numFmtId="0" fontId="3" fillId="2" borderId="148" xfId="0" applyFont="1" applyFill="1" applyBorder="1" applyAlignment="1">
      <alignment horizontal="center"/>
    </xf>
    <xf numFmtId="0" fontId="3" fillId="2" borderId="175" xfId="0" applyFont="1" applyFill="1" applyBorder="1" applyAlignment="1">
      <alignment horizontal="center" vertical="center"/>
    </xf>
    <xf numFmtId="0" fontId="3" fillId="2" borderId="10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30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right"/>
    </xf>
    <xf numFmtId="3" fontId="3" fillId="2" borderId="41" xfId="0" applyNumberFormat="1" applyFont="1" applyFill="1" applyBorder="1" applyAlignment="1">
      <alignment horizontal="right"/>
    </xf>
    <xf numFmtId="0" fontId="3" fillId="2" borderId="44" xfId="0" applyFont="1" applyFill="1" applyBorder="1" applyAlignment="1">
      <alignment horizontal="center" vertical="justify"/>
    </xf>
    <xf numFmtId="0" fontId="3" fillId="2" borderId="41" xfId="0" applyFont="1" applyFill="1" applyBorder="1" applyAlignment="1">
      <alignment horizontal="center" vertical="justify"/>
    </xf>
    <xf numFmtId="0" fontId="3" fillId="2" borderId="130" xfId="0" applyFont="1" applyFill="1" applyBorder="1" applyAlignment="1">
      <alignment horizontal="center" vertical="justify"/>
    </xf>
    <xf numFmtId="0" fontId="3" fillId="2" borderId="149" xfId="0" applyFont="1" applyFill="1" applyBorder="1" applyAlignment="1">
      <alignment horizontal="center" vertical="justify"/>
    </xf>
    <xf numFmtId="0" fontId="3" fillId="2" borderId="140" xfId="0" applyFont="1" applyFill="1" applyBorder="1" applyAlignment="1">
      <alignment horizontal="center" vertical="justify"/>
    </xf>
    <xf numFmtId="0" fontId="3" fillId="2" borderId="9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0" fillId="2" borderId="117" xfId="0" applyFill="1" applyBorder="1" applyAlignment="1">
      <alignment horizontal="center" vertical="center"/>
    </xf>
    <xf numFmtId="0" fontId="0" fillId="2" borderId="63" xfId="0" applyFill="1" applyBorder="1" applyAlignment="1">
      <alignment horizontal="center" vertical="center"/>
    </xf>
    <xf numFmtId="0" fontId="0" fillId="2" borderId="140" xfId="0" applyFill="1" applyBorder="1" applyAlignment="1">
      <alignment horizontal="center" vertical="center"/>
    </xf>
    <xf numFmtId="0" fontId="0" fillId="2" borderId="118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141" xfId="0" applyFill="1" applyBorder="1" applyAlignment="1">
      <alignment horizontal="center" vertical="center"/>
    </xf>
    <xf numFmtId="208" fontId="12" fillId="0" borderId="32" xfId="0" applyNumberFormat="1" applyFont="1" applyBorder="1" applyAlignment="1">
      <alignment horizontal="left"/>
    </xf>
    <xf numFmtId="209" fontId="8" fillId="0" borderId="0" xfId="0" applyNumberFormat="1" applyFont="1" applyAlignment="1">
      <alignment horizontal="center"/>
    </xf>
    <xf numFmtId="3" fontId="3" fillId="2" borderId="46" xfId="0" applyNumberFormat="1" applyFont="1" applyFill="1" applyBorder="1" applyAlignment="1">
      <alignment horizontal="right"/>
    </xf>
    <xf numFmtId="3" fontId="3" fillId="2" borderId="125" xfId="0" applyNumberFormat="1" applyFont="1" applyFill="1" applyBorder="1" applyAlignment="1">
      <alignment horizontal="right"/>
    </xf>
    <xf numFmtId="3" fontId="3" fillId="2" borderId="43" xfId="0" applyNumberFormat="1" applyFont="1" applyFill="1" applyBorder="1" applyAlignment="1">
      <alignment horizontal="right"/>
    </xf>
    <xf numFmtId="3" fontId="3" fillId="2" borderId="12" xfId="0" applyNumberFormat="1" applyFont="1" applyFill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3" fontId="3" fillId="0" borderId="45" xfId="0" applyNumberFormat="1" applyFont="1" applyBorder="1" applyAlignment="1">
      <alignment horizontal="right"/>
    </xf>
    <xf numFmtId="3" fontId="3" fillId="0" borderId="42" xfId="0" applyNumberFormat="1" applyFont="1" applyBorder="1" applyAlignment="1">
      <alignment horizontal="right"/>
    </xf>
    <xf numFmtId="3" fontId="3" fillId="0" borderId="4" xfId="0" applyNumberFormat="1" applyFont="1" applyBorder="1" applyAlignment="1">
      <alignment horizontal="right"/>
    </xf>
    <xf numFmtId="3" fontId="3" fillId="0" borderId="128" xfId="0" applyNumberFormat="1" applyFont="1" applyBorder="1" applyAlignment="1">
      <alignment horizontal="right"/>
    </xf>
    <xf numFmtId="3" fontId="3" fillId="0" borderId="44" xfId="0" applyNumberFormat="1" applyFont="1" applyBorder="1" applyAlignment="1">
      <alignment horizontal="right"/>
    </xf>
    <xf numFmtId="3" fontId="3" fillId="0" borderId="130" xfId="0" applyNumberFormat="1" applyFont="1" applyBorder="1" applyAlignment="1">
      <alignment horizontal="right"/>
    </xf>
    <xf numFmtId="3" fontId="3" fillId="0" borderId="4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2" xfId="0" applyNumberFormat="1" applyFont="1" applyBorder="1" applyAlignment="1">
      <alignment horizontal="right"/>
    </xf>
    <xf numFmtId="3" fontId="3" fillId="0" borderId="43" xfId="0" applyNumberFormat="1" applyFont="1" applyBorder="1" applyAlignment="1">
      <alignment horizontal="right"/>
    </xf>
    <xf numFmtId="3" fontId="3" fillId="0" borderId="46" xfId="0" applyNumberFormat="1" applyFont="1" applyBorder="1" applyAlignment="1">
      <alignment horizontal="right"/>
    </xf>
    <xf numFmtId="3" fontId="3" fillId="0" borderId="125" xfId="0" applyNumberFormat="1" applyFont="1" applyBorder="1" applyAlignment="1">
      <alignment horizontal="right"/>
    </xf>
    <xf numFmtId="0" fontId="3" fillId="0" borderId="3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6" xfId="0" applyFont="1" applyBorder="1" applyAlignment="1">
      <alignment horizontal="center" vertical="center"/>
    </xf>
    <xf numFmtId="0" fontId="3" fillId="0" borderId="10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2" borderId="117" xfId="0" applyFont="1" applyFill="1" applyBorder="1" applyAlignment="1">
      <alignment horizontal="center" vertical="center" wrapText="1"/>
    </xf>
    <xf numFmtId="0" fontId="3" fillId="2" borderId="140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147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76" xfId="0" applyFont="1" applyFill="1" applyBorder="1" applyAlignment="1">
      <alignment horizontal="center" vertical="center"/>
    </xf>
    <xf numFmtId="0" fontId="3" fillId="2" borderId="62" xfId="0" applyFont="1" applyFill="1" applyBorder="1" applyAlignment="1">
      <alignment horizontal="center" vertical="center"/>
    </xf>
    <xf numFmtId="0" fontId="3" fillId="2" borderId="136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35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162" xfId="0" applyFont="1" applyFill="1" applyBorder="1" applyAlignment="1">
      <alignment horizontal="center" vertical="center"/>
    </xf>
    <xf numFmtId="207" fontId="7" fillId="2" borderId="117" xfId="0" applyNumberFormat="1" applyFont="1" applyFill="1" applyBorder="1" applyAlignment="1">
      <alignment horizontal="center" vertical="center"/>
    </xf>
    <xf numFmtId="207" fontId="7" fillId="2" borderId="63" xfId="0" applyNumberFormat="1" applyFont="1" applyFill="1" applyBorder="1" applyAlignment="1">
      <alignment horizontal="center" vertical="center"/>
    </xf>
    <xf numFmtId="207" fontId="7" fillId="2" borderId="140" xfId="0" applyNumberFormat="1" applyFont="1" applyFill="1" applyBorder="1" applyAlignment="1">
      <alignment horizontal="center" vertical="center"/>
    </xf>
    <xf numFmtId="207" fontId="7" fillId="2" borderId="24" xfId="0" applyNumberFormat="1" applyFont="1" applyFill="1" applyBorder="1" applyAlignment="1">
      <alignment horizontal="center" vertical="center"/>
    </xf>
    <xf numFmtId="207" fontId="7" fillId="2" borderId="0" xfId="0" applyNumberFormat="1" applyFont="1" applyFill="1" applyBorder="1" applyAlignment="1">
      <alignment horizontal="center" vertical="center"/>
    </xf>
    <xf numFmtId="207" fontId="7" fillId="2" borderId="147" xfId="0" applyNumberFormat="1" applyFont="1" applyFill="1" applyBorder="1" applyAlignment="1">
      <alignment horizontal="center" vertical="center"/>
    </xf>
    <xf numFmtId="207" fontId="7" fillId="2" borderId="118" xfId="0" applyNumberFormat="1" applyFont="1" applyFill="1" applyBorder="1" applyAlignment="1">
      <alignment horizontal="center" vertical="center"/>
    </xf>
    <xf numFmtId="207" fontId="7" fillId="2" borderId="32" xfId="0" applyNumberFormat="1" applyFont="1" applyFill="1" applyBorder="1" applyAlignment="1">
      <alignment horizontal="center" vertical="center"/>
    </xf>
    <xf numFmtId="207" fontId="7" fillId="2" borderId="141" xfId="0" applyNumberFormat="1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7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35" xfId="0" applyFont="1" applyBorder="1" applyAlignment="1">
      <alignment horizontal="center" vertical="center"/>
    </xf>
    <xf numFmtId="0" fontId="3" fillId="0" borderId="162" xfId="0" applyFont="1" applyBorder="1" applyAlignment="1">
      <alignment horizontal="center" vertical="center"/>
    </xf>
    <xf numFmtId="0" fontId="3" fillId="0" borderId="14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5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/>
    </xf>
    <xf numFmtId="3" fontId="3" fillId="0" borderId="39" xfId="0" applyNumberFormat="1" applyFont="1" applyBorder="1" applyAlignment="1">
      <alignment horizontal="right" vertical="center"/>
    </xf>
    <xf numFmtId="3" fontId="3" fillId="0" borderId="126" xfId="0" applyNumberFormat="1" applyFont="1" applyBorder="1" applyAlignment="1">
      <alignment horizontal="right" vertical="center"/>
    </xf>
    <xf numFmtId="3" fontId="3" fillId="0" borderId="40" xfId="0" applyNumberFormat="1" applyFont="1" applyBorder="1" applyAlignment="1">
      <alignment horizontal="right" vertical="center"/>
    </xf>
    <xf numFmtId="0" fontId="5" fillId="0" borderId="38" xfId="0" applyFont="1" applyBorder="1" applyAlignment="1">
      <alignment horizontal="center" vertical="center"/>
    </xf>
    <xf numFmtId="0" fontId="5" fillId="0" borderId="126" xfId="0" applyFont="1" applyBorder="1" applyAlignment="1">
      <alignment horizontal="center" vertical="center"/>
    </xf>
    <xf numFmtId="0" fontId="5" fillId="0" borderId="151" xfId="0" applyFont="1" applyBorder="1" applyAlignment="1">
      <alignment horizontal="center" vertical="center"/>
    </xf>
    <xf numFmtId="3" fontId="3" fillId="0" borderId="38" xfId="0" applyNumberFormat="1" applyFont="1" applyBorder="1" applyAlignment="1">
      <alignment horizontal="right" vertical="center"/>
    </xf>
    <xf numFmtId="0" fontId="3" fillId="0" borderId="106" xfId="0" applyFont="1" applyBorder="1" applyAlignment="1">
      <alignment horizontal="center" vertical="center"/>
    </xf>
    <xf numFmtId="0" fontId="3" fillId="2" borderId="144" xfId="0" applyFont="1" applyFill="1" applyBorder="1" applyAlignment="1">
      <alignment horizontal="center" vertical="justify"/>
    </xf>
    <xf numFmtId="0" fontId="3" fillId="2" borderId="57" xfId="0" applyFont="1" applyFill="1" applyBorder="1" applyAlignment="1">
      <alignment horizontal="center" vertical="justify"/>
    </xf>
    <xf numFmtId="199" fontId="3" fillId="2" borderId="1" xfId="0" applyNumberFormat="1" applyFont="1" applyFill="1" applyBorder="1" applyAlignment="1">
      <alignment horizontal="center" vertical="center"/>
    </xf>
    <xf numFmtId="199" fontId="3" fillId="2" borderId="120" xfId="0" applyNumberFormat="1" applyFont="1" applyFill="1" applyBorder="1" applyAlignment="1">
      <alignment horizontal="center" vertical="center"/>
    </xf>
    <xf numFmtId="0" fontId="3" fillId="2" borderId="118" xfId="0" applyFont="1" applyFill="1" applyBorder="1" applyAlignment="1">
      <alignment horizontal="center" vertical="center"/>
    </xf>
    <xf numFmtId="0" fontId="3" fillId="2" borderId="65" xfId="0" applyFont="1" applyFill="1" applyBorder="1" applyAlignment="1">
      <alignment horizontal="center" vertical="center"/>
    </xf>
    <xf numFmtId="0" fontId="1" fillId="0" borderId="0" xfId="0" applyFont="1" applyAlignment="1"/>
    <xf numFmtId="208" fontId="7" fillId="2" borderId="117" xfId="0" applyNumberFormat="1" applyFont="1" applyFill="1" applyBorder="1" applyAlignment="1">
      <alignment horizontal="center" vertical="center"/>
    </xf>
    <xf numFmtId="208" fontId="7" fillId="2" borderId="63" xfId="0" applyNumberFormat="1" applyFont="1" applyFill="1" applyBorder="1" applyAlignment="1">
      <alignment horizontal="center" vertical="center"/>
    </xf>
    <xf numFmtId="208" fontId="7" fillId="2" borderId="140" xfId="0" applyNumberFormat="1" applyFont="1" applyFill="1" applyBorder="1" applyAlignment="1">
      <alignment horizontal="center" vertical="center"/>
    </xf>
    <xf numFmtId="208" fontId="7" fillId="2" borderId="118" xfId="0" applyNumberFormat="1" applyFont="1" applyFill="1" applyBorder="1" applyAlignment="1">
      <alignment horizontal="center" vertical="center"/>
    </xf>
    <xf numFmtId="208" fontId="7" fillId="2" borderId="32" xfId="0" applyNumberFormat="1" applyFont="1" applyFill="1" applyBorder="1" applyAlignment="1">
      <alignment horizontal="center" vertical="center"/>
    </xf>
    <xf numFmtId="208" fontId="7" fillId="2" borderId="141" xfId="0" applyNumberFormat="1" applyFont="1" applyFill="1" applyBorder="1" applyAlignment="1">
      <alignment horizontal="center" vertical="center"/>
    </xf>
    <xf numFmtId="201" fontId="3" fillId="2" borderId="44" xfId="0" applyNumberFormat="1" applyFont="1" applyFill="1" applyBorder="1" applyAlignment="1">
      <alignment horizontal="right"/>
    </xf>
    <xf numFmtId="201" fontId="3" fillId="2" borderId="41" xfId="0" applyNumberFormat="1" applyFont="1" applyFill="1" applyBorder="1" applyAlignment="1">
      <alignment horizontal="right"/>
    </xf>
    <xf numFmtId="201" fontId="3" fillId="2" borderId="45" xfId="0" applyNumberFormat="1" applyFont="1" applyFill="1" applyBorder="1" applyAlignment="1">
      <alignment horizontal="right"/>
    </xf>
    <xf numFmtId="201" fontId="3" fillId="2" borderId="42" xfId="0" applyNumberFormat="1" applyFont="1" applyFill="1" applyBorder="1" applyAlignment="1">
      <alignment horizontal="right"/>
    </xf>
    <xf numFmtId="201" fontId="3" fillId="2" borderId="4" xfId="0" applyNumberFormat="1" applyFont="1" applyFill="1" applyBorder="1" applyAlignment="1">
      <alignment horizontal="right"/>
    </xf>
    <xf numFmtId="201" fontId="3" fillId="2" borderId="1" xfId="0" applyNumberFormat="1" applyFont="1" applyFill="1" applyBorder="1" applyAlignment="1">
      <alignment horizontal="right"/>
    </xf>
    <xf numFmtId="0" fontId="3" fillId="0" borderId="175" xfId="0" applyFont="1" applyBorder="1" applyAlignment="1">
      <alignment horizontal="center" vertical="center"/>
    </xf>
    <xf numFmtId="0" fontId="3" fillId="0" borderId="149" xfId="0" applyFont="1" applyBorder="1" applyAlignment="1">
      <alignment horizontal="center" vertical="justify"/>
    </xf>
    <xf numFmtId="0" fontId="3" fillId="0" borderId="140" xfId="0" applyFont="1" applyBorder="1" applyAlignment="1">
      <alignment horizontal="center" vertical="justify"/>
    </xf>
    <xf numFmtId="0" fontId="3" fillId="0" borderId="64" xfId="0" applyFont="1" applyBorder="1" applyAlignment="1">
      <alignment horizontal="center"/>
    </xf>
    <xf numFmtId="0" fontId="3" fillId="0" borderId="148" xfId="0" applyFont="1" applyBorder="1" applyAlignment="1">
      <alignment horizontal="center"/>
    </xf>
    <xf numFmtId="0" fontId="0" fillId="0" borderId="117" xfId="0" applyBorder="1" applyAlignment="1">
      <alignment horizontal="center" vertical="center"/>
    </xf>
    <xf numFmtId="0" fontId="0" fillId="0" borderId="11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1" xfId="0" applyBorder="1" applyAlignment="1">
      <alignment horizontal="center" vertical="center"/>
    </xf>
    <xf numFmtId="0" fontId="1" fillId="0" borderId="32" xfId="0" applyFont="1" applyBorder="1" applyAlignment="1">
      <alignment horizontal="center"/>
    </xf>
    <xf numFmtId="201" fontId="3" fillId="2" borderId="46" xfId="0" applyNumberFormat="1" applyFont="1" applyFill="1" applyBorder="1" applyAlignment="1">
      <alignment horizontal="right"/>
    </xf>
    <xf numFmtId="201" fontId="3" fillId="2" borderId="43" xfId="0" applyNumberFormat="1" applyFont="1" applyFill="1" applyBorder="1" applyAlignment="1">
      <alignment horizontal="right"/>
    </xf>
    <xf numFmtId="201" fontId="3" fillId="2" borderId="38" xfId="0" applyNumberFormat="1" applyFont="1" applyFill="1" applyBorder="1" applyAlignment="1">
      <alignment horizontal="right" vertical="center"/>
    </xf>
    <xf numFmtId="201" fontId="3" fillId="2" borderId="40" xfId="0" applyNumberFormat="1" applyFont="1" applyFill="1" applyBorder="1" applyAlignment="1">
      <alignment horizontal="right" vertical="center"/>
    </xf>
    <xf numFmtId="201" fontId="3" fillId="2" borderId="39" xfId="0" applyNumberFormat="1" applyFont="1" applyFill="1" applyBorder="1" applyAlignment="1">
      <alignment horizontal="right" vertical="center"/>
    </xf>
    <xf numFmtId="9" fontId="3" fillId="2" borderId="37" xfId="0" applyNumberFormat="1" applyFont="1" applyFill="1" applyBorder="1" applyAlignment="1">
      <alignment horizontal="right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justify"/>
    </xf>
    <xf numFmtId="0" fontId="3" fillId="2" borderId="117" xfId="0" applyFont="1" applyFill="1" applyBorder="1" applyAlignment="1">
      <alignment horizontal="center"/>
    </xf>
    <xf numFmtId="0" fontId="3" fillId="2" borderId="140" xfId="0" applyFont="1" applyFill="1" applyBorder="1" applyAlignment="1">
      <alignment horizontal="center"/>
    </xf>
    <xf numFmtId="0" fontId="3" fillId="2" borderId="118" xfId="0" applyFont="1" applyFill="1" applyBorder="1" applyAlignment="1">
      <alignment horizontal="center" vertical="top"/>
    </xf>
    <xf numFmtId="0" fontId="3" fillId="2" borderId="141" xfId="0" applyFont="1" applyFill="1" applyBorder="1" applyAlignment="1">
      <alignment horizontal="center" vertical="top"/>
    </xf>
    <xf numFmtId="0" fontId="3" fillId="2" borderId="117" xfId="0" applyFont="1" applyFill="1" applyBorder="1" applyAlignment="1">
      <alignment horizontal="center" vertical="center"/>
    </xf>
    <xf numFmtId="0" fontId="0" fillId="2" borderId="136" xfId="0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2" borderId="29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0" fontId="3" fillId="2" borderId="144" xfId="0" applyFont="1" applyFill="1" applyBorder="1" applyAlignment="1">
      <alignment horizontal="center" vertical="center"/>
    </xf>
    <xf numFmtId="0" fontId="3" fillId="2" borderId="5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9" fontId="3" fillId="0" borderId="0" xfId="0" applyNumberFormat="1" applyFont="1" applyBorder="1" applyAlignment="1">
      <alignment horizontal="right"/>
    </xf>
    <xf numFmtId="0" fontId="3" fillId="2" borderId="168" xfId="0" applyFont="1" applyFill="1" applyBorder="1" applyAlignment="1">
      <alignment horizontal="center" vertical="center" wrapText="1"/>
    </xf>
    <xf numFmtId="0" fontId="3" fillId="2" borderId="134" xfId="0" applyFont="1" applyFill="1" applyBorder="1" applyAlignment="1">
      <alignment horizontal="center" vertical="center"/>
    </xf>
    <xf numFmtId="0" fontId="3" fillId="0" borderId="108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1" fillId="0" borderId="32" xfId="0" applyFont="1" applyBorder="1" applyAlignment="1">
      <alignment horizontal="left"/>
    </xf>
    <xf numFmtId="0" fontId="3" fillId="0" borderId="1" xfId="0" applyFont="1" applyBorder="1" applyAlignment="1">
      <alignment horizontal="center" vertical="justify"/>
    </xf>
    <xf numFmtId="0" fontId="3" fillId="0" borderId="51" xfId="0" applyFont="1" applyBorder="1" applyAlignment="1">
      <alignment horizontal="center" vertical="center"/>
    </xf>
    <xf numFmtId="9" fontId="3" fillId="0" borderId="37" xfId="0" applyNumberFormat="1" applyFont="1" applyBorder="1" applyAlignment="1">
      <alignment horizontal="right" vertical="center"/>
    </xf>
    <xf numFmtId="9" fontId="3" fillId="0" borderId="144" xfId="0" applyNumberFormat="1" applyFont="1" applyBorder="1" applyAlignment="1">
      <alignment horizontal="right" vertical="center"/>
    </xf>
    <xf numFmtId="9" fontId="3" fillId="0" borderId="134" xfId="0" applyNumberFormat="1" applyFont="1" applyBorder="1" applyAlignment="1">
      <alignment horizontal="right" vertical="center"/>
    </xf>
    <xf numFmtId="9" fontId="3" fillId="2" borderId="144" xfId="0" applyNumberFormat="1" applyFont="1" applyFill="1" applyBorder="1" applyAlignment="1">
      <alignment horizontal="right" vertical="center"/>
    </xf>
    <xf numFmtId="9" fontId="3" fillId="2" borderId="134" xfId="0" applyNumberFormat="1" applyFont="1" applyFill="1" applyBorder="1" applyAlignment="1">
      <alignment horizontal="right" vertical="center"/>
    </xf>
    <xf numFmtId="0" fontId="3" fillId="2" borderId="32" xfId="0" applyFont="1" applyFill="1" applyBorder="1" applyAlignment="1">
      <alignment horizontal="center" vertical="center"/>
    </xf>
    <xf numFmtId="9" fontId="3" fillId="2" borderId="31" xfId="0" applyNumberFormat="1" applyFont="1" applyFill="1" applyBorder="1" applyAlignment="1">
      <alignment horizontal="right" vertical="center"/>
    </xf>
    <xf numFmtId="0" fontId="3" fillId="0" borderId="140" xfId="0" applyFont="1" applyBorder="1" applyAlignment="1">
      <alignment horizontal="center"/>
    </xf>
    <xf numFmtId="0" fontId="3" fillId="0" borderId="141" xfId="0" applyFont="1" applyBorder="1" applyAlignment="1">
      <alignment horizontal="center" vertical="top"/>
    </xf>
    <xf numFmtId="0" fontId="3" fillId="0" borderId="168" xfId="0" applyFont="1" applyBorder="1" applyAlignment="1">
      <alignment horizontal="center" vertical="center" wrapText="1"/>
    </xf>
    <xf numFmtId="0" fontId="3" fillId="0" borderId="134" xfId="0" applyFont="1" applyBorder="1" applyAlignment="1">
      <alignment horizontal="center" vertical="center"/>
    </xf>
    <xf numFmtId="9" fontId="3" fillId="0" borderId="144" xfId="0" applyNumberFormat="1" applyFont="1" applyBorder="1" applyAlignment="1">
      <alignment horizontal="right"/>
    </xf>
    <xf numFmtId="9" fontId="3" fillId="0" borderId="134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center" vertical="justify"/>
    </xf>
    <xf numFmtId="9" fontId="3" fillId="2" borderId="144" xfId="0" applyNumberFormat="1" applyFont="1" applyFill="1" applyBorder="1" applyAlignment="1">
      <alignment horizontal="right"/>
    </xf>
    <xf numFmtId="9" fontId="3" fillId="2" borderId="134" xfId="0" applyNumberFormat="1" applyFont="1" applyFill="1" applyBorder="1" applyAlignment="1">
      <alignment horizontal="right"/>
    </xf>
    <xf numFmtId="0" fontId="3" fillId="2" borderId="37" xfId="0" applyFont="1" applyFill="1" applyBorder="1" applyAlignment="1">
      <alignment horizontal="center" vertical="center"/>
    </xf>
    <xf numFmtId="0" fontId="3" fillId="2" borderId="136" xfId="0" applyFont="1" applyFill="1" applyBorder="1" applyAlignment="1">
      <alignment horizontal="center"/>
    </xf>
    <xf numFmtId="0" fontId="3" fillId="2" borderId="51" xfId="0" applyFont="1" applyFill="1" applyBorder="1" applyAlignment="1">
      <alignment horizontal="center" vertical="top"/>
    </xf>
    <xf numFmtId="207" fontId="7" fillId="0" borderId="117" xfId="0" applyNumberFormat="1" applyFont="1" applyBorder="1" applyAlignment="1">
      <alignment horizontal="center" vertical="center"/>
    </xf>
    <xf numFmtId="207" fontId="7" fillId="0" borderId="63" xfId="0" applyNumberFormat="1" applyFont="1" applyBorder="1" applyAlignment="1">
      <alignment horizontal="center" vertical="center"/>
    </xf>
    <xf numFmtId="207" fontId="7" fillId="0" borderId="140" xfId="0" applyNumberFormat="1" applyFont="1" applyBorder="1" applyAlignment="1">
      <alignment horizontal="center" vertical="center"/>
    </xf>
    <xf numFmtId="207" fontId="7" fillId="0" borderId="24" xfId="0" applyNumberFormat="1" applyFont="1" applyBorder="1" applyAlignment="1">
      <alignment horizontal="center" vertical="center"/>
    </xf>
    <xf numFmtId="207" fontId="7" fillId="0" borderId="147" xfId="0" applyNumberFormat="1" applyFont="1" applyBorder="1" applyAlignment="1">
      <alignment horizontal="center" vertical="center"/>
    </xf>
    <xf numFmtId="207" fontId="7" fillId="0" borderId="118" xfId="0" applyNumberFormat="1" applyFont="1" applyBorder="1" applyAlignment="1">
      <alignment horizontal="center" vertical="center"/>
    </xf>
    <xf numFmtId="207" fontId="7" fillId="0" borderId="141" xfId="0" applyNumberFormat="1" applyFont="1" applyBorder="1" applyAlignment="1">
      <alignment horizontal="center" vertical="center"/>
    </xf>
    <xf numFmtId="0" fontId="0" fillId="2" borderId="51" xfId="0" applyFill="1" applyBorder="1" applyAlignment="1">
      <alignment horizontal="center" vertical="top"/>
    </xf>
    <xf numFmtId="0" fontId="3" fillId="2" borderId="144" xfId="0" applyFont="1" applyFill="1" applyBorder="1" applyAlignment="1">
      <alignment horizontal="center" vertical="center" wrapText="1"/>
    </xf>
    <xf numFmtId="0" fontId="3" fillId="2" borderId="133" xfId="0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/>
    </xf>
    <xf numFmtId="0" fontId="3" fillId="2" borderId="126" xfId="0" applyFont="1" applyFill="1" applyBorder="1" applyAlignment="1">
      <alignment horizontal="center" vertical="center"/>
    </xf>
    <xf numFmtId="0" fontId="3" fillId="2" borderId="63" xfId="0" applyFont="1" applyFill="1" applyBorder="1" applyAlignment="1">
      <alignment horizontal="center" vertical="center"/>
    </xf>
    <xf numFmtId="0" fontId="3" fillId="2" borderId="141" xfId="0" applyFont="1" applyFill="1" applyBorder="1" applyAlignment="1">
      <alignment horizontal="center" vertical="center"/>
    </xf>
    <xf numFmtId="0" fontId="3" fillId="2" borderId="177" xfId="0" applyFont="1" applyFill="1" applyBorder="1" applyAlignment="1">
      <alignment horizontal="center" vertical="center"/>
    </xf>
    <xf numFmtId="0" fontId="3" fillId="2" borderId="108" xfId="0" applyFont="1" applyFill="1" applyBorder="1" applyAlignment="1">
      <alignment horizontal="center" vertical="center"/>
    </xf>
    <xf numFmtId="0" fontId="3" fillId="2" borderId="140" xfId="0" applyFont="1" applyFill="1" applyBorder="1" applyAlignment="1">
      <alignment horizontal="center" vertical="center" textRotation="180"/>
    </xf>
    <xf numFmtId="0" fontId="3" fillId="2" borderId="141" xfId="0" applyFont="1" applyFill="1" applyBorder="1" applyAlignment="1">
      <alignment horizontal="center" vertical="center" textRotation="180"/>
    </xf>
    <xf numFmtId="0" fontId="3" fillId="2" borderId="178" xfId="0" applyFont="1" applyFill="1" applyBorder="1" applyAlignment="1">
      <alignment horizontal="center" vertical="center"/>
    </xf>
    <xf numFmtId="0" fontId="3" fillId="2" borderId="55" xfId="0" applyFont="1" applyFill="1" applyBorder="1" applyAlignment="1">
      <alignment horizontal="center" vertical="center"/>
    </xf>
    <xf numFmtId="0" fontId="3" fillId="0" borderId="178" xfId="0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49" fontId="3" fillId="0" borderId="27" xfId="0" applyNumberFormat="1" applyFont="1" applyBorder="1" applyAlignment="1">
      <alignment horizontal="center" vertical="center"/>
    </xf>
    <xf numFmtId="0" fontId="3" fillId="0" borderId="177" xfId="0" applyFont="1" applyBorder="1" applyAlignment="1">
      <alignment horizontal="center" vertical="center"/>
    </xf>
    <xf numFmtId="201" fontId="3" fillId="0" borderId="45" xfId="0" applyNumberFormat="1" applyFont="1" applyBorder="1" applyAlignment="1">
      <alignment horizontal="right"/>
    </xf>
    <xf numFmtId="201" fontId="3" fillId="0" borderId="42" xfId="0" applyNumberFormat="1" applyFont="1" applyBorder="1" applyAlignment="1">
      <alignment horizontal="right"/>
    </xf>
    <xf numFmtId="208" fontId="7" fillId="0" borderId="117" xfId="0" applyNumberFormat="1" applyFont="1" applyBorder="1" applyAlignment="1">
      <alignment horizontal="center" vertical="center"/>
    </xf>
    <xf numFmtId="208" fontId="7" fillId="0" borderId="63" xfId="0" applyNumberFormat="1" applyFont="1" applyBorder="1" applyAlignment="1">
      <alignment horizontal="center" vertical="center"/>
    </xf>
    <xf numFmtId="208" fontId="7" fillId="0" borderId="140" xfId="0" applyNumberFormat="1" applyFont="1" applyBorder="1" applyAlignment="1">
      <alignment horizontal="center" vertical="center"/>
    </xf>
    <xf numFmtId="208" fontId="7" fillId="0" borderId="118" xfId="0" applyNumberFormat="1" applyFont="1" applyBorder="1" applyAlignment="1">
      <alignment horizontal="center" vertical="center"/>
    </xf>
    <xf numFmtId="208" fontId="7" fillId="0" borderId="141" xfId="0" applyNumberFormat="1" applyFont="1" applyBorder="1" applyAlignment="1">
      <alignment horizontal="center" vertic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117" xfId="0" applyFont="1" applyBorder="1" applyAlignment="1">
      <alignment horizontal="center" vertical="center" wrapText="1"/>
    </xf>
    <xf numFmtId="0" fontId="3" fillId="0" borderId="14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76" xfId="0" applyFont="1" applyBorder="1" applyAlignment="1">
      <alignment horizontal="center" vertical="center"/>
    </xf>
    <xf numFmtId="199" fontId="3" fillId="0" borderId="1" xfId="0" applyNumberFormat="1" applyFont="1" applyBorder="1" applyAlignment="1">
      <alignment horizontal="center" vertical="center"/>
    </xf>
    <xf numFmtId="199" fontId="3" fillId="0" borderId="120" xfId="0" applyNumberFormat="1" applyFont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justify"/>
    </xf>
    <xf numFmtId="9" fontId="3" fillId="2" borderId="132" xfId="0" applyNumberFormat="1" applyFont="1" applyFill="1" applyBorder="1" applyAlignment="1">
      <alignment horizontal="right"/>
    </xf>
    <xf numFmtId="9" fontId="3" fillId="2" borderId="133" xfId="0" applyNumberFormat="1" applyFont="1" applyFill="1" applyBorder="1" applyAlignment="1">
      <alignment horizontal="right"/>
    </xf>
    <xf numFmtId="0" fontId="3" fillId="2" borderId="10" xfId="0" applyFont="1" applyFill="1" applyBorder="1" applyAlignment="1">
      <alignment horizontal="center" vertical="center"/>
    </xf>
    <xf numFmtId="0" fontId="3" fillId="2" borderId="17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3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201" fontId="3" fillId="0" borderId="1" xfId="0" applyNumberFormat="1" applyFont="1" applyBorder="1" applyAlignment="1">
      <alignment horizontal="right"/>
    </xf>
    <xf numFmtId="201" fontId="3" fillId="0" borderId="41" xfId="0" applyNumberFormat="1" applyFont="1" applyBorder="1" applyAlignment="1">
      <alignment horizontal="right"/>
    </xf>
    <xf numFmtId="201" fontId="3" fillId="0" borderId="44" xfId="0" applyNumberFormat="1" applyFont="1" applyBorder="1" applyAlignment="1">
      <alignment horizontal="right"/>
    </xf>
    <xf numFmtId="201" fontId="3" fillId="0" borderId="4" xfId="0" applyNumberFormat="1" applyFont="1" applyBorder="1" applyAlignment="1">
      <alignment horizontal="right"/>
    </xf>
    <xf numFmtId="201" fontId="3" fillId="0" borderId="12" xfId="0" applyNumberFormat="1" applyFont="1" applyBorder="1" applyAlignment="1">
      <alignment horizontal="right"/>
    </xf>
    <xf numFmtId="201" fontId="3" fillId="0" borderId="43" xfId="0" applyNumberFormat="1" applyFont="1" applyBorder="1" applyAlignment="1">
      <alignment horizontal="right"/>
    </xf>
    <xf numFmtId="201" fontId="3" fillId="0" borderId="38" xfId="0" applyNumberFormat="1" applyFont="1" applyBorder="1" applyAlignment="1">
      <alignment horizontal="right" vertical="center"/>
    </xf>
    <xf numFmtId="201" fontId="3" fillId="0" borderId="40" xfId="0" applyNumberFormat="1" applyFont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61" xfId="0" applyFont="1" applyFill="1" applyBorder="1" applyAlignment="1">
      <alignment horizontal="center" vertical="center"/>
    </xf>
    <xf numFmtId="0" fontId="3" fillId="2" borderId="120" xfId="0" applyFont="1" applyFill="1" applyBorder="1" applyAlignment="1">
      <alignment horizontal="center" vertical="justify"/>
    </xf>
    <xf numFmtId="0" fontId="3" fillId="0" borderId="161" xfId="0" applyFont="1" applyBorder="1" applyAlignment="1">
      <alignment horizontal="center" vertical="center"/>
    </xf>
    <xf numFmtId="201" fontId="3" fillId="0" borderId="46" xfId="0" applyNumberFormat="1" applyFont="1" applyBorder="1" applyAlignment="1">
      <alignment horizontal="right"/>
    </xf>
    <xf numFmtId="201" fontId="3" fillId="0" borderId="39" xfId="0" applyNumberFormat="1" applyFont="1" applyBorder="1" applyAlignment="1">
      <alignment horizontal="right" vertical="center"/>
    </xf>
    <xf numFmtId="9" fontId="3" fillId="0" borderId="31" xfId="0" applyNumberFormat="1" applyFont="1" applyBorder="1" applyAlignment="1">
      <alignment horizontal="right" vertical="center"/>
    </xf>
    <xf numFmtId="201" fontId="3" fillId="2" borderId="12" xfId="0" applyNumberFormat="1" applyFont="1" applyFill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3" fillId="2" borderId="15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/>
    </xf>
    <xf numFmtId="0" fontId="3" fillId="2" borderId="125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9" fontId="3" fillId="2" borderId="57" xfId="0" applyNumberFormat="1" applyFont="1" applyFill="1" applyBorder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9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207" fontId="11" fillId="2" borderId="144" xfId="0" applyNumberFormat="1" applyFont="1" applyFill="1" applyBorder="1" applyAlignment="1">
      <alignment horizontal="center" vertical="center"/>
    </xf>
    <xf numFmtId="207" fontId="11" fillId="2" borderId="57" xfId="0" applyNumberFormat="1" applyFont="1" applyFill="1" applyBorder="1" applyAlignment="1">
      <alignment horizontal="center" vertical="center"/>
    </xf>
    <xf numFmtId="207" fontId="11" fillId="2" borderId="134" xfId="0" applyNumberFormat="1" applyFont="1" applyFill="1" applyBorder="1" applyAlignment="1">
      <alignment horizontal="center" vertical="center"/>
    </xf>
    <xf numFmtId="0" fontId="3" fillId="2" borderId="133" xfId="0" applyFont="1" applyFill="1" applyBorder="1" applyAlignment="1">
      <alignment horizontal="center" vertical="center"/>
    </xf>
    <xf numFmtId="207" fontId="11" fillId="0" borderId="144" xfId="0" applyNumberFormat="1" applyFont="1" applyBorder="1" applyAlignment="1">
      <alignment horizontal="center" vertical="center"/>
    </xf>
    <xf numFmtId="207" fontId="11" fillId="0" borderId="57" xfId="0" applyNumberFormat="1" applyFont="1" applyBorder="1" applyAlignment="1">
      <alignment horizontal="center" vertical="center"/>
    </xf>
    <xf numFmtId="207" fontId="11" fillId="0" borderId="134" xfId="0" applyNumberFormat="1" applyFont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9" fontId="3" fillId="0" borderId="132" xfId="0" applyNumberFormat="1" applyFont="1" applyBorder="1" applyAlignment="1">
      <alignment horizontal="right"/>
    </xf>
    <xf numFmtId="9" fontId="3" fillId="0" borderId="133" xfId="0" applyNumberFormat="1" applyFont="1" applyBorder="1" applyAlignment="1">
      <alignment horizontal="right"/>
    </xf>
    <xf numFmtId="9" fontId="3" fillId="0" borderId="57" xfId="0" applyNumberFormat="1" applyFont="1" applyBorder="1" applyAlignment="1">
      <alignment horizontal="right"/>
    </xf>
    <xf numFmtId="3" fontId="3" fillId="0" borderId="120" xfId="0" applyNumberFormat="1" applyFont="1" applyBorder="1" applyAlignment="1">
      <alignment horizontal="right"/>
    </xf>
    <xf numFmtId="3" fontId="3" fillId="0" borderId="131" xfId="0" applyNumberFormat="1" applyFont="1" applyBorder="1" applyAlignment="1">
      <alignment horizontal="right"/>
    </xf>
    <xf numFmtId="3" fontId="3" fillId="0" borderId="171" xfId="0" applyNumberFormat="1" applyFont="1" applyBorder="1" applyAlignment="1">
      <alignment horizontal="right"/>
    </xf>
    <xf numFmtId="201" fontId="3" fillId="2" borderId="5" xfId="0" applyNumberFormat="1" applyFont="1" applyFill="1" applyBorder="1" applyAlignment="1">
      <alignment horizontal="right"/>
    </xf>
    <xf numFmtId="201" fontId="3" fillId="2" borderId="111" xfId="0" applyNumberFormat="1" applyFont="1" applyFill="1" applyBorder="1" applyAlignment="1">
      <alignment horizontal="right"/>
    </xf>
    <xf numFmtId="201" fontId="3" fillId="2" borderId="96" xfId="0" applyNumberFormat="1" applyFont="1" applyFill="1" applyBorder="1" applyAlignment="1">
      <alignment horizontal="right"/>
    </xf>
    <xf numFmtId="201" fontId="3" fillId="2" borderId="6" xfId="0" applyNumberFormat="1" applyFont="1" applyFill="1" applyBorder="1" applyAlignment="1">
      <alignment horizontal="right"/>
    </xf>
    <xf numFmtId="201" fontId="3" fillId="0" borderId="96" xfId="0" applyNumberFormat="1" applyFont="1" applyBorder="1" applyAlignment="1">
      <alignment horizontal="right"/>
    </xf>
    <xf numFmtId="201" fontId="3" fillId="0" borderId="111" xfId="0" applyNumberFormat="1" applyFont="1" applyBorder="1" applyAlignment="1">
      <alignment horizontal="right"/>
    </xf>
    <xf numFmtId="201" fontId="3" fillId="0" borderId="6" xfId="0" applyNumberFormat="1" applyFont="1" applyBorder="1" applyAlignment="1">
      <alignment horizontal="right"/>
    </xf>
    <xf numFmtId="201" fontId="3" fillId="0" borderId="5" xfId="0" applyNumberFormat="1" applyFont="1" applyBorder="1" applyAlignment="1">
      <alignment horizontal="right"/>
    </xf>
    <xf numFmtId="201" fontId="3" fillId="0" borderId="10" xfId="0" applyNumberFormat="1" applyFont="1" applyBorder="1" applyAlignment="1">
      <alignment horizontal="right"/>
    </xf>
    <xf numFmtId="201" fontId="3" fillId="0" borderId="172" xfId="0" applyNumberFormat="1" applyFont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altLang="en-US"/>
              <a:t>月間　洗車実績</a:t>
            </a:r>
          </a:p>
        </c:rich>
      </c:tx>
      <c:layout>
        <c:manualLayout>
          <c:xMode val="edge"/>
          <c:yMode val="edge"/>
          <c:x val="0.426341478282957"/>
          <c:y val="0.0271428142092925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790243902439024"/>
          <c:y val="0.12142865613048"/>
          <c:w val="0.731707317073171"/>
          <c:h val="0.780000544085201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'売上報告書（今月）'!$F$8</c:f>
              <c:strCache>
                <c:ptCount val="1"/>
                <c:pt idx="0">
                  <c:v>１号機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'売上報告書（今月）'!$B$12:$B$42</c:f>
              <c:numCache>
                <c:formatCode>General"日"</c:formatCode>
                <c:ptCount val="3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</c:numCache>
            </c:numRef>
          </c:cat>
          <c:val>
            <c:numRef>
              <c:f>'売上報告書（今月）'!$N$12:$N$42</c:f>
              <c:numCache>
                <c:formatCode>#,##0_);[Red]\(#,##0\)</c:formatCode>
                <c:ptCount val="31"/>
                <c:pt idx="0">
                  <c:v>13.0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'売上報告書（今月）'!$S$8</c:f>
              <c:strCache>
                <c:ptCount val="1"/>
                <c:pt idx="0">
                  <c:v>２号機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'売上報告書（今月）'!$AA$12:$AA$42</c:f>
              <c:numCache>
                <c:formatCode>#,##0_);[Red]\(#,##0\)</c:formatCode>
                <c:ptCount val="31"/>
                <c:pt idx="0">
                  <c:v>7.0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'売上報告書（今月）'!$AF$8</c:f>
              <c:strCache>
                <c:ptCount val="1"/>
                <c:pt idx="0">
                  <c:v>３号機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'売上報告書（今月）'!$AN$12:$AN$42</c:f>
              <c:numCache>
                <c:formatCode>#,##0_);[Red]\(#,##0\)</c:formatCode>
                <c:ptCount val="3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6343880"/>
        <c:axId val="2123469080"/>
      </c:barChart>
      <c:lineChart>
        <c:grouping val="standard"/>
        <c:varyColors val="0"/>
        <c:ser>
          <c:idx val="0"/>
          <c:order val="0"/>
          <c:tx>
            <c:v>売上合計</c:v>
          </c:tx>
          <c:spPr>
            <a:ln w="12700">
              <a:solidFill>
                <a:srgbClr val="00009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cat>
            <c:numRef>
              <c:f>'売上報告書（今月）'!$B$12:$B$42</c:f>
              <c:numCache>
                <c:formatCode>General"日"</c:formatCode>
                <c:ptCount val="3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</c:numCache>
            </c:numRef>
          </c:cat>
          <c:val>
            <c:numRef>
              <c:f>'売上報告書（今月）'!$AT$12:$AT$42</c:f>
              <c:numCache>
                <c:formatCode>#,##0_);[Red]\(#,##0\)</c:formatCode>
                <c:ptCount val="31"/>
                <c:pt idx="0">
                  <c:v>12700.0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7075816"/>
        <c:axId val="-2098883208"/>
      </c:lineChart>
      <c:catAx>
        <c:axId val="2126343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altLang="en-US"/>
                  <a:t>洗車日</a:t>
                </a:r>
              </a:p>
            </c:rich>
          </c:tx>
          <c:layout>
            <c:manualLayout>
              <c:xMode val="edge"/>
              <c:yMode val="edge"/>
              <c:x val="0.421463449326899"/>
              <c:y val="0.9471434152791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12346908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123469080"/>
        <c:scaling>
          <c:orientation val="minMax"/>
          <c:max val="10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altLang="en-US"/>
                  <a:t>洗車台数（台）</a:t>
                </a:r>
              </a:p>
            </c:rich>
          </c:tx>
          <c:layout>
            <c:manualLayout>
              <c:xMode val="edge"/>
              <c:yMode val="edge"/>
              <c:x val="0.0156097536195072"/>
              <c:y val="0.4428574863256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_);[Red]\(#,##0\)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126343880"/>
        <c:crosses val="autoZero"/>
        <c:crossBetween val="between"/>
        <c:majorUnit val="10.0"/>
      </c:valAx>
      <c:catAx>
        <c:axId val="-2087075816"/>
        <c:scaling>
          <c:orientation val="minMax"/>
        </c:scaling>
        <c:delete val="1"/>
        <c:axPos val="b"/>
        <c:numFmt formatCode="General&quot;日&quot;" sourceLinked="1"/>
        <c:majorTickMark val="out"/>
        <c:minorTickMark val="none"/>
        <c:tickLblPos val="nextTo"/>
        <c:crossAx val="-2098883208"/>
        <c:crosses val="autoZero"/>
        <c:auto val="1"/>
        <c:lblAlgn val="ctr"/>
        <c:lblOffset val="100"/>
        <c:noMultiLvlLbl val="0"/>
      </c:catAx>
      <c:valAx>
        <c:axId val="-2098883208"/>
        <c:scaling>
          <c:orientation val="minMax"/>
          <c:max val="500000.0"/>
        </c:scaling>
        <c:delete val="0"/>
        <c:axPos val="r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altLang="en-US"/>
                  <a:t>売上金額（円）</a:t>
                </a:r>
              </a:p>
            </c:rich>
          </c:tx>
          <c:layout>
            <c:manualLayout>
              <c:xMode val="edge"/>
              <c:yMode val="edge"/>
              <c:x val="0.87902443484887"/>
              <c:y val="0.4428574863256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_);[Red]\(#,##0\)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-2087075816"/>
        <c:crosses val="max"/>
        <c:crossBetween val="between"/>
        <c:majorUnit val="50000.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914839319278639"/>
          <c:y val="0.45419817274749"/>
          <c:w val="0.994839319278639"/>
          <c:h val="0.5477096231291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>
      <c:oddHeader>&amp;A</c:oddHeader>
      <c:oddFooter>Page &amp;P</c:oddFooter>
    </c:headerFooter>
    <c:pageMargins b="1.0" l="0.75" r="0.75" t="1.0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altLang="en-US"/>
              <a:t>年間　洗車実績</a:t>
            </a:r>
          </a:p>
        </c:rich>
      </c:tx>
      <c:layout>
        <c:manualLayout>
          <c:xMode val="edge"/>
          <c:yMode val="edge"/>
          <c:x val="0.429630037054192"/>
          <c:y val="0.0271428142092925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51852622117895"/>
          <c:y val="0.12142865613048"/>
          <c:w val="0.725000655563382"/>
          <c:h val="0.780000544085201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'売上報告書（今月）'!$F$8</c:f>
              <c:strCache>
                <c:ptCount val="1"/>
                <c:pt idx="0">
                  <c:v>１号機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'売上報告書（今月）'!$B$101:$E$112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'売上報告書（今月）'!$N$101:$N$112</c:f>
              <c:numCache>
                <c:formatCode>#,##0_);[Red]\(#,##0\)</c:formatCode>
                <c:ptCount val="12"/>
                <c:pt idx="0">
                  <c:v>768.0</c:v>
                </c:pt>
                <c:pt idx="1">
                  <c:v>903.0</c:v>
                </c:pt>
                <c:pt idx="2">
                  <c:v>709.0</c:v>
                </c:pt>
                <c:pt idx="3">
                  <c:v>808.0</c:v>
                </c:pt>
                <c:pt idx="4">
                  <c:v>781.0</c:v>
                </c:pt>
                <c:pt idx="5">
                  <c:v>13.0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'売上報告書（今月）'!$S$8</c:f>
              <c:strCache>
                <c:ptCount val="1"/>
                <c:pt idx="0">
                  <c:v>２号機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'売上報告書（今月）'!$B$101:$E$112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'売上報告書（今月）'!$AA$101:$AA$112</c:f>
              <c:numCache>
                <c:formatCode>#,##0_);[Red]\(#,##0\)</c:formatCode>
                <c:ptCount val="12"/>
                <c:pt idx="0">
                  <c:v>499.0</c:v>
                </c:pt>
                <c:pt idx="1">
                  <c:v>520.0</c:v>
                </c:pt>
                <c:pt idx="2">
                  <c:v>497.0</c:v>
                </c:pt>
                <c:pt idx="3">
                  <c:v>587.0</c:v>
                </c:pt>
                <c:pt idx="4">
                  <c:v>877.0</c:v>
                </c:pt>
                <c:pt idx="5">
                  <c:v>7.0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'売上報告書（今月）'!$AF$8</c:f>
              <c:strCache>
                <c:ptCount val="1"/>
                <c:pt idx="0">
                  <c:v>３号機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'売上報告書（今月）'!$B$101:$E$112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'売上報告書（今月）'!$AN$101:$AN$112</c:f>
              <c:numCache>
                <c:formatCode>#,##0_);[Red]\(#,##0\)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3827928"/>
        <c:axId val="2129728248"/>
      </c:barChart>
      <c:lineChart>
        <c:grouping val="standard"/>
        <c:varyColors val="0"/>
        <c:ser>
          <c:idx val="0"/>
          <c:order val="0"/>
          <c:tx>
            <c:v>売上合計</c:v>
          </c:tx>
          <c:spPr>
            <a:ln w="12700">
              <a:solidFill>
                <a:srgbClr val="00009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cat>
            <c:strRef>
              <c:f>'売上報告書（今月）'!$B$101:$E$112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'売上報告書（今月）'!$AT$101:$AT$112</c:f>
              <c:numCache>
                <c:formatCode>#,##0_);[Red]\(#,##0\)</c:formatCode>
                <c:ptCount val="12"/>
                <c:pt idx="0">
                  <c:v>1.0082E6</c:v>
                </c:pt>
                <c:pt idx="1">
                  <c:v>1.0465E6</c:v>
                </c:pt>
                <c:pt idx="2">
                  <c:v>872500.0</c:v>
                </c:pt>
                <c:pt idx="3">
                  <c:v>1.0361E6</c:v>
                </c:pt>
                <c:pt idx="4">
                  <c:v>1.256E6</c:v>
                </c:pt>
                <c:pt idx="5">
                  <c:v>12700.0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5640808"/>
        <c:axId val="-2085363800"/>
      </c:lineChart>
      <c:catAx>
        <c:axId val="2113827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altLang="en-US"/>
                  <a:t>洗車月</a:t>
                </a:r>
              </a:p>
            </c:rich>
          </c:tx>
          <c:layout>
            <c:manualLayout>
              <c:xMode val="edge"/>
              <c:yMode val="edge"/>
              <c:x val="0.425000385981164"/>
              <c:y val="0.9471434152791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12972824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129728248"/>
        <c:scaling>
          <c:orientation val="minMax"/>
          <c:max val="120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altLang="en-US"/>
                  <a:t>洗車台数（台）</a:t>
                </a:r>
              </a:p>
            </c:rich>
          </c:tx>
          <c:layout>
            <c:manualLayout>
              <c:xMode val="edge"/>
              <c:yMode val="edge"/>
              <c:x val="0.0148148255365138"/>
              <c:y val="0.4428574863256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_);[Red]\(#,##0\)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113827928"/>
        <c:crosses val="autoZero"/>
        <c:crossBetween val="between"/>
        <c:majorUnit val="100.0"/>
      </c:valAx>
      <c:catAx>
        <c:axId val="2125640808"/>
        <c:scaling>
          <c:orientation val="minMax"/>
        </c:scaling>
        <c:delete val="1"/>
        <c:axPos val="b"/>
        <c:majorTickMark val="out"/>
        <c:minorTickMark val="none"/>
        <c:tickLblPos val="nextTo"/>
        <c:crossAx val="-2085363800"/>
        <c:crosses val="autoZero"/>
        <c:auto val="1"/>
        <c:lblAlgn val="ctr"/>
        <c:lblOffset val="100"/>
        <c:noMultiLvlLbl val="0"/>
      </c:catAx>
      <c:valAx>
        <c:axId val="-2085363800"/>
        <c:scaling>
          <c:orientation val="minMax"/>
          <c:max val="6.0E6"/>
        </c:scaling>
        <c:delete val="0"/>
        <c:axPos val="r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altLang="en-US"/>
                  <a:t>売上金額（円）</a:t>
                </a:r>
              </a:p>
            </c:rich>
          </c:tx>
          <c:layout>
            <c:manualLayout>
              <c:xMode val="edge"/>
              <c:yMode val="edge"/>
              <c:x val="0.885186042921105"/>
              <c:y val="0.4428574863256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_);[Red]\(#,##0\)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125640808"/>
        <c:crosses val="max"/>
        <c:crossBetween val="between"/>
        <c:majorUnit val="500000.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917891577890999"/>
          <c:y val="0.45419817274749"/>
          <c:w val="0.993871970047861"/>
          <c:h val="0.5477096231291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/>
    <c:pageMargins b="1.0" l="0.75" r="0.75" t="1.0" header="0.512" footer="0.512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900" b="1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altLang="en-US"/>
              <a:t>年間　コース別台数比率</a:t>
            </a:r>
          </a:p>
        </c:rich>
      </c:tx>
      <c:layout>
        <c:manualLayout>
          <c:xMode val="edge"/>
          <c:yMode val="edge"/>
          <c:x val="0.364082421515492"/>
          <c:y val="0.026912084336565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54170755642787"/>
          <c:y val="0.280453451756603"/>
          <c:w val="0.369970559371933"/>
          <c:h val="0.533994703597169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Lbl>
              <c:idx val="6"/>
              <c:layout>
                <c:manualLayout>
                  <c:xMode val="edge"/>
                  <c:yMode val="edge"/>
                  <c:x val="0.398429833169774"/>
                  <c:y val="0.05665726298113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'売上報告書（今月）'!$AF$116:$AM$116</c:f>
              <c:strCache>
                <c:ptCount val="8"/>
                <c:pt idx="0">
                  <c:v>１コース</c:v>
                </c:pt>
                <c:pt idx="1">
                  <c:v>２コース</c:v>
                </c:pt>
                <c:pt idx="2">
                  <c:v>３コース</c:v>
                </c:pt>
                <c:pt idx="3">
                  <c:v>４コース</c:v>
                </c:pt>
                <c:pt idx="4">
                  <c:v>５コース</c:v>
                </c:pt>
                <c:pt idx="5">
                  <c:v>６コース</c:v>
                </c:pt>
                <c:pt idx="6">
                  <c:v>７コース</c:v>
                </c:pt>
                <c:pt idx="7">
                  <c:v>８コース</c:v>
                </c:pt>
              </c:strCache>
            </c:strRef>
          </c:cat>
          <c:val>
            <c:numRef>
              <c:f>'売上報告書（今月）'!$AF$119:$AM$119</c:f>
              <c:numCache>
                <c:formatCode>General</c:formatCode>
                <c:ptCount val="8"/>
                <c:pt idx="0">
                  <c:v>673.0</c:v>
                </c:pt>
                <c:pt idx="1">
                  <c:v>565.0</c:v>
                </c:pt>
                <c:pt idx="2">
                  <c:v>1550.0</c:v>
                </c:pt>
                <c:pt idx="3">
                  <c:v>410.0</c:v>
                </c:pt>
                <c:pt idx="4">
                  <c:v>3771.0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7142898046835"/>
          <c:y val="0.361983210776339"/>
          <c:w val="0.988312199611412"/>
          <c:h val="0.69090857031300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74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9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/>
    <c:pageMargins b="1.0" l="0.75" r="0.75" t="1.0" header="0.512" footer="0.512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900" b="1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altLang="en-US"/>
              <a:t>年間　決済別台数比率</a:t>
            </a:r>
          </a:p>
        </c:rich>
      </c:tx>
      <c:layout>
        <c:manualLayout>
          <c:xMode val="edge"/>
          <c:yMode val="edge"/>
          <c:x val="0.380514684751997"/>
          <c:y val="0.027220695910507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62867647058824"/>
          <c:y val="0.282234957020057"/>
          <c:w val="0.340992647058823"/>
          <c:h val="0.531518624641834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'売上報告書（今月）'!$B$125:$E$128</c:f>
              <c:strCache>
                <c:ptCount val="4"/>
                <c:pt idx="0">
                  <c:v>現金</c:v>
                </c:pt>
                <c:pt idx="1">
                  <c:v>プリペイド</c:v>
                </c:pt>
                <c:pt idx="2">
                  <c:v>併用</c:v>
                </c:pt>
                <c:pt idx="3">
                  <c:v>フリー</c:v>
                </c:pt>
              </c:strCache>
            </c:strRef>
          </c:cat>
          <c:val>
            <c:numRef>
              <c:f>'売上報告書（今月）'!$AJ$125:$AJ$128</c:f>
              <c:numCache>
                <c:formatCode>#,##0_);[Red]\(#,##0\)</c:formatCode>
                <c:ptCount val="4"/>
                <c:pt idx="0">
                  <c:v>6148.0</c:v>
                </c:pt>
                <c:pt idx="1">
                  <c:v>742.0</c:v>
                </c:pt>
                <c:pt idx="2">
                  <c:v>64.0</c:v>
                </c:pt>
                <c:pt idx="3">
                  <c:v>15.0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61313772822193"/>
          <c:y val="0.442404269583164"/>
          <c:w val="0.989050999099565"/>
          <c:h val="0.60934930921614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74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9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/>
    <c:pageMargins b="1.0" l="0.75" r="0.75" t="1.0" header="0.512" footer="0.51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25" b="1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altLang="en-US"/>
              <a:t>月間　曜日別台数比率</a:t>
            </a:r>
          </a:p>
        </c:rich>
      </c:tx>
      <c:layout>
        <c:manualLayout>
          <c:xMode val="edge"/>
          <c:yMode val="edge"/>
          <c:x val="0.385531567644953"/>
          <c:y val="0.0267855971128609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82051534286586"/>
          <c:y val="0.275298019115657"/>
          <c:w val="0.333333631429601"/>
          <c:h val="0.541667453827564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825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('売上報告書（今月）'!$D$51,'売上報告書（今月）'!$F$51,'売上報告書（今月）'!$H$51,'売上報告書（今月）'!$J$51,'売上報告書（今月）'!$L$51,'売上報告書（今月）'!$N$51,'売上報告書（今月）'!$P$51)</c:f>
              <c:strCache>
                <c:ptCount val="7"/>
                <c:pt idx="0">
                  <c:v>月曜日</c:v>
                </c:pt>
                <c:pt idx="1">
                  <c:v>火曜日</c:v>
                </c:pt>
                <c:pt idx="2">
                  <c:v>水曜日</c:v>
                </c:pt>
                <c:pt idx="3">
                  <c:v>木曜日</c:v>
                </c:pt>
                <c:pt idx="4">
                  <c:v>金曜日</c:v>
                </c:pt>
                <c:pt idx="5">
                  <c:v>土曜日</c:v>
                </c:pt>
                <c:pt idx="6">
                  <c:v>日曜日</c:v>
                </c:pt>
              </c:strCache>
            </c:strRef>
          </c:cat>
          <c:val>
            <c:numRef>
              <c:f>('売上報告書（今月）'!$E$53,'売上報告書（今月）'!$G$53,'売上報告書（今月）'!$I$53,'売上報告書（今月）'!$K$53,'売上報告書（今月）'!$M$53,'売上報告書（今月）'!$O$53,'売上報告書（今月）'!$Q$53)</c:f>
              <c:numCache>
                <c:formatCode>#,##0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20.0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909085182534"/>
          <c:y val="0.380208470034996"/>
          <c:w val="0.989090240992603"/>
          <c:h val="0.67361138451443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67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825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/>
    <c:pageMargins b="1.0" l="0.75" r="0.75" t="1.0" header="0.512" footer="0.51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775" b="1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altLang="en-US"/>
              <a:t>月間　コース別台数比率</a:t>
            </a:r>
          </a:p>
        </c:rich>
      </c:tx>
      <c:layout>
        <c:manualLayout>
          <c:xMode val="edge"/>
          <c:yMode val="edge"/>
          <c:x val="0.370225394977379"/>
          <c:y val="0.026627206081998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61508450234743"/>
          <c:y val="0.267751672689529"/>
          <c:w val="0.368266581603983"/>
          <c:h val="0.556213419509739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Lbl>
              <c:idx val="6"/>
              <c:layout>
                <c:manualLayout>
                  <c:xMode val="edge"/>
                  <c:yMode val="edge"/>
                  <c:x val="0.411361607110832"/>
                  <c:y val="0.048816603308035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675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'売上報告書（今月）'!$AF$46:$AM$46</c:f>
              <c:strCache>
                <c:ptCount val="8"/>
                <c:pt idx="0">
                  <c:v>１コース</c:v>
                </c:pt>
                <c:pt idx="1">
                  <c:v>２コース</c:v>
                </c:pt>
                <c:pt idx="2">
                  <c:v>３コース</c:v>
                </c:pt>
                <c:pt idx="3">
                  <c:v>４コース</c:v>
                </c:pt>
                <c:pt idx="4">
                  <c:v>５コース</c:v>
                </c:pt>
                <c:pt idx="5">
                  <c:v>６コース</c:v>
                </c:pt>
                <c:pt idx="6">
                  <c:v>７コース</c:v>
                </c:pt>
                <c:pt idx="7">
                  <c:v>８コース</c:v>
                </c:pt>
              </c:strCache>
            </c:strRef>
          </c:cat>
          <c:val>
            <c:numRef>
              <c:f>'売上報告書（今月）'!$AF$49:$AM$49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0.0</c:v>
                </c:pt>
                <c:pt idx="4">
                  <c:v>13.0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84564988714932"/>
          <c:y val="0.368965653000271"/>
          <c:w val="0.988326235485156"/>
          <c:h val="0.68103461851751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54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75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/>
    <c:pageMargins b="1.0" l="0.75" r="0.75" t="1.0" header="0.512" footer="0.51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altLang="en-US"/>
              <a:t>月間　洗車実績</a:t>
            </a:r>
          </a:p>
        </c:rich>
      </c:tx>
      <c:layout>
        <c:manualLayout>
          <c:xMode val="edge"/>
          <c:yMode val="edge"/>
          <c:x val="0.426341478282957"/>
          <c:y val="0.027142913385826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790243902439024"/>
          <c:y val="0.12142865613048"/>
          <c:w val="0.731707317073171"/>
          <c:h val="0.780000544085201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'売上報告書（前月）'!$F$8</c:f>
              <c:strCache>
                <c:ptCount val="1"/>
                <c:pt idx="0">
                  <c:v>１号機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'売上報告書（前月）'!$B$12:$B$42</c:f>
              <c:numCache>
                <c:formatCode>General"日"</c:formatCode>
                <c:ptCount val="3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</c:numCache>
            </c:numRef>
          </c:cat>
          <c:val>
            <c:numRef>
              <c:f>'売上報告書（前月）'!$N$12:$N$42</c:f>
              <c:numCache>
                <c:formatCode>#,##0_);[Red]\(#,##0\)</c:formatCode>
                <c:ptCount val="31"/>
                <c:pt idx="0">
                  <c:v>23.0</c:v>
                </c:pt>
                <c:pt idx="1">
                  <c:v>83.0</c:v>
                </c:pt>
                <c:pt idx="2">
                  <c:v>69.0</c:v>
                </c:pt>
                <c:pt idx="3">
                  <c:v>55.0</c:v>
                </c:pt>
                <c:pt idx="4">
                  <c:v>48.0</c:v>
                </c:pt>
                <c:pt idx="5">
                  <c:v>37.0</c:v>
                </c:pt>
                <c:pt idx="6">
                  <c:v>47.0</c:v>
                </c:pt>
                <c:pt idx="7">
                  <c:v>31.0</c:v>
                </c:pt>
                <c:pt idx="8">
                  <c:v>21.0</c:v>
                </c:pt>
                <c:pt idx="9">
                  <c:v>24.0</c:v>
                </c:pt>
                <c:pt idx="10">
                  <c:v>26.0</c:v>
                </c:pt>
                <c:pt idx="11">
                  <c:v>27.0</c:v>
                </c:pt>
                <c:pt idx="12">
                  <c:v>11.0</c:v>
                </c:pt>
                <c:pt idx="13">
                  <c:v>40.0</c:v>
                </c:pt>
                <c:pt idx="14">
                  <c:v>17.0</c:v>
                </c:pt>
                <c:pt idx="15">
                  <c:v>3.0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14.0</c:v>
                </c:pt>
                <c:pt idx="22">
                  <c:v>30.0</c:v>
                </c:pt>
                <c:pt idx="23">
                  <c:v>25.0</c:v>
                </c:pt>
                <c:pt idx="24">
                  <c:v>13.0</c:v>
                </c:pt>
                <c:pt idx="25">
                  <c:v>11.0</c:v>
                </c:pt>
                <c:pt idx="26">
                  <c:v>35.0</c:v>
                </c:pt>
                <c:pt idx="27">
                  <c:v>30.0</c:v>
                </c:pt>
                <c:pt idx="28">
                  <c:v>18.0</c:v>
                </c:pt>
                <c:pt idx="29">
                  <c:v>27.0</c:v>
                </c:pt>
                <c:pt idx="30">
                  <c:v>16.0</c:v>
                </c:pt>
              </c:numCache>
            </c:numRef>
          </c:val>
        </c:ser>
        <c:ser>
          <c:idx val="2"/>
          <c:order val="2"/>
          <c:tx>
            <c:strRef>
              <c:f>'売上報告書（前月）'!$S$8</c:f>
              <c:strCache>
                <c:ptCount val="1"/>
                <c:pt idx="0">
                  <c:v>２号機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'売上報告書（前月）'!$AA$12:$AA$42</c:f>
              <c:numCache>
                <c:formatCode>#,##0_);[Red]\(#,##0\)</c:formatCode>
                <c:ptCount val="31"/>
                <c:pt idx="0">
                  <c:v>21.0</c:v>
                </c:pt>
                <c:pt idx="1">
                  <c:v>65.0</c:v>
                </c:pt>
                <c:pt idx="2">
                  <c:v>56.0</c:v>
                </c:pt>
                <c:pt idx="3">
                  <c:v>43.0</c:v>
                </c:pt>
                <c:pt idx="4">
                  <c:v>34.0</c:v>
                </c:pt>
                <c:pt idx="5">
                  <c:v>38.0</c:v>
                </c:pt>
                <c:pt idx="6">
                  <c:v>32.0</c:v>
                </c:pt>
                <c:pt idx="7">
                  <c:v>20.0</c:v>
                </c:pt>
                <c:pt idx="8">
                  <c:v>13.0</c:v>
                </c:pt>
                <c:pt idx="9">
                  <c:v>12.0</c:v>
                </c:pt>
                <c:pt idx="10">
                  <c:v>21.0</c:v>
                </c:pt>
                <c:pt idx="11">
                  <c:v>15.0</c:v>
                </c:pt>
                <c:pt idx="12">
                  <c:v>11.0</c:v>
                </c:pt>
                <c:pt idx="13">
                  <c:v>31.0</c:v>
                </c:pt>
                <c:pt idx="14">
                  <c:v>10.0</c:v>
                </c:pt>
                <c:pt idx="15">
                  <c:v>27.0</c:v>
                </c:pt>
                <c:pt idx="16">
                  <c:v>23.0</c:v>
                </c:pt>
                <c:pt idx="17">
                  <c:v>30.0</c:v>
                </c:pt>
                <c:pt idx="18">
                  <c:v>43.0</c:v>
                </c:pt>
                <c:pt idx="19">
                  <c:v>73.0</c:v>
                </c:pt>
                <c:pt idx="20">
                  <c:v>82.0</c:v>
                </c:pt>
                <c:pt idx="21">
                  <c:v>30.0</c:v>
                </c:pt>
                <c:pt idx="22">
                  <c:v>17.0</c:v>
                </c:pt>
                <c:pt idx="23">
                  <c:v>14.0</c:v>
                </c:pt>
                <c:pt idx="24">
                  <c:v>11.0</c:v>
                </c:pt>
                <c:pt idx="25">
                  <c:v>7.0</c:v>
                </c:pt>
                <c:pt idx="26">
                  <c:v>30.0</c:v>
                </c:pt>
                <c:pt idx="27">
                  <c:v>28.0</c:v>
                </c:pt>
                <c:pt idx="28">
                  <c:v>17.0</c:v>
                </c:pt>
                <c:pt idx="29">
                  <c:v>14.0</c:v>
                </c:pt>
                <c:pt idx="30">
                  <c:v>9.0</c:v>
                </c:pt>
              </c:numCache>
            </c:numRef>
          </c:val>
        </c:ser>
        <c:ser>
          <c:idx val="3"/>
          <c:order val="3"/>
          <c:tx>
            <c:strRef>
              <c:f>'売上報告書（前月）'!$AF$8</c:f>
              <c:strCache>
                <c:ptCount val="1"/>
                <c:pt idx="0">
                  <c:v>３号機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'売上報告書（前月）'!$AN$12:$AN$42</c:f>
              <c:numCache>
                <c:formatCode>#,##0_);[Red]\(#,##0\)</c:formatCode>
                <c:ptCount val="3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82753032"/>
        <c:axId val="2074132776"/>
      </c:barChart>
      <c:lineChart>
        <c:grouping val="standard"/>
        <c:varyColors val="0"/>
        <c:ser>
          <c:idx val="0"/>
          <c:order val="0"/>
          <c:tx>
            <c:v>売上合計</c:v>
          </c:tx>
          <c:spPr>
            <a:ln w="12700">
              <a:solidFill>
                <a:srgbClr val="00009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cat>
            <c:numRef>
              <c:f>'売上報告書（前月）'!$B$12:$B$42</c:f>
              <c:numCache>
                <c:formatCode>General"日"</c:formatCode>
                <c:ptCount val="3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</c:numCache>
            </c:numRef>
          </c:cat>
          <c:val>
            <c:numRef>
              <c:f>'売上報告書（前月）'!$AT$12:$AT$42</c:f>
              <c:numCache>
                <c:formatCode>#,##0_);[Red]\(#,##0\)</c:formatCode>
                <c:ptCount val="31"/>
                <c:pt idx="0">
                  <c:v>38400.0</c:v>
                </c:pt>
                <c:pt idx="1">
                  <c:v>121700.0</c:v>
                </c:pt>
                <c:pt idx="2">
                  <c:v>105500.0</c:v>
                </c:pt>
                <c:pt idx="3">
                  <c:v>79500.0</c:v>
                </c:pt>
                <c:pt idx="4">
                  <c:v>70200.0</c:v>
                </c:pt>
                <c:pt idx="5">
                  <c:v>59700.0</c:v>
                </c:pt>
                <c:pt idx="6">
                  <c:v>58900.0</c:v>
                </c:pt>
                <c:pt idx="7">
                  <c:v>42000.0</c:v>
                </c:pt>
                <c:pt idx="8">
                  <c:v>21000.0</c:v>
                </c:pt>
                <c:pt idx="9">
                  <c:v>21800.0</c:v>
                </c:pt>
                <c:pt idx="10">
                  <c:v>29400.0</c:v>
                </c:pt>
                <c:pt idx="11">
                  <c:v>27600.0</c:v>
                </c:pt>
                <c:pt idx="12">
                  <c:v>13200.0</c:v>
                </c:pt>
                <c:pt idx="13">
                  <c:v>45300.0</c:v>
                </c:pt>
                <c:pt idx="14">
                  <c:v>18500.0</c:v>
                </c:pt>
                <c:pt idx="15">
                  <c:v>18800.0</c:v>
                </c:pt>
                <c:pt idx="16">
                  <c:v>13900.0</c:v>
                </c:pt>
                <c:pt idx="17">
                  <c:v>20400.0</c:v>
                </c:pt>
                <c:pt idx="18">
                  <c:v>32600.0</c:v>
                </c:pt>
                <c:pt idx="19">
                  <c:v>59900.0</c:v>
                </c:pt>
                <c:pt idx="20">
                  <c:v>61100.0</c:v>
                </c:pt>
                <c:pt idx="21">
                  <c:v>36400.0</c:v>
                </c:pt>
                <c:pt idx="22">
                  <c:v>34700.0</c:v>
                </c:pt>
                <c:pt idx="23">
                  <c:v>29300.0</c:v>
                </c:pt>
                <c:pt idx="24">
                  <c:v>11600.0</c:v>
                </c:pt>
                <c:pt idx="25">
                  <c:v>11900.0</c:v>
                </c:pt>
                <c:pt idx="26">
                  <c:v>53900.0</c:v>
                </c:pt>
                <c:pt idx="27">
                  <c:v>44000.0</c:v>
                </c:pt>
                <c:pt idx="28">
                  <c:v>28600.0</c:v>
                </c:pt>
                <c:pt idx="29">
                  <c:v>30200.0</c:v>
                </c:pt>
                <c:pt idx="30">
                  <c:v>16000.0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8165416"/>
        <c:axId val="-2082686968"/>
      </c:lineChart>
      <c:catAx>
        <c:axId val="-2082753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altLang="en-US"/>
                  <a:t>洗車日</a:t>
                </a:r>
              </a:p>
            </c:rich>
          </c:tx>
          <c:layout>
            <c:manualLayout>
              <c:xMode val="edge"/>
              <c:yMode val="edge"/>
              <c:x val="0.421463449326899"/>
              <c:y val="0.9471434383202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07413277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074132776"/>
        <c:scaling>
          <c:orientation val="minMax"/>
          <c:max val="10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altLang="en-US"/>
                  <a:t>洗車台数（台）</a:t>
                </a:r>
              </a:p>
            </c:rich>
          </c:tx>
          <c:layout>
            <c:manualLayout>
              <c:xMode val="edge"/>
              <c:yMode val="edge"/>
              <c:x val="0.0156097536195072"/>
              <c:y val="0.442857480314961"/>
            </c:manualLayout>
          </c:layout>
          <c:overlay val="0"/>
          <c:spPr>
            <a:noFill/>
            <a:ln w="25400">
              <a:noFill/>
            </a:ln>
          </c:spPr>
        </c:title>
        <c:numFmt formatCode="#,##0_);[Red]\(#,##0\)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-2082753032"/>
        <c:crosses val="autoZero"/>
        <c:crossBetween val="between"/>
        <c:majorUnit val="10.0"/>
      </c:valAx>
      <c:catAx>
        <c:axId val="2108165416"/>
        <c:scaling>
          <c:orientation val="minMax"/>
        </c:scaling>
        <c:delete val="1"/>
        <c:axPos val="b"/>
        <c:numFmt formatCode="General&quot;日&quot;" sourceLinked="1"/>
        <c:majorTickMark val="out"/>
        <c:minorTickMark val="none"/>
        <c:tickLblPos val="nextTo"/>
        <c:crossAx val="-2082686968"/>
        <c:crosses val="autoZero"/>
        <c:auto val="1"/>
        <c:lblAlgn val="ctr"/>
        <c:lblOffset val="100"/>
        <c:noMultiLvlLbl val="0"/>
      </c:catAx>
      <c:valAx>
        <c:axId val="-2082686968"/>
        <c:scaling>
          <c:orientation val="minMax"/>
          <c:max val="500000.0"/>
        </c:scaling>
        <c:delete val="0"/>
        <c:axPos val="r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altLang="en-US"/>
                  <a:t>売上金額（円）</a:t>
                </a:r>
              </a:p>
            </c:rich>
          </c:tx>
          <c:layout>
            <c:manualLayout>
              <c:xMode val="edge"/>
              <c:yMode val="edge"/>
              <c:x val="0.87902443484887"/>
              <c:y val="0.442857480314961"/>
            </c:manualLayout>
          </c:layout>
          <c:overlay val="0"/>
          <c:spPr>
            <a:noFill/>
            <a:ln w="25400">
              <a:noFill/>
            </a:ln>
          </c:spPr>
        </c:title>
        <c:numFmt formatCode="#,##0_);[Red]\(#,##0\)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2108165416"/>
        <c:crosses val="max"/>
        <c:crossBetween val="between"/>
        <c:majorUnit val="50000.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914839319278639"/>
          <c:y val="0.461666272965879"/>
          <c:w val="0.994839319278639"/>
          <c:h val="0.5433328083989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>
      <c:oddHeader>&amp;A</c:oddHeader>
      <c:oddFooter>Page &amp;P</c:oddFooter>
    </c:headerFooter>
    <c:pageMargins b="1.0" l="0.75" r="0.75" t="1.0" header="0.5" footer="0.5"/>
    <c:pageSetup paperSize="9"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altLang="en-US"/>
              <a:t>年間　コース別洗車実績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'売上報告書（前月）'!$F$8</c:f>
              <c:strCache>
                <c:ptCount val="1"/>
                <c:pt idx="0">
                  <c:v>１号機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'売上報告書（前月）'!#REF!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cat>
          <c:val>
            <c:numRef>
              <c:f>'売上報告書（前月）'!#REF!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ser>
          <c:idx val="2"/>
          <c:order val="2"/>
          <c:tx>
            <c:strRef>
              <c:f>'売上報告書（前月）'!$S$8</c:f>
              <c:strCache>
                <c:ptCount val="1"/>
                <c:pt idx="0">
                  <c:v>２号機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'売上報告書（前月）'!#REF!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cat>
          <c:val>
            <c:numRef>
              <c:f>'売上報告書（前月）'!#REF!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ser>
          <c:idx val="3"/>
          <c:order val="3"/>
          <c:tx>
            <c:strRef>
              <c:f>'売上報告書（前月）'!$AF$8</c:f>
              <c:strCache>
                <c:ptCount val="1"/>
                <c:pt idx="0">
                  <c:v>３号機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'売上報告書（前月）'!#REF!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cat>
          <c:val>
            <c:numRef>
              <c:f>'売上報告書（前月）'!#REF!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88148216"/>
        <c:axId val="-2084500104"/>
      </c:barChart>
      <c:lineChart>
        <c:grouping val="standard"/>
        <c:varyColors val="0"/>
        <c:ser>
          <c:idx val="0"/>
          <c:order val="0"/>
          <c:tx>
            <c:v>売上合計</c:v>
          </c:tx>
          <c:spPr>
            <a:ln w="12700">
              <a:solidFill>
                <a:srgbClr val="00009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cat>
            <c:numRef>
              <c:f>'売上報告書（前月）'!#REF!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cat>
          <c:val>
            <c:numRef>
              <c:f>'売上報告書（前月）'!#REF!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3753672"/>
        <c:axId val="-2097630472"/>
      </c:lineChart>
      <c:catAx>
        <c:axId val="-2088148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altLang="en-US"/>
                  <a:t>洗車月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-208450010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-2084500104"/>
        <c:scaling>
          <c:orientation val="minMax"/>
          <c:max val="450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altLang="en-US"/>
                  <a:t>洗車台数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-2088148216"/>
        <c:crosses val="autoZero"/>
        <c:crossBetween val="between"/>
      </c:valAx>
      <c:catAx>
        <c:axId val="-20837536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097630472"/>
        <c:crosses val="autoZero"/>
        <c:auto val="1"/>
        <c:lblAlgn val="ctr"/>
        <c:lblOffset val="100"/>
        <c:noMultiLvlLbl val="0"/>
      </c:catAx>
      <c:valAx>
        <c:axId val="-2097630472"/>
        <c:scaling>
          <c:orientation val="minMax"/>
          <c:max val="3.0E6"/>
        </c:scaling>
        <c:delete val="0"/>
        <c:axPos val="r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altLang="en-US"/>
                  <a:t>売上金額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-2083753672"/>
        <c:crosses val="max"/>
        <c:crossBetween val="between"/>
        <c:majorUnit val="500000.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/>
    <c:pageMargins b="1.0" l="0.75" r="0.75" t="1.0" header="0.512" footer="0.51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75" b="1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altLang="en-US"/>
              <a:t>年間　コース別台数比率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</c:dPt>
          <c:dLbls>
            <c:dLbl>
              <c:idx val="6"/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75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numRef>
              <c:f>'売上報告書（前月）'!#REF!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cat>
          <c:val>
            <c:numRef>
              <c:f>'売上報告書（前月）'!#REF!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6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/>
    <c:pageMargins b="1.0" l="0.75" r="0.75" t="1.0" header="0.512" footer="0.51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75" b="1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altLang="en-US"/>
              <a:t>年間　決済別台数比率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75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numRef>
              <c:f>'売上報告書（前月）'!#REF!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cat>
          <c:val>
            <c:numRef>
              <c:f>'売上報告書（前月）'!#REF!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6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/>
    <c:pageMargins b="1.0" l="0.75" r="0.75" t="1.0" header="0.512" footer="0.51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75" b="1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altLang="en-US"/>
              <a:t>月間　曜日別台数比率</a:t>
            </a:r>
          </a:p>
        </c:rich>
      </c:tx>
      <c:layout>
        <c:manualLayout>
          <c:xMode val="edge"/>
          <c:yMode val="edge"/>
          <c:x val="0.379535122764827"/>
          <c:y val="0.027696850393700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78139661218959"/>
          <c:y val="0.284256559766764"/>
          <c:w val="0.336744339000881"/>
          <c:h val="0.527696793002915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875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('売上報告書（前月）'!$D$51,'売上報告書（前月）'!$F$51,'売上報告書（前月）'!$H$51,'売上報告書（前月）'!$J$51,'売上報告書（前月）'!$L$51,'売上報告書（前月）'!$N$51,'売上報告書（前月）'!$P$51)</c:f>
              <c:strCache>
                <c:ptCount val="7"/>
                <c:pt idx="0">
                  <c:v>月曜日</c:v>
                </c:pt>
                <c:pt idx="1">
                  <c:v>火曜日</c:v>
                </c:pt>
                <c:pt idx="2">
                  <c:v>水曜日</c:v>
                </c:pt>
                <c:pt idx="3">
                  <c:v>木曜日</c:v>
                </c:pt>
                <c:pt idx="4">
                  <c:v>金曜日</c:v>
                </c:pt>
                <c:pt idx="5">
                  <c:v>土曜日</c:v>
                </c:pt>
                <c:pt idx="6">
                  <c:v>日曜日</c:v>
                </c:pt>
              </c:strCache>
            </c:strRef>
          </c:cat>
          <c:val>
            <c:numRef>
              <c:f>('売上報告書（前月）'!$E$53,'売上報告書（前月）'!$G$53,'売上報告書（前月）'!$I$53,'売上報告書（前月）'!$K$53,'売上報告書（前月）'!$M$53,'売上報告書（前月）'!$O$53,'売上報告書（前月）'!$Q$53)</c:f>
              <c:numCache>
                <c:formatCode>#,##0</c:formatCode>
                <c:ptCount val="7"/>
                <c:pt idx="0">
                  <c:v>201.0</c:v>
                </c:pt>
                <c:pt idx="1">
                  <c:v>300.0</c:v>
                </c:pt>
                <c:pt idx="2">
                  <c:v>248.0</c:v>
                </c:pt>
                <c:pt idx="3">
                  <c:v>199.0</c:v>
                </c:pt>
                <c:pt idx="4">
                  <c:v>185.0</c:v>
                </c:pt>
                <c:pt idx="5">
                  <c:v>235.0</c:v>
                </c:pt>
                <c:pt idx="6">
                  <c:v>290.0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86699119506613"/>
          <c:y val="0.37925156676844"/>
          <c:w val="0.988915868275086"/>
          <c:h val="0.67516993411537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72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875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/>
    <c:pageMargins b="1.0" l="0.75" r="0.75" t="1.0" header="0.512" footer="0.51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750" b="1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altLang="en-US"/>
              <a:t>月間　コース別台数比率</a:t>
            </a:r>
          </a:p>
        </c:rich>
      </c:tx>
      <c:layout>
        <c:manualLayout>
          <c:xMode val="edge"/>
          <c:yMode val="edge"/>
          <c:x val="0.375122705965256"/>
          <c:y val="0.02761630855465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55631855847446"/>
          <c:y val="0.265988560868062"/>
          <c:w val="0.375122608389164"/>
          <c:h val="0.556686441598185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Lbl>
              <c:idx val="5"/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6"/>
              <c:layout>
                <c:manualLayout>
                  <c:x val="0.00637560263054702"/>
                  <c:y val="-0.11435112367696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75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'売上報告書（前月）'!$AF$46:$AM$46</c:f>
              <c:strCache>
                <c:ptCount val="8"/>
                <c:pt idx="0">
                  <c:v>１コース</c:v>
                </c:pt>
                <c:pt idx="1">
                  <c:v>２コース</c:v>
                </c:pt>
                <c:pt idx="2">
                  <c:v>３コース</c:v>
                </c:pt>
                <c:pt idx="3">
                  <c:v>４コース</c:v>
                </c:pt>
                <c:pt idx="4">
                  <c:v>５コース</c:v>
                </c:pt>
                <c:pt idx="5">
                  <c:v>６コース</c:v>
                </c:pt>
                <c:pt idx="6">
                  <c:v>７コース</c:v>
                </c:pt>
                <c:pt idx="7">
                  <c:v>８コース</c:v>
                </c:pt>
              </c:strCache>
            </c:strRef>
          </c:cat>
          <c:val>
            <c:numRef>
              <c:f>'売上報告書（前月）'!$AF$49:$AM$49</c:f>
              <c:numCache>
                <c:formatCode>General</c:formatCode>
                <c:ptCount val="8"/>
                <c:pt idx="0">
                  <c:v>161.0</c:v>
                </c:pt>
                <c:pt idx="1">
                  <c:v>125.0</c:v>
                </c:pt>
                <c:pt idx="2">
                  <c:v>400.0</c:v>
                </c:pt>
                <c:pt idx="3">
                  <c:v>95.0</c:v>
                </c:pt>
                <c:pt idx="4">
                  <c:v>877.0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81970954992494"/>
          <c:y val="0.36779687708528"/>
          <c:w val="0.989623252346375"/>
          <c:h val="0.68474616308554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61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/>
    <c:pageMargins b="1.0" l="0.75" r="0.75" t="1.0" header="0.512" footer="0.51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altLang="en-US"/>
              <a:t>年間　洗車実績</a:t>
            </a:r>
          </a:p>
        </c:rich>
      </c:tx>
      <c:layout>
        <c:manualLayout>
          <c:xMode val="edge"/>
          <c:yMode val="edge"/>
          <c:x val="0.429630037054192"/>
          <c:y val="0.0276565134662686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51852622117895"/>
          <c:y val="0.122270916164762"/>
          <c:w val="0.725000655563382"/>
          <c:h val="0.77729368133313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'売上報告書（前年）'!$F$8</c:f>
              <c:strCache>
                <c:ptCount val="1"/>
                <c:pt idx="0">
                  <c:v>１号機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'売上報告書（前年）'!$B$12:$E$23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'売上報告書（前年）'!$N$12:$N$23</c:f>
              <c:numCache>
                <c:formatCode>#,##0_);[Red]\(#,##0\)</c:formatCode>
                <c:ptCount val="12"/>
                <c:pt idx="0">
                  <c:v>724.0</c:v>
                </c:pt>
                <c:pt idx="1">
                  <c:v>785.0</c:v>
                </c:pt>
                <c:pt idx="2">
                  <c:v>950.0</c:v>
                </c:pt>
                <c:pt idx="3">
                  <c:v>967.0</c:v>
                </c:pt>
                <c:pt idx="4">
                  <c:v>1057.0</c:v>
                </c:pt>
                <c:pt idx="5">
                  <c:v>578.0</c:v>
                </c:pt>
                <c:pt idx="6">
                  <c:v>697.0</c:v>
                </c:pt>
                <c:pt idx="7">
                  <c:v>748.0</c:v>
                </c:pt>
                <c:pt idx="8">
                  <c:v>577.0</c:v>
                </c:pt>
                <c:pt idx="9">
                  <c:v>720.0</c:v>
                </c:pt>
                <c:pt idx="10">
                  <c:v>750.0</c:v>
                </c:pt>
                <c:pt idx="11">
                  <c:v>858.0</c:v>
                </c:pt>
              </c:numCache>
            </c:numRef>
          </c:val>
        </c:ser>
        <c:ser>
          <c:idx val="2"/>
          <c:order val="2"/>
          <c:tx>
            <c:strRef>
              <c:f>'売上報告書（前年）'!$S$8</c:f>
              <c:strCache>
                <c:ptCount val="1"/>
                <c:pt idx="0">
                  <c:v>２号機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'売上報告書（前年）'!$B$12:$E$23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'売上報告書（前年）'!$AA$12:$AA$23</c:f>
              <c:numCache>
                <c:formatCode>#,##0_);[Red]\(#,##0\)</c:formatCode>
                <c:ptCount val="12"/>
                <c:pt idx="0">
                  <c:v>336.0</c:v>
                </c:pt>
                <c:pt idx="1">
                  <c:v>482.0</c:v>
                </c:pt>
                <c:pt idx="2">
                  <c:v>720.0</c:v>
                </c:pt>
                <c:pt idx="3">
                  <c:v>443.0</c:v>
                </c:pt>
                <c:pt idx="4">
                  <c:v>331.0</c:v>
                </c:pt>
                <c:pt idx="5">
                  <c:v>289.0</c:v>
                </c:pt>
                <c:pt idx="6">
                  <c:v>443.0</c:v>
                </c:pt>
                <c:pt idx="7">
                  <c:v>433.0</c:v>
                </c:pt>
                <c:pt idx="8">
                  <c:v>321.0</c:v>
                </c:pt>
                <c:pt idx="9">
                  <c:v>443.0</c:v>
                </c:pt>
                <c:pt idx="10">
                  <c:v>216.0</c:v>
                </c:pt>
                <c:pt idx="11">
                  <c:v>590.0</c:v>
                </c:pt>
              </c:numCache>
            </c:numRef>
          </c:val>
        </c:ser>
        <c:ser>
          <c:idx val="3"/>
          <c:order val="3"/>
          <c:tx>
            <c:strRef>
              <c:f>'売上報告書（前年）'!$AF$8</c:f>
              <c:strCache>
                <c:ptCount val="1"/>
                <c:pt idx="0">
                  <c:v>３号機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'売上報告書（前年）'!$B$12:$E$23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'売上報告書（前年）'!$AN$12:$AN$23</c:f>
              <c:numCache>
                <c:formatCode>#,##0_);[Red]\(#,##0\)</c:formatCode>
                <c:ptCount val="1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04767336"/>
        <c:axId val="-2104760408"/>
      </c:barChart>
      <c:lineChart>
        <c:grouping val="standard"/>
        <c:varyColors val="0"/>
        <c:ser>
          <c:idx val="0"/>
          <c:order val="0"/>
          <c:tx>
            <c:v>売上合計</c:v>
          </c:tx>
          <c:spPr>
            <a:ln w="12700">
              <a:solidFill>
                <a:srgbClr val="00009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cat>
            <c:strRef>
              <c:f>'売上報告書（前年）'!$B$12:$E$23</c:f>
              <c:strCache>
                <c:ptCount val="12"/>
                <c:pt idx="0">
                  <c:v>１月</c:v>
                </c:pt>
                <c:pt idx="1">
                  <c:v>２月</c:v>
                </c:pt>
                <c:pt idx="2">
                  <c:v>３月</c:v>
                </c:pt>
                <c:pt idx="3">
                  <c:v>４月</c:v>
                </c:pt>
                <c:pt idx="4">
                  <c:v>５月</c:v>
                </c:pt>
                <c:pt idx="5">
                  <c:v>６月</c:v>
                </c:pt>
                <c:pt idx="6">
                  <c:v>７月</c:v>
                </c:pt>
                <c:pt idx="7">
                  <c:v>８月</c:v>
                </c:pt>
                <c:pt idx="8">
                  <c:v>９月</c:v>
                </c:pt>
                <c:pt idx="9">
                  <c:v>１０月</c:v>
                </c:pt>
                <c:pt idx="10">
                  <c:v>１１月</c:v>
                </c:pt>
                <c:pt idx="11">
                  <c:v>１２月</c:v>
                </c:pt>
              </c:strCache>
            </c:strRef>
          </c:cat>
          <c:val>
            <c:numRef>
              <c:f>'売上報告書（前年）'!$AT$12:$AT$23</c:f>
              <c:numCache>
                <c:formatCode>#,##0_);[Red]\(#,##0\)</c:formatCode>
                <c:ptCount val="12"/>
                <c:pt idx="0">
                  <c:v>803100.0</c:v>
                </c:pt>
                <c:pt idx="1">
                  <c:v>921900.0</c:v>
                </c:pt>
                <c:pt idx="2">
                  <c:v>1.2083E6</c:v>
                </c:pt>
                <c:pt idx="3">
                  <c:v>1.0598E6</c:v>
                </c:pt>
                <c:pt idx="4">
                  <c:v>1.0642E6</c:v>
                </c:pt>
                <c:pt idx="5">
                  <c:v>629000.0</c:v>
                </c:pt>
                <c:pt idx="6">
                  <c:v>849400.0</c:v>
                </c:pt>
                <c:pt idx="7">
                  <c:v>896300.0</c:v>
                </c:pt>
                <c:pt idx="8">
                  <c:v>635200.0</c:v>
                </c:pt>
                <c:pt idx="9">
                  <c:v>862600.0</c:v>
                </c:pt>
                <c:pt idx="10">
                  <c:v>725000.0</c:v>
                </c:pt>
                <c:pt idx="11">
                  <c:v>1.1977E6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1175016"/>
        <c:axId val="-2104713608"/>
      </c:lineChart>
      <c:catAx>
        <c:axId val="-2104767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altLang="en-US"/>
                  <a:t>洗車月</a:t>
                </a:r>
              </a:p>
            </c:rich>
          </c:tx>
          <c:layout>
            <c:manualLayout>
              <c:xMode val="edge"/>
              <c:yMode val="edge"/>
              <c:x val="0.425000385981164"/>
              <c:y val="0.94614405272032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-210476040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-2104760408"/>
        <c:scaling>
          <c:orientation val="minMax"/>
          <c:max val="120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altLang="en-US"/>
                  <a:t>洗車台数（台）</a:t>
                </a:r>
              </a:p>
            </c:rich>
          </c:tx>
          <c:layout>
            <c:manualLayout>
              <c:xMode val="edge"/>
              <c:yMode val="edge"/>
              <c:x val="0.0148148255365138"/>
              <c:y val="0.44104868276534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_);[Red]\(#,##0\)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-2104767336"/>
        <c:crosses val="autoZero"/>
        <c:crossBetween val="between"/>
        <c:majorUnit val="100.0"/>
      </c:valAx>
      <c:catAx>
        <c:axId val="-2131175016"/>
        <c:scaling>
          <c:orientation val="minMax"/>
        </c:scaling>
        <c:delete val="1"/>
        <c:axPos val="b"/>
        <c:majorTickMark val="out"/>
        <c:minorTickMark val="none"/>
        <c:tickLblPos val="nextTo"/>
        <c:crossAx val="-2104713608"/>
        <c:crosses val="autoZero"/>
        <c:auto val="1"/>
        <c:lblAlgn val="ctr"/>
        <c:lblOffset val="100"/>
        <c:noMultiLvlLbl val="0"/>
      </c:catAx>
      <c:valAx>
        <c:axId val="-2104713608"/>
        <c:scaling>
          <c:orientation val="minMax"/>
          <c:max val="6.0E6"/>
        </c:scaling>
        <c:delete val="0"/>
        <c:axPos val="r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altLang="en-US"/>
                  <a:t>売上金額（円）</a:t>
                </a:r>
              </a:p>
            </c:rich>
          </c:tx>
          <c:layout>
            <c:manualLayout>
              <c:xMode val="edge"/>
              <c:yMode val="edge"/>
              <c:x val="0.885186042921105"/>
              <c:y val="0.44104868276534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_);[Red]\(#,##0\)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-2131175016"/>
        <c:crosses val="max"/>
        <c:crossBetween val="between"/>
        <c:majorUnit val="500000.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917891577890999"/>
          <c:y val="0.451866714106709"/>
          <c:w val="0.993871970047861"/>
          <c:h val="0.54813390467645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/>
    <c:pageMargins b="1.0" l="0.75" r="0.75" t="1.0" header="0.512" footer="0.512"/>
    <c:pageSetup paperSize="9" orientation="landscape" verticalDpi="0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900" b="1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altLang="en-US"/>
              <a:t>年間　コース別台数比率</a:t>
            </a:r>
          </a:p>
        </c:rich>
      </c:tx>
      <c:layout>
        <c:manualLayout>
          <c:xMode val="edge"/>
          <c:yMode val="edge"/>
          <c:x val="0.363815514271653"/>
          <c:y val="0.0273776219149077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57620699688018"/>
          <c:y val="0.282420947983939"/>
          <c:w val="0.361848921699201"/>
          <c:h val="0.530259739071885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Lbl>
              <c:idx val="5"/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6"/>
              <c:layout>
                <c:manualLayout>
                  <c:x val="0.00526665626536737"/>
                  <c:y val="-0.113506354722159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'売上報告書（前年）'!$AF$27:$AM$27</c:f>
              <c:strCache>
                <c:ptCount val="8"/>
                <c:pt idx="0">
                  <c:v>１コース</c:v>
                </c:pt>
                <c:pt idx="1">
                  <c:v>２コース</c:v>
                </c:pt>
                <c:pt idx="2">
                  <c:v>３コース</c:v>
                </c:pt>
                <c:pt idx="3">
                  <c:v>４コース</c:v>
                </c:pt>
                <c:pt idx="4">
                  <c:v>５コース</c:v>
                </c:pt>
                <c:pt idx="5">
                  <c:v>６コース</c:v>
                </c:pt>
                <c:pt idx="6">
                  <c:v>７コース</c:v>
                </c:pt>
                <c:pt idx="7">
                  <c:v>８コース</c:v>
                </c:pt>
              </c:strCache>
            </c:strRef>
          </c:cat>
          <c:val>
            <c:numRef>
              <c:f>'売上報告書（前年）'!$AF$30:$AM$30</c:f>
              <c:numCache>
                <c:formatCode>General</c:formatCode>
                <c:ptCount val="8"/>
                <c:pt idx="0">
                  <c:v>1470.0</c:v>
                </c:pt>
                <c:pt idx="1">
                  <c:v>1186.0</c:v>
                </c:pt>
                <c:pt idx="2">
                  <c:v>3204.0</c:v>
                </c:pt>
                <c:pt idx="3">
                  <c:v>835.0</c:v>
                </c:pt>
                <c:pt idx="4">
                  <c:v>7763.0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71093647473753"/>
          <c:y val="0.361344802487924"/>
          <c:w val="0.988281147473753"/>
          <c:h val="0.69579884867332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74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9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/>
    <c:pageMargins b="1.0" l="0.75" r="0.75" t="1.0" header="0.512" footer="0.51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900" b="1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altLang="en-US"/>
              <a:t>年間　決済別台数比率</a:t>
            </a:r>
          </a:p>
        </c:rich>
      </c:tx>
      <c:layout>
        <c:manualLayout>
          <c:xMode val="edge"/>
          <c:yMode val="edge"/>
          <c:x val="0.379535122764827"/>
          <c:y val="0.0274565868660357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62325700547647"/>
          <c:y val="0.283236994219653"/>
          <c:w val="0.340465270923542"/>
          <c:h val="0.528901734104046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ja-JP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'売上報告書（前年）'!$B$36:$E$39</c:f>
              <c:strCache>
                <c:ptCount val="4"/>
                <c:pt idx="0">
                  <c:v>現金</c:v>
                </c:pt>
                <c:pt idx="1">
                  <c:v>プリペイド</c:v>
                </c:pt>
                <c:pt idx="2">
                  <c:v>併用</c:v>
                </c:pt>
                <c:pt idx="3">
                  <c:v>フリー</c:v>
                </c:pt>
              </c:strCache>
            </c:strRef>
          </c:cat>
          <c:val>
            <c:numRef>
              <c:f>'売上報告書（前年）'!$AJ$36:$AJ$39</c:f>
              <c:numCache>
                <c:formatCode>#,##0_);[Red]\(#,##0\)</c:formatCode>
                <c:ptCount val="4"/>
                <c:pt idx="0">
                  <c:v>12716.0</c:v>
                </c:pt>
                <c:pt idx="1">
                  <c:v>1576.0</c:v>
                </c:pt>
                <c:pt idx="2">
                  <c:v>114.0</c:v>
                </c:pt>
                <c:pt idx="3">
                  <c:v>52.0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60837050541096"/>
          <c:y val="0.44276107532013"/>
          <c:w val="0.990147298398045"/>
          <c:h val="0.61111137622948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74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9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/>
    <c:pageMargins b="1.0" l="0.75" r="0.75" t="1.0" header="0.512" footer="0.51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9</xdr:row>
      <xdr:rowOff>6350</xdr:rowOff>
    </xdr:from>
    <xdr:to>
      <xdr:col>3</xdr:col>
      <xdr:colOff>19050</xdr:colOff>
      <xdr:row>11</xdr:row>
      <xdr:rowOff>29008</xdr:rowOff>
    </xdr:to>
    <xdr:sp macro="" textlink="">
      <xdr:nvSpPr>
        <xdr:cNvPr id="14337" name="Text Box 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438150" y="1381125"/>
          <a:ext cx="2381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0" tIns="0" rIns="0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曜日</a:t>
          </a:r>
        </a:p>
      </xdr:txBody>
    </xdr:sp>
    <xdr:clientData/>
  </xdr:twoCellAnchor>
  <xdr:twoCellAnchor>
    <xdr:from>
      <xdr:col>1</xdr:col>
      <xdr:colOff>288925</xdr:colOff>
      <xdr:row>45</xdr:row>
      <xdr:rowOff>0</xdr:rowOff>
    </xdr:from>
    <xdr:to>
      <xdr:col>4</xdr:col>
      <xdr:colOff>335061</xdr:colOff>
      <xdr:row>45</xdr:row>
      <xdr:rowOff>0</xdr:rowOff>
    </xdr:to>
    <xdr:sp macro="" textlink="">
      <xdr:nvSpPr>
        <xdr:cNvPr id="14339" name="Text Box 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659130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45</xdr:row>
      <xdr:rowOff>0</xdr:rowOff>
    </xdr:from>
    <xdr:to>
      <xdr:col>4</xdr:col>
      <xdr:colOff>335061</xdr:colOff>
      <xdr:row>45</xdr:row>
      <xdr:rowOff>0</xdr:rowOff>
    </xdr:to>
    <xdr:sp macro="" textlink="">
      <xdr:nvSpPr>
        <xdr:cNvPr id="14340" name="Text Box 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659130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3</xdr:col>
      <xdr:colOff>1</xdr:colOff>
      <xdr:row>55</xdr:row>
      <xdr:rowOff>0</xdr:rowOff>
    </xdr:from>
    <xdr:to>
      <xdr:col>5</xdr:col>
      <xdr:colOff>335067</xdr:colOff>
      <xdr:row>55</xdr:row>
      <xdr:rowOff>0</xdr:rowOff>
    </xdr:to>
    <xdr:sp macro="" textlink="">
      <xdr:nvSpPr>
        <xdr:cNvPr id="14341" name="Text Box 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57225" y="8105775"/>
          <a:ext cx="11906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3</xdr:col>
      <xdr:colOff>1</xdr:colOff>
      <xdr:row>55</xdr:row>
      <xdr:rowOff>0</xdr:rowOff>
    </xdr:from>
    <xdr:to>
      <xdr:col>5</xdr:col>
      <xdr:colOff>335067</xdr:colOff>
      <xdr:row>55</xdr:row>
      <xdr:rowOff>0</xdr:rowOff>
    </xdr:to>
    <xdr:sp macro="" textlink="">
      <xdr:nvSpPr>
        <xdr:cNvPr id="14342" name="Text Box 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57225" y="8105775"/>
          <a:ext cx="11906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17</xdr:col>
      <xdr:colOff>112712</xdr:colOff>
      <xdr:row>91</xdr:row>
      <xdr:rowOff>0</xdr:rowOff>
    </xdr:from>
    <xdr:to>
      <xdr:col>17</xdr:col>
      <xdr:colOff>431739</xdr:colOff>
      <xdr:row>91</xdr:row>
      <xdr:rowOff>0</xdr:rowOff>
    </xdr:to>
    <xdr:sp macro="" textlink="">
      <xdr:nvSpPr>
        <xdr:cNvPr id="14343" name="Text Box 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762750" y="13106400"/>
          <a:ext cx="3238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14344" name="Text Box 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14345" name="Text Box 9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14346" name="Text Box 10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14347" name="Text Box 1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14348" name="Text Box 1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14349" name="Text Box 1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14350" name="Text Box 1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14351" name="Text Box 1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14352" name="Text Box 1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14353" name="Text Box 1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14354" name="Text Box 1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14355" name="Text Box 19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14356" name="Text Box 20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14357" name="Text Box 2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2</xdr:col>
      <xdr:colOff>19050</xdr:colOff>
      <xdr:row>90</xdr:row>
      <xdr:rowOff>0</xdr:rowOff>
    </xdr:from>
    <xdr:to>
      <xdr:col>3</xdr:col>
      <xdr:colOff>19050</xdr:colOff>
      <xdr:row>90</xdr:row>
      <xdr:rowOff>0</xdr:rowOff>
    </xdr:to>
    <xdr:sp macro="" textlink="">
      <xdr:nvSpPr>
        <xdr:cNvPr id="14358" name="Text Box 2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438150" y="12973050"/>
          <a:ext cx="238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0" tIns="0" rIns="0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曜日</a:t>
          </a:r>
        </a:p>
      </xdr:txBody>
    </xdr:sp>
    <xdr:clientData/>
  </xdr:twoCellAnchor>
  <xdr:twoCellAnchor>
    <xdr:from>
      <xdr:col>17</xdr:col>
      <xdr:colOff>112712</xdr:colOff>
      <xdr:row>91</xdr:row>
      <xdr:rowOff>0</xdr:rowOff>
    </xdr:from>
    <xdr:to>
      <xdr:col>17</xdr:col>
      <xdr:colOff>431739</xdr:colOff>
      <xdr:row>91</xdr:row>
      <xdr:rowOff>0</xdr:rowOff>
    </xdr:to>
    <xdr:sp macro="" textlink="">
      <xdr:nvSpPr>
        <xdr:cNvPr id="14359" name="Text Box 2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762750" y="13106400"/>
          <a:ext cx="3238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14360" name="Text Box 2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14361" name="Text Box 2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14362" name="Text Box 2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14363" name="Text Box 2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17</xdr:col>
      <xdr:colOff>112712</xdr:colOff>
      <xdr:row>91</xdr:row>
      <xdr:rowOff>0</xdr:rowOff>
    </xdr:from>
    <xdr:to>
      <xdr:col>17</xdr:col>
      <xdr:colOff>431739</xdr:colOff>
      <xdr:row>91</xdr:row>
      <xdr:rowOff>0</xdr:rowOff>
    </xdr:to>
    <xdr:sp macro="" textlink="">
      <xdr:nvSpPr>
        <xdr:cNvPr id="14364" name="Text Box 2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762750" y="13106400"/>
          <a:ext cx="3238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14365" name="Text Box 29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14366" name="Text Box 30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14367" name="Text Box 3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14368" name="Text Box 3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14369" name="Text Box 3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14370" name="Text Box 3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14371" name="Text Box 3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14372" name="Text Box 3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14373" name="Text Box 3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14374" name="Text Box 3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14375" name="Text Box 39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14376" name="Text Box 40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14377" name="Text Box 4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14378" name="Text Box 4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14379" name="Text Box 4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14380" name="Text Box 4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14381" name="Text Box 4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14382" name="Text Box 4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14383" name="Text Box 4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14384" name="Text Box 4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131</xdr:row>
      <xdr:rowOff>0</xdr:rowOff>
    </xdr:from>
    <xdr:to>
      <xdr:col>4</xdr:col>
      <xdr:colOff>335061</xdr:colOff>
      <xdr:row>131</xdr:row>
      <xdr:rowOff>0</xdr:rowOff>
    </xdr:to>
    <xdr:sp macro="" textlink="">
      <xdr:nvSpPr>
        <xdr:cNvPr id="14393" name="Text Box 5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9383375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131</xdr:row>
      <xdr:rowOff>0</xdr:rowOff>
    </xdr:from>
    <xdr:to>
      <xdr:col>4</xdr:col>
      <xdr:colOff>335061</xdr:colOff>
      <xdr:row>131</xdr:row>
      <xdr:rowOff>0</xdr:rowOff>
    </xdr:to>
    <xdr:sp macro="" textlink="">
      <xdr:nvSpPr>
        <xdr:cNvPr id="14394" name="Text Box 5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9383375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15</xdr:col>
      <xdr:colOff>88900</xdr:colOff>
      <xdr:row>56</xdr:row>
      <xdr:rowOff>139700</xdr:rowOff>
    </xdr:from>
    <xdr:to>
      <xdr:col>16</xdr:col>
      <xdr:colOff>330200</xdr:colOff>
      <xdr:row>56</xdr:row>
      <xdr:rowOff>139700</xdr:rowOff>
    </xdr:to>
    <xdr:sp macro="" textlink="">
      <xdr:nvSpPr>
        <xdr:cNvPr id="14533" name="Line 61"/>
        <xdr:cNvSpPr>
          <a:spLocks noChangeShapeType="1"/>
        </xdr:cNvSpPr>
      </xdr:nvSpPr>
      <xdr:spPr bwMode="auto">
        <a:xfrm>
          <a:off x="5930900" y="8178800"/>
          <a:ext cx="67310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endParaRPr lang="ja-JP" altLang="en-US"/>
        </a:p>
      </xdr:txBody>
    </xdr:sp>
    <xdr:clientData/>
  </xdr:twoCellAnchor>
  <xdr:twoCellAnchor>
    <xdr:from>
      <xdr:col>17</xdr:col>
      <xdr:colOff>76200</xdr:colOff>
      <xdr:row>58</xdr:row>
      <xdr:rowOff>12700</xdr:rowOff>
    </xdr:from>
    <xdr:to>
      <xdr:col>18</xdr:col>
      <xdr:colOff>317500</xdr:colOff>
      <xdr:row>58</xdr:row>
      <xdr:rowOff>12700</xdr:rowOff>
    </xdr:to>
    <xdr:sp macro="" textlink="">
      <xdr:nvSpPr>
        <xdr:cNvPr id="14534" name="Line 62"/>
        <xdr:cNvSpPr>
          <a:spLocks noChangeShapeType="1"/>
        </xdr:cNvSpPr>
      </xdr:nvSpPr>
      <xdr:spPr bwMode="auto">
        <a:xfrm>
          <a:off x="6781800" y="8191500"/>
          <a:ext cx="67310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endParaRPr lang="ja-JP" altLang="en-US"/>
        </a:p>
      </xdr:txBody>
    </xdr:sp>
    <xdr:clientData/>
  </xdr:twoCellAnchor>
  <xdr:twoCellAnchor>
    <xdr:from>
      <xdr:col>15</xdr:col>
      <xdr:colOff>63500</xdr:colOff>
      <xdr:row>59</xdr:row>
      <xdr:rowOff>0</xdr:rowOff>
    </xdr:from>
    <xdr:to>
      <xdr:col>18</xdr:col>
      <xdr:colOff>381000</xdr:colOff>
      <xdr:row>59</xdr:row>
      <xdr:rowOff>0</xdr:rowOff>
    </xdr:to>
    <xdr:sp macro="" textlink="">
      <xdr:nvSpPr>
        <xdr:cNvPr id="14535" name="Line 64"/>
        <xdr:cNvSpPr>
          <a:spLocks noChangeShapeType="1"/>
        </xdr:cNvSpPr>
      </xdr:nvSpPr>
      <xdr:spPr bwMode="auto">
        <a:xfrm>
          <a:off x="5905500" y="8356600"/>
          <a:ext cx="16129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endParaRPr lang="ja-JP" altLang="en-US"/>
        </a:p>
      </xdr:txBody>
    </xdr:sp>
    <xdr:clientData/>
  </xdr:twoCellAnchor>
  <xdr:twoCellAnchor>
    <xdr:from>
      <xdr:col>15</xdr:col>
      <xdr:colOff>25400</xdr:colOff>
      <xdr:row>70</xdr:row>
      <xdr:rowOff>0</xdr:rowOff>
    </xdr:from>
    <xdr:to>
      <xdr:col>18</xdr:col>
      <xdr:colOff>381000</xdr:colOff>
      <xdr:row>85</xdr:row>
      <xdr:rowOff>139700</xdr:rowOff>
    </xdr:to>
    <xdr:sp macro="" textlink="">
      <xdr:nvSpPr>
        <xdr:cNvPr id="14536" name="Line 65"/>
        <xdr:cNvSpPr>
          <a:spLocks noChangeShapeType="1"/>
        </xdr:cNvSpPr>
      </xdr:nvSpPr>
      <xdr:spPr bwMode="auto">
        <a:xfrm flipV="1">
          <a:off x="5867400" y="9893300"/>
          <a:ext cx="1651000" cy="22352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endParaRPr lang="ja-JP" altLang="en-US"/>
        </a:p>
      </xdr:txBody>
    </xdr:sp>
    <xdr:clientData/>
  </xdr:twoCellAnchor>
  <xdr:twoCellAnchor>
    <xdr:from>
      <xdr:col>1</xdr:col>
      <xdr:colOff>127000</xdr:colOff>
      <xdr:row>137</xdr:row>
      <xdr:rowOff>50800</xdr:rowOff>
    </xdr:from>
    <xdr:to>
      <xdr:col>24</xdr:col>
      <xdr:colOff>330200</xdr:colOff>
      <xdr:row>190</xdr:row>
      <xdr:rowOff>0</xdr:rowOff>
    </xdr:to>
    <xdr:graphicFrame macro="">
      <xdr:nvGraphicFramePr>
        <xdr:cNvPr id="14659" name="グラフ 6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38100</xdr:colOff>
      <xdr:row>137</xdr:row>
      <xdr:rowOff>50800</xdr:rowOff>
    </xdr:from>
    <xdr:to>
      <xdr:col>48</xdr:col>
      <xdr:colOff>165100</xdr:colOff>
      <xdr:row>190</xdr:row>
      <xdr:rowOff>0</xdr:rowOff>
    </xdr:to>
    <xdr:graphicFrame macro="">
      <xdr:nvGraphicFramePr>
        <xdr:cNvPr id="14660" name="グラフ 6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288925</xdr:colOff>
      <xdr:row>115</xdr:row>
      <xdr:rowOff>0</xdr:rowOff>
    </xdr:from>
    <xdr:to>
      <xdr:col>4</xdr:col>
      <xdr:colOff>335061</xdr:colOff>
      <xdr:row>115</xdr:row>
      <xdr:rowOff>0</xdr:rowOff>
    </xdr:to>
    <xdr:sp macro="" textlink="">
      <xdr:nvSpPr>
        <xdr:cNvPr id="14405" name="Text Box 69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6716375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115</xdr:row>
      <xdr:rowOff>0</xdr:rowOff>
    </xdr:from>
    <xdr:to>
      <xdr:col>4</xdr:col>
      <xdr:colOff>335061</xdr:colOff>
      <xdr:row>115</xdr:row>
      <xdr:rowOff>0</xdr:rowOff>
    </xdr:to>
    <xdr:sp macro="" textlink="">
      <xdr:nvSpPr>
        <xdr:cNvPr id="14406" name="Text Box 70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6716375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152400</xdr:colOff>
      <xdr:row>243</xdr:row>
      <xdr:rowOff>0</xdr:rowOff>
    </xdr:from>
    <xdr:to>
      <xdr:col>24</xdr:col>
      <xdr:colOff>292100</xdr:colOff>
      <xdr:row>293</xdr:row>
      <xdr:rowOff>63500</xdr:rowOff>
    </xdr:to>
    <xdr:graphicFrame macro="">
      <xdr:nvGraphicFramePr>
        <xdr:cNvPr id="14663" name="グラフ 7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38100</xdr:colOff>
      <xdr:row>243</xdr:row>
      <xdr:rowOff>38100</xdr:rowOff>
    </xdr:from>
    <xdr:to>
      <xdr:col>48</xdr:col>
      <xdr:colOff>241300</xdr:colOff>
      <xdr:row>293</xdr:row>
      <xdr:rowOff>25400</xdr:rowOff>
    </xdr:to>
    <xdr:graphicFrame macro="">
      <xdr:nvGraphicFramePr>
        <xdr:cNvPr id="14664" name="グラフ 8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25400</xdr:colOff>
      <xdr:row>194</xdr:row>
      <xdr:rowOff>25400</xdr:rowOff>
    </xdr:from>
    <xdr:to>
      <xdr:col>48</xdr:col>
      <xdr:colOff>266700</xdr:colOff>
      <xdr:row>242</xdr:row>
      <xdr:rowOff>25400</xdr:rowOff>
    </xdr:to>
    <xdr:graphicFrame macro="">
      <xdr:nvGraphicFramePr>
        <xdr:cNvPr id="14665" name="グラフ 8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152400</xdr:colOff>
      <xdr:row>193</xdr:row>
      <xdr:rowOff>127000</xdr:rowOff>
    </xdr:from>
    <xdr:to>
      <xdr:col>24</xdr:col>
      <xdr:colOff>304800</xdr:colOff>
      <xdr:row>242</xdr:row>
      <xdr:rowOff>25400</xdr:rowOff>
    </xdr:to>
    <xdr:graphicFrame macro="">
      <xdr:nvGraphicFramePr>
        <xdr:cNvPr id="14666" name="グラフ 8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9</xdr:row>
      <xdr:rowOff>6350</xdr:rowOff>
    </xdr:from>
    <xdr:to>
      <xdr:col>3</xdr:col>
      <xdr:colOff>19050</xdr:colOff>
      <xdr:row>11</xdr:row>
      <xdr:rowOff>29008</xdr:rowOff>
    </xdr:to>
    <xdr:sp macro="" textlink="">
      <xdr:nvSpPr>
        <xdr:cNvPr id="21505" name="Text Box 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438150" y="1381125"/>
          <a:ext cx="2381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0" tIns="0" rIns="0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曜日</a:t>
          </a:r>
        </a:p>
      </xdr:txBody>
    </xdr:sp>
    <xdr:clientData/>
  </xdr:twoCellAnchor>
  <xdr:twoCellAnchor>
    <xdr:from>
      <xdr:col>1</xdr:col>
      <xdr:colOff>288925</xdr:colOff>
      <xdr:row>45</xdr:row>
      <xdr:rowOff>0</xdr:rowOff>
    </xdr:from>
    <xdr:to>
      <xdr:col>4</xdr:col>
      <xdr:colOff>335061</xdr:colOff>
      <xdr:row>45</xdr:row>
      <xdr:rowOff>0</xdr:rowOff>
    </xdr:to>
    <xdr:sp macro="" textlink="">
      <xdr:nvSpPr>
        <xdr:cNvPr id="21506" name="Text Box 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659130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45</xdr:row>
      <xdr:rowOff>0</xdr:rowOff>
    </xdr:from>
    <xdr:to>
      <xdr:col>4</xdr:col>
      <xdr:colOff>335061</xdr:colOff>
      <xdr:row>45</xdr:row>
      <xdr:rowOff>0</xdr:rowOff>
    </xdr:to>
    <xdr:sp macro="" textlink="">
      <xdr:nvSpPr>
        <xdr:cNvPr id="21507" name="Text Box 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659130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3</xdr:col>
      <xdr:colOff>1</xdr:colOff>
      <xdr:row>55</xdr:row>
      <xdr:rowOff>0</xdr:rowOff>
    </xdr:from>
    <xdr:to>
      <xdr:col>5</xdr:col>
      <xdr:colOff>335067</xdr:colOff>
      <xdr:row>55</xdr:row>
      <xdr:rowOff>0</xdr:rowOff>
    </xdr:to>
    <xdr:sp macro="" textlink="">
      <xdr:nvSpPr>
        <xdr:cNvPr id="21508" name="Text Box 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57225" y="8105775"/>
          <a:ext cx="11906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3</xdr:col>
      <xdr:colOff>1</xdr:colOff>
      <xdr:row>55</xdr:row>
      <xdr:rowOff>0</xdr:rowOff>
    </xdr:from>
    <xdr:to>
      <xdr:col>5</xdr:col>
      <xdr:colOff>335067</xdr:colOff>
      <xdr:row>55</xdr:row>
      <xdr:rowOff>0</xdr:rowOff>
    </xdr:to>
    <xdr:sp macro="" textlink="">
      <xdr:nvSpPr>
        <xdr:cNvPr id="21509" name="Text Box 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57225" y="8105775"/>
          <a:ext cx="11906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17</xdr:col>
      <xdr:colOff>112712</xdr:colOff>
      <xdr:row>91</xdr:row>
      <xdr:rowOff>0</xdr:rowOff>
    </xdr:from>
    <xdr:to>
      <xdr:col>17</xdr:col>
      <xdr:colOff>431739</xdr:colOff>
      <xdr:row>91</xdr:row>
      <xdr:rowOff>0</xdr:rowOff>
    </xdr:to>
    <xdr:sp macro="" textlink="">
      <xdr:nvSpPr>
        <xdr:cNvPr id="21510" name="Text Box 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762750" y="13106400"/>
          <a:ext cx="3238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21511" name="Text Box 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21512" name="Text Box 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21513" name="Text Box 9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21514" name="Text Box 10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21515" name="Text Box 1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21516" name="Text Box 1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21517" name="Text Box 1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21518" name="Text Box 1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21519" name="Text Box 1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21520" name="Text Box 1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21521" name="Text Box 1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21522" name="Text Box 1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21523" name="Text Box 19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21524" name="Text Box 20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2</xdr:col>
      <xdr:colOff>19050</xdr:colOff>
      <xdr:row>90</xdr:row>
      <xdr:rowOff>0</xdr:rowOff>
    </xdr:from>
    <xdr:to>
      <xdr:col>3</xdr:col>
      <xdr:colOff>19050</xdr:colOff>
      <xdr:row>90</xdr:row>
      <xdr:rowOff>0</xdr:rowOff>
    </xdr:to>
    <xdr:sp macro="" textlink="">
      <xdr:nvSpPr>
        <xdr:cNvPr id="21525" name="Text Box 2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438150" y="12973050"/>
          <a:ext cx="238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0" tIns="0" rIns="0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曜日</a:t>
          </a:r>
        </a:p>
      </xdr:txBody>
    </xdr:sp>
    <xdr:clientData/>
  </xdr:twoCellAnchor>
  <xdr:twoCellAnchor>
    <xdr:from>
      <xdr:col>17</xdr:col>
      <xdr:colOff>112712</xdr:colOff>
      <xdr:row>91</xdr:row>
      <xdr:rowOff>0</xdr:rowOff>
    </xdr:from>
    <xdr:to>
      <xdr:col>17</xdr:col>
      <xdr:colOff>431739</xdr:colOff>
      <xdr:row>91</xdr:row>
      <xdr:rowOff>0</xdr:rowOff>
    </xdr:to>
    <xdr:sp macro="" textlink="">
      <xdr:nvSpPr>
        <xdr:cNvPr id="21526" name="Text Box 2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762750" y="13106400"/>
          <a:ext cx="3238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21527" name="Text Box 2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21528" name="Text Box 2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21529" name="Text Box 2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21530" name="Text Box 2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17</xdr:col>
      <xdr:colOff>112712</xdr:colOff>
      <xdr:row>91</xdr:row>
      <xdr:rowOff>0</xdr:rowOff>
    </xdr:from>
    <xdr:to>
      <xdr:col>17</xdr:col>
      <xdr:colOff>431739</xdr:colOff>
      <xdr:row>91</xdr:row>
      <xdr:rowOff>0</xdr:rowOff>
    </xdr:to>
    <xdr:sp macro="" textlink="">
      <xdr:nvSpPr>
        <xdr:cNvPr id="21531" name="Text Box 2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762750" y="13106400"/>
          <a:ext cx="3238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21532" name="Text Box 2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21533" name="Text Box 29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21534" name="Text Box 30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21535" name="Text Box 3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21536" name="Text Box 3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21537" name="Text Box 3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21538" name="Text Box 3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21539" name="Text Box 3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21540" name="Text Box 3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21541" name="Text Box 3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21542" name="Text Box 3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21543" name="Text Box 39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21544" name="Text Box 40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21545" name="Text Box 4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21546" name="Text Box 4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21547" name="Text Box 4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21548" name="Text Box 4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16</xdr:col>
      <xdr:colOff>0</xdr:colOff>
      <xdr:row>88</xdr:row>
      <xdr:rowOff>0</xdr:rowOff>
    </xdr:from>
    <xdr:to>
      <xdr:col>16</xdr:col>
      <xdr:colOff>0</xdr:colOff>
      <xdr:row>88</xdr:row>
      <xdr:rowOff>0</xdr:rowOff>
    </xdr:to>
    <xdr:sp macro="" textlink="">
      <xdr:nvSpPr>
        <xdr:cNvPr id="21549" name="Text Box 4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6229350" y="127063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21550" name="Text Box 4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90</xdr:row>
      <xdr:rowOff>0</xdr:rowOff>
    </xdr:from>
    <xdr:to>
      <xdr:col>4</xdr:col>
      <xdr:colOff>335061</xdr:colOff>
      <xdr:row>90</xdr:row>
      <xdr:rowOff>0</xdr:rowOff>
    </xdr:to>
    <xdr:sp macro="" textlink="">
      <xdr:nvSpPr>
        <xdr:cNvPr id="21551" name="Text Box 4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29730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197</xdr:row>
      <xdr:rowOff>0</xdr:rowOff>
    </xdr:from>
    <xdr:to>
      <xdr:col>4</xdr:col>
      <xdr:colOff>335061</xdr:colOff>
      <xdr:row>197</xdr:row>
      <xdr:rowOff>0</xdr:rowOff>
    </xdr:to>
    <xdr:sp macro="" textlink="">
      <xdr:nvSpPr>
        <xdr:cNvPr id="21553" name="Text Box 49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27270075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197</xdr:row>
      <xdr:rowOff>0</xdr:rowOff>
    </xdr:from>
    <xdr:to>
      <xdr:col>4</xdr:col>
      <xdr:colOff>335061</xdr:colOff>
      <xdr:row>197</xdr:row>
      <xdr:rowOff>0</xdr:rowOff>
    </xdr:to>
    <xdr:sp macro="" textlink="">
      <xdr:nvSpPr>
        <xdr:cNvPr id="21554" name="Text Box 50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27270075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15</xdr:col>
      <xdr:colOff>88900</xdr:colOff>
      <xdr:row>56</xdr:row>
      <xdr:rowOff>139700</xdr:rowOff>
    </xdr:from>
    <xdr:to>
      <xdr:col>16</xdr:col>
      <xdr:colOff>330200</xdr:colOff>
      <xdr:row>56</xdr:row>
      <xdr:rowOff>139700</xdr:rowOff>
    </xdr:to>
    <xdr:sp macro="" textlink="">
      <xdr:nvSpPr>
        <xdr:cNvPr id="21678" name="Line 51"/>
        <xdr:cNvSpPr>
          <a:spLocks noChangeShapeType="1"/>
        </xdr:cNvSpPr>
      </xdr:nvSpPr>
      <xdr:spPr bwMode="auto">
        <a:xfrm>
          <a:off x="5930900" y="8178800"/>
          <a:ext cx="67310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endParaRPr lang="ja-JP" altLang="en-US"/>
        </a:p>
      </xdr:txBody>
    </xdr:sp>
    <xdr:clientData/>
  </xdr:twoCellAnchor>
  <xdr:twoCellAnchor>
    <xdr:from>
      <xdr:col>17</xdr:col>
      <xdr:colOff>76200</xdr:colOff>
      <xdr:row>58</xdr:row>
      <xdr:rowOff>12700</xdr:rowOff>
    </xdr:from>
    <xdr:to>
      <xdr:col>18</xdr:col>
      <xdr:colOff>317500</xdr:colOff>
      <xdr:row>58</xdr:row>
      <xdr:rowOff>12700</xdr:rowOff>
    </xdr:to>
    <xdr:sp macro="" textlink="">
      <xdr:nvSpPr>
        <xdr:cNvPr id="21679" name="Line 52"/>
        <xdr:cNvSpPr>
          <a:spLocks noChangeShapeType="1"/>
        </xdr:cNvSpPr>
      </xdr:nvSpPr>
      <xdr:spPr bwMode="auto">
        <a:xfrm>
          <a:off x="6781800" y="8191500"/>
          <a:ext cx="673100" cy="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endParaRPr lang="ja-JP" altLang="en-US"/>
        </a:p>
      </xdr:txBody>
    </xdr:sp>
    <xdr:clientData/>
  </xdr:twoCellAnchor>
  <xdr:twoCellAnchor>
    <xdr:from>
      <xdr:col>15</xdr:col>
      <xdr:colOff>63500</xdr:colOff>
      <xdr:row>59</xdr:row>
      <xdr:rowOff>0</xdr:rowOff>
    </xdr:from>
    <xdr:to>
      <xdr:col>18</xdr:col>
      <xdr:colOff>381000</xdr:colOff>
      <xdr:row>59</xdr:row>
      <xdr:rowOff>0</xdr:rowOff>
    </xdr:to>
    <xdr:sp macro="" textlink="">
      <xdr:nvSpPr>
        <xdr:cNvPr id="21680" name="Line 53"/>
        <xdr:cNvSpPr>
          <a:spLocks noChangeShapeType="1"/>
        </xdr:cNvSpPr>
      </xdr:nvSpPr>
      <xdr:spPr bwMode="auto">
        <a:xfrm>
          <a:off x="5905500" y="8407400"/>
          <a:ext cx="16129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endParaRPr lang="ja-JP" altLang="en-US"/>
        </a:p>
      </xdr:txBody>
    </xdr:sp>
    <xdr:clientData/>
  </xdr:twoCellAnchor>
  <xdr:twoCellAnchor>
    <xdr:from>
      <xdr:col>15</xdr:col>
      <xdr:colOff>25400</xdr:colOff>
      <xdr:row>70</xdr:row>
      <xdr:rowOff>0</xdr:rowOff>
    </xdr:from>
    <xdr:to>
      <xdr:col>18</xdr:col>
      <xdr:colOff>381000</xdr:colOff>
      <xdr:row>85</xdr:row>
      <xdr:rowOff>139700</xdr:rowOff>
    </xdr:to>
    <xdr:sp macro="" textlink="">
      <xdr:nvSpPr>
        <xdr:cNvPr id="21681" name="Line 54"/>
        <xdr:cNvSpPr>
          <a:spLocks noChangeShapeType="1"/>
        </xdr:cNvSpPr>
      </xdr:nvSpPr>
      <xdr:spPr bwMode="auto">
        <a:xfrm flipV="1">
          <a:off x="5867400" y="9944100"/>
          <a:ext cx="1651000" cy="22352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endParaRPr lang="ja-JP" altLang="en-US"/>
        </a:p>
      </xdr:txBody>
    </xdr:sp>
    <xdr:clientData/>
  </xdr:twoCellAnchor>
  <xdr:twoCellAnchor>
    <xdr:from>
      <xdr:col>1</xdr:col>
      <xdr:colOff>127000</xdr:colOff>
      <xdr:row>95</xdr:row>
      <xdr:rowOff>63500</xdr:rowOff>
    </xdr:from>
    <xdr:to>
      <xdr:col>24</xdr:col>
      <xdr:colOff>330200</xdr:colOff>
      <xdr:row>145</xdr:row>
      <xdr:rowOff>63500</xdr:rowOff>
    </xdr:to>
    <xdr:graphicFrame macro="">
      <xdr:nvGraphicFramePr>
        <xdr:cNvPr id="21804" name="グラフ 5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76200</xdr:colOff>
      <xdr:row>197</xdr:row>
      <xdr:rowOff>0</xdr:rowOff>
    </xdr:from>
    <xdr:to>
      <xdr:col>25</xdr:col>
      <xdr:colOff>368300</xdr:colOff>
      <xdr:row>197</xdr:row>
      <xdr:rowOff>0</xdr:rowOff>
    </xdr:to>
    <xdr:graphicFrame macro="">
      <xdr:nvGraphicFramePr>
        <xdr:cNvPr id="21805" name="グラフ 5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288925</xdr:colOff>
      <xdr:row>197</xdr:row>
      <xdr:rowOff>0</xdr:rowOff>
    </xdr:from>
    <xdr:to>
      <xdr:col>4</xdr:col>
      <xdr:colOff>335061</xdr:colOff>
      <xdr:row>197</xdr:row>
      <xdr:rowOff>0</xdr:rowOff>
    </xdr:to>
    <xdr:sp macro="" textlink="">
      <xdr:nvSpPr>
        <xdr:cNvPr id="21561" name="Text Box 5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27270075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197</xdr:row>
      <xdr:rowOff>0</xdr:rowOff>
    </xdr:from>
    <xdr:to>
      <xdr:col>4</xdr:col>
      <xdr:colOff>335061</xdr:colOff>
      <xdr:row>197</xdr:row>
      <xdr:rowOff>0</xdr:rowOff>
    </xdr:to>
    <xdr:sp macro="" textlink="">
      <xdr:nvSpPr>
        <xdr:cNvPr id="21562" name="Text Box 5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27270075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152400</xdr:colOff>
      <xdr:row>197</xdr:row>
      <xdr:rowOff>0</xdr:rowOff>
    </xdr:from>
    <xdr:to>
      <xdr:col>24</xdr:col>
      <xdr:colOff>266700</xdr:colOff>
      <xdr:row>197</xdr:row>
      <xdr:rowOff>0</xdr:rowOff>
    </xdr:to>
    <xdr:graphicFrame macro="">
      <xdr:nvGraphicFramePr>
        <xdr:cNvPr id="21808" name="グラフ 5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50800</xdr:colOff>
      <xdr:row>197</xdr:row>
      <xdr:rowOff>0</xdr:rowOff>
    </xdr:from>
    <xdr:to>
      <xdr:col>48</xdr:col>
      <xdr:colOff>127000</xdr:colOff>
      <xdr:row>197</xdr:row>
      <xdr:rowOff>0</xdr:rowOff>
    </xdr:to>
    <xdr:graphicFrame macro="">
      <xdr:nvGraphicFramePr>
        <xdr:cNvPr id="21809" name="グラフ 6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50800</xdr:colOff>
      <xdr:row>146</xdr:row>
      <xdr:rowOff>63500</xdr:rowOff>
    </xdr:from>
    <xdr:to>
      <xdr:col>48</xdr:col>
      <xdr:colOff>127000</xdr:colOff>
      <xdr:row>195</xdr:row>
      <xdr:rowOff>63500</xdr:rowOff>
    </xdr:to>
    <xdr:graphicFrame macro="">
      <xdr:nvGraphicFramePr>
        <xdr:cNvPr id="21810" name="グラフ 6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152400</xdr:colOff>
      <xdr:row>146</xdr:row>
      <xdr:rowOff>63500</xdr:rowOff>
    </xdr:from>
    <xdr:to>
      <xdr:col>24</xdr:col>
      <xdr:colOff>304800</xdr:colOff>
      <xdr:row>195</xdr:row>
      <xdr:rowOff>88900</xdr:rowOff>
    </xdr:to>
    <xdr:graphicFrame macro="">
      <xdr:nvGraphicFramePr>
        <xdr:cNvPr id="21811" name="グラフ 6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288925</xdr:colOff>
      <xdr:row>42</xdr:row>
      <xdr:rowOff>0</xdr:rowOff>
    </xdr:from>
    <xdr:to>
      <xdr:col>4</xdr:col>
      <xdr:colOff>335061</xdr:colOff>
      <xdr:row>42</xdr:row>
      <xdr:rowOff>0</xdr:rowOff>
    </xdr:to>
    <xdr:sp macro="" textlink="">
      <xdr:nvSpPr>
        <xdr:cNvPr id="26672" name="Text Box 4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64198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42</xdr:row>
      <xdr:rowOff>0</xdr:rowOff>
    </xdr:from>
    <xdr:to>
      <xdr:col>4</xdr:col>
      <xdr:colOff>335061</xdr:colOff>
      <xdr:row>42</xdr:row>
      <xdr:rowOff>0</xdr:rowOff>
    </xdr:to>
    <xdr:sp macro="" textlink="">
      <xdr:nvSpPr>
        <xdr:cNvPr id="26673" name="Text Box 49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6419850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0</xdr:colOff>
      <xdr:row>46</xdr:row>
      <xdr:rowOff>114300</xdr:rowOff>
    </xdr:from>
    <xdr:to>
      <xdr:col>25</xdr:col>
      <xdr:colOff>292100</xdr:colOff>
      <xdr:row>98</xdr:row>
      <xdr:rowOff>101600</xdr:rowOff>
    </xdr:to>
    <xdr:graphicFrame macro="">
      <xdr:nvGraphicFramePr>
        <xdr:cNvPr id="26709" name="グラフ 5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288925</xdr:colOff>
      <xdr:row>26</xdr:row>
      <xdr:rowOff>0</xdr:rowOff>
    </xdr:from>
    <xdr:to>
      <xdr:col>4</xdr:col>
      <xdr:colOff>335061</xdr:colOff>
      <xdr:row>26</xdr:row>
      <xdr:rowOff>0</xdr:rowOff>
    </xdr:to>
    <xdr:sp macro="" textlink="">
      <xdr:nvSpPr>
        <xdr:cNvPr id="26680" name="Text Box 5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3895725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26</xdr:row>
      <xdr:rowOff>0</xdr:rowOff>
    </xdr:from>
    <xdr:to>
      <xdr:col>4</xdr:col>
      <xdr:colOff>335061</xdr:colOff>
      <xdr:row>26</xdr:row>
      <xdr:rowOff>0</xdr:rowOff>
    </xdr:to>
    <xdr:sp macro="" textlink="">
      <xdr:nvSpPr>
        <xdr:cNvPr id="26681" name="Text Box 5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3895725"/>
          <a:ext cx="1038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152400</xdr:colOff>
      <xdr:row>101</xdr:row>
      <xdr:rowOff>25400</xdr:rowOff>
    </xdr:from>
    <xdr:to>
      <xdr:col>24</xdr:col>
      <xdr:colOff>266700</xdr:colOff>
      <xdr:row>150</xdr:row>
      <xdr:rowOff>114300</xdr:rowOff>
    </xdr:to>
    <xdr:graphicFrame macro="">
      <xdr:nvGraphicFramePr>
        <xdr:cNvPr id="26712" name="グラフ 5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50800</xdr:colOff>
      <xdr:row>101</xdr:row>
      <xdr:rowOff>38100</xdr:rowOff>
    </xdr:from>
    <xdr:to>
      <xdr:col>48</xdr:col>
      <xdr:colOff>127000</xdr:colOff>
      <xdr:row>150</xdr:row>
      <xdr:rowOff>114300</xdr:rowOff>
    </xdr:to>
    <xdr:graphicFrame macro="">
      <xdr:nvGraphicFramePr>
        <xdr:cNvPr id="26713" name="グラフ 5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9</xdr:row>
      <xdr:rowOff>19050</xdr:rowOff>
    </xdr:from>
    <xdr:to>
      <xdr:col>3</xdr:col>
      <xdr:colOff>31750</xdr:colOff>
      <xdr:row>11</xdr:row>
      <xdr:rowOff>28575</xdr:rowOff>
    </xdr:to>
    <xdr:sp macro="" textlink="">
      <xdr:nvSpPr>
        <xdr:cNvPr id="15361" name="Text Box 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438150" y="1371600"/>
          <a:ext cx="2381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0" tIns="0" rIns="0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曜日</a:t>
          </a:r>
        </a:p>
      </xdr:txBody>
    </xdr:sp>
    <xdr:clientData/>
  </xdr:twoCellAnchor>
  <xdr:twoCellAnchor>
    <xdr:from>
      <xdr:col>25</xdr:col>
      <xdr:colOff>100012</xdr:colOff>
      <xdr:row>8</xdr:row>
      <xdr:rowOff>0</xdr:rowOff>
    </xdr:from>
    <xdr:to>
      <xdr:col>25</xdr:col>
      <xdr:colOff>571640</xdr:colOff>
      <xdr:row>10</xdr:row>
      <xdr:rowOff>15819</xdr:rowOff>
    </xdr:to>
    <xdr:sp macro="" textlink="">
      <xdr:nvSpPr>
        <xdr:cNvPr id="15362" name="Text Box 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2925425" y="1209675"/>
          <a:ext cx="4667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</xdr:col>
      <xdr:colOff>288925</xdr:colOff>
      <xdr:row>45</xdr:row>
      <xdr:rowOff>0</xdr:rowOff>
    </xdr:from>
    <xdr:to>
      <xdr:col>4</xdr:col>
      <xdr:colOff>339767</xdr:colOff>
      <xdr:row>45</xdr:row>
      <xdr:rowOff>0</xdr:rowOff>
    </xdr:to>
    <xdr:sp macro="" textlink="">
      <xdr:nvSpPr>
        <xdr:cNvPr id="15363" name="Text Box 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6581775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45</xdr:row>
      <xdr:rowOff>0</xdr:rowOff>
    </xdr:from>
    <xdr:to>
      <xdr:col>4</xdr:col>
      <xdr:colOff>339767</xdr:colOff>
      <xdr:row>45</xdr:row>
      <xdr:rowOff>0</xdr:rowOff>
    </xdr:to>
    <xdr:sp macro="" textlink="">
      <xdr:nvSpPr>
        <xdr:cNvPr id="15364" name="Text Box 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6581775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54</xdr:row>
      <xdr:rowOff>0</xdr:rowOff>
    </xdr:from>
    <xdr:to>
      <xdr:col>4</xdr:col>
      <xdr:colOff>339767</xdr:colOff>
      <xdr:row>54</xdr:row>
      <xdr:rowOff>0</xdr:rowOff>
    </xdr:to>
    <xdr:sp macro="" textlink="">
      <xdr:nvSpPr>
        <xdr:cNvPr id="15365" name="Text Box 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796290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54</xdr:row>
      <xdr:rowOff>0</xdr:rowOff>
    </xdr:from>
    <xdr:to>
      <xdr:col>4</xdr:col>
      <xdr:colOff>339767</xdr:colOff>
      <xdr:row>54</xdr:row>
      <xdr:rowOff>0</xdr:rowOff>
    </xdr:to>
    <xdr:sp macro="" textlink="">
      <xdr:nvSpPr>
        <xdr:cNvPr id="15366" name="Text Box 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796290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25</xdr:col>
      <xdr:colOff>100012</xdr:colOff>
      <xdr:row>116</xdr:row>
      <xdr:rowOff>44450</xdr:rowOff>
    </xdr:from>
    <xdr:to>
      <xdr:col>25</xdr:col>
      <xdr:colOff>571640</xdr:colOff>
      <xdr:row>119</xdr:row>
      <xdr:rowOff>66934</xdr:rowOff>
    </xdr:to>
    <xdr:sp macro="" textlink="">
      <xdr:nvSpPr>
        <xdr:cNvPr id="15367" name="Text Box 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2925425" y="17078325"/>
          <a:ext cx="46672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</xdr:col>
      <xdr:colOff>288925</xdr:colOff>
      <xdr:row>135</xdr:row>
      <xdr:rowOff>0</xdr:rowOff>
    </xdr:from>
    <xdr:to>
      <xdr:col>4</xdr:col>
      <xdr:colOff>339767</xdr:colOff>
      <xdr:row>135</xdr:row>
      <xdr:rowOff>0</xdr:rowOff>
    </xdr:to>
    <xdr:sp macro="" textlink="">
      <xdr:nvSpPr>
        <xdr:cNvPr id="15368" name="Text Box 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98310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135</xdr:row>
      <xdr:rowOff>0</xdr:rowOff>
    </xdr:from>
    <xdr:to>
      <xdr:col>4</xdr:col>
      <xdr:colOff>339767</xdr:colOff>
      <xdr:row>135</xdr:row>
      <xdr:rowOff>0</xdr:rowOff>
    </xdr:to>
    <xdr:sp macro="" textlink="">
      <xdr:nvSpPr>
        <xdr:cNvPr id="15369" name="Text Box 9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98310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138</xdr:row>
      <xdr:rowOff>0</xdr:rowOff>
    </xdr:from>
    <xdr:to>
      <xdr:col>4</xdr:col>
      <xdr:colOff>339767</xdr:colOff>
      <xdr:row>138</xdr:row>
      <xdr:rowOff>0</xdr:rowOff>
    </xdr:to>
    <xdr:sp macro="" textlink="">
      <xdr:nvSpPr>
        <xdr:cNvPr id="15370" name="Text Box 10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20354925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138</xdr:row>
      <xdr:rowOff>0</xdr:rowOff>
    </xdr:from>
    <xdr:to>
      <xdr:col>4</xdr:col>
      <xdr:colOff>339767</xdr:colOff>
      <xdr:row>138</xdr:row>
      <xdr:rowOff>0</xdr:rowOff>
    </xdr:to>
    <xdr:sp macro="" textlink="">
      <xdr:nvSpPr>
        <xdr:cNvPr id="15371" name="Text Box 1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20354925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23</xdr:col>
      <xdr:colOff>0</xdr:colOff>
      <xdr:row>200</xdr:row>
      <xdr:rowOff>0</xdr:rowOff>
    </xdr:from>
    <xdr:to>
      <xdr:col>23</xdr:col>
      <xdr:colOff>0</xdr:colOff>
      <xdr:row>200</xdr:row>
      <xdr:rowOff>85725</xdr:rowOff>
    </xdr:to>
    <xdr:sp macro="" textlink="">
      <xdr:nvSpPr>
        <xdr:cNvPr id="15372" name="Text Box 1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3033712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23</xdr:col>
      <xdr:colOff>0</xdr:colOff>
      <xdr:row>200</xdr:row>
      <xdr:rowOff>0</xdr:rowOff>
    </xdr:from>
    <xdr:to>
      <xdr:col>23</xdr:col>
      <xdr:colOff>0</xdr:colOff>
      <xdr:row>200</xdr:row>
      <xdr:rowOff>0</xdr:rowOff>
    </xdr:to>
    <xdr:sp macro="" textlink="">
      <xdr:nvSpPr>
        <xdr:cNvPr id="15373" name="Text Box 1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303371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227</xdr:row>
      <xdr:rowOff>0</xdr:rowOff>
    </xdr:from>
    <xdr:to>
      <xdr:col>4</xdr:col>
      <xdr:colOff>339767</xdr:colOff>
      <xdr:row>227</xdr:row>
      <xdr:rowOff>0</xdr:rowOff>
    </xdr:to>
    <xdr:sp macro="" textlink="">
      <xdr:nvSpPr>
        <xdr:cNvPr id="15374" name="Text Box 1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3429000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227</xdr:row>
      <xdr:rowOff>0</xdr:rowOff>
    </xdr:from>
    <xdr:to>
      <xdr:col>4</xdr:col>
      <xdr:colOff>339767</xdr:colOff>
      <xdr:row>227</xdr:row>
      <xdr:rowOff>0</xdr:rowOff>
    </xdr:to>
    <xdr:sp macro="" textlink="">
      <xdr:nvSpPr>
        <xdr:cNvPr id="15375" name="Text Box 1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3429000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85725</xdr:rowOff>
    </xdr:to>
    <xdr:sp macro="" textlink="">
      <xdr:nvSpPr>
        <xdr:cNvPr id="15376" name="Text Box 1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3898582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15377" name="Text Box 1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389858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23</xdr:col>
      <xdr:colOff>0</xdr:colOff>
      <xdr:row>316</xdr:row>
      <xdr:rowOff>0</xdr:rowOff>
    </xdr:from>
    <xdr:to>
      <xdr:col>23</xdr:col>
      <xdr:colOff>0</xdr:colOff>
      <xdr:row>316</xdr:row>
      <xdr:rowOff>100013</xdr:rowOff>
    </xdr:to>
    <xdr:sp macro="" textlink="">
      <xdr:nvSpPr>
        <xdr:cNvPr id="15378" name="Text Box 1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4763452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23</xdr:col>
      <xdr:colOff>0</xdr:colOff>
      <xdr:row>316</xdr:row>
      <xdr:rowOff>0</xdr:rowOff>
    </xdr:from>
    <xdr:to>
      <xdr:col>23</xdr:col>
      <xdr:colOff>0</xdr:colOff>
      <xdr:row>316</xdr:row>
      <xdr:rowOff>0</xdr:rowOff>
    </xdr:to>
    <xdr:sp macro="" textlink="">
      <xdr:nvSpPr>
        <xdr:cNvPr id="15379" name="Text Box 19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47634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23</xdr:col>
      <xdr:colOff>0</xdr:colOff>
      <xdr:row>374</xdr:row>
      <xdr:rowOff>0</xdr:rowOff>
    </xdr:from>
    <xdr:to>
      <xdr:col>23</xdr:col>
      <xdr:colOff>0</xdr:colOff>
      <xdr:row>374</xdr:row>
      <xdr:rowOff>85725</xdr:rowOff>
    </xdr:to>
    <xdr:sp macro="" textlink="">
      <xdr:nvSpPr>
        <xdr:cNvPr id="15380" name="Text Box 20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5628322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23</xdr:col>
      <xdr:colOff>0</xdr:colOff>
      <xdr:row>374</xdr:row>
      <xdr:rowOff>0</xdr:rowOff>
    </xdr:from>
    <xdr:to>
      <xdr:col>23</xdr:col>
      <xdr:colOff>0</xdr:colOff>
      <xdr:row>374</xdr:row>
      <xdr:rowOff>0</xdr:rowOff>
    </xdr:to>
    <xdr:sp macro="" textlink="">
      <xdr:nvSpPr>
        <xdr:cNvPr id="15381" name="Text Box 2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562832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2</xdr:col>
      <xdr:colOff>31750</xdr:colOff>
      <xdr:row>63</xdr:row>
      <xdr:rowOff>19050</xdr:rowOff>
    </xdr:from>
    <xdr:to>
      <xdr:col>3</xdr:col>
      <xdr:colOff>31750</xdr:colOff>
      <xdr:row>65</xdr:row>
      <xdr:rowOff>16257</xdr:rowOff>
    </xdr:to>
    <xdr:sp macro="" textlink="">
      <xdr:nvSpPr>
        <xdr:cNvPr id="15382" name="Text Box 2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438150" y="9344025"/>
          <a:ext cx="2381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0" tIns="0" rIns="0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曜日</a:t>
          </a:r>
        </a:p>
      </xdr:txBody>
    </xdr:sp>
    <xdr:clientData/>
  </xdr:twoCellAnchor>
  <xdr:twoCellAnchor>
    <xdr:from>
      <xdr:col>25</xdr:col>
      <xdr:colOff>100012</xdr:colOff>
      <xdr:row>62</xdr:row>
      <xdr:rowOff>0</xdr:rowOff>
    </xdr:from>
    <xdr:to>
      <xdr:col>25</xdr:col>
      <xdr:colOff>571640</xdr:colOff>
      <xdr:row>64</xdr:row>
      <xdr:rowOff>15191</xdr:rowOff>
    </xdr:to>
    <xdr:sp macro="" textlink="">
      <xdr:nvSpPr>
        <xdr:cNvPr id="15383" name="Text Box 2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2925425" y="9182100"/>
          <a:ext cx="4667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</xdr:col>
      <xdr:colOff>288925</xdr:colOff>
      <xdr:row>99</xdr:row>
      <xdr:rowOff>0</xdr:rowOff>
    </xdr:from>
    <xdr:to>
      <xdr:col>4</xdr:col>
      <xdr:colOff>339767</xdr:colOff>
      <xdr:row>99</xdr:row>
      <xdr:rowOff>0</xdr:rowOff>
    </xdr:to>
    <xdr:sp macro="" textlink="">
      <xdr:nvSpPr>
        <xdr:cNvPr id="15384" name="Text Box 2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4487525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99</xdr:row>
      <xdr:rowOff>0</xdr:rowOff>
    </xdr:from>
    <xdr:to>
      <xdr:col>4</xdr:col>
      <xdr:colOff>339767</xdr:colOff>
      <xdr:row>99</xdr:row>
      <xdr:rowOff>0</xdr:rowOff>
    </xdr:to>
    <xdr:sp macro="" textlink="">
      <xdr:nvSpPr>
        <xdr:cNvPr id="15385" name="Text Box 2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4487525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109</xdr:row>
      <xdr:rowOff>0</xdr:rowOff>
    </xdr:from>
    <xdr:to>
      <xdr:col>4</xdr:col>
      <xdr:colOff>339767</xdr:colOff>
      <xdr:row>109</xdr:row>
      <xdr:rowOff>0</xdr:rowOff>
    </xdr:to>
    <xdr:sp macro="" textlink="">
      <xdr:nvSpPr>
        <xdr:cNvPr id="15386" name="Text Box 2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59448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109</xdr:row>
      <xdr:rowOff>0</xdr:rowOff>
    </xdr:from>
    <xdr:to>
      <xdr:col>4</xdr:col>
      <xdr:colOff>339767</xdr:colOff>
      <xdr:row>109</xdr:row>
      <xdr:rowOff>0</xdr:rowOff>
    </xdr:to>
    <xdr:sp macro="" textlink="">
      <xdr:nvSpPr>
        <xdr:cNvPr id="15387" name="Text Box 2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59448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25</xdr:col>
      <xdr:colOff>100012</xdr:colOff>
      <xdr:row>142</xdr:row>
      <xdr:rowOff>44450</xdr:rowOff>
    </xdr:from>
    <xdr:to>
      <xdr:col>25</xdr:col>
      <xdr:colOff>571640</xdr:colOff>
      <xdr:row>145</xdr:row>
      <xdr:rowOff>53975</xdr:rowOff>
    </xdr:to>
    <xdr:sp macro="" textlink="">
      <xdr:nvSpPr>
        <xdr:cNvPr id="15388" name="Text Box 2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2925425" y="21050250"/>
          <a:ext cx="46672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</xdr:col>
      <xdr:colOff>288925</xdr:colOff>
      <xdr:row>161</xdr:row>
      <xdr:rowOff>0</xdr:rowOff>
    </xdr:from>
    <xdr:to>
      <xdr:col>4</xdr:col>
      <xdr:colOff>339767</xdr:colOff>
      <xdr:row>161</xdr:row>
      <xdr:rowOff>0</xdr:rowOff>
    </xdr:to>
    <xdr:sp macro="" textlink="">
      <xdr:nvSpPr>
        <xdr:cNvPr id="15389" name="Text Box 29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23802975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161</xdr:row>
      <xdr:rowOff>0</xdr:rowOff>
    </xdr:from>
    <xdr:to>
      <xdr:col>4</xdr:col>
      <xdr:colOff>339767</xdr:colOff>
      <xdr:row>161</xdr:row>
      <xdr:rowOff>0</xdr:rowOff>
    </xdr:to>
    <xdr:sp macro="" textlink="">
      <xdr:nvSpPr>
        <xdr:cNvPr id="15390" name="Text Box 30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23802975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165</xdr:row>
      <xdr:rowOff>0</xdr:rowOff>
    </xdr:from>
    <xdr:to>
      <xdr:col>4</xdr:col>
      <xdr:colOff>339767</xdr:colOff>
      <xdr:row>165</xdr:row>
      <xdr:rowOff>0</xdr:rowOff>
    </xdr:to>
    <xdr:sp macro="" textlink="">
      <xdr:nvSpPr>
        <xdr:cNvPr id="15391" name="Text Box 3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2446020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165</xdr:row>
      <xdr:rowOff>0</xdr:rowOff>
    </xdr:from>
    <xdr:to>
      <xdr:col>4</xdr:col>
      <xdr:colOff>339767</xdr:colOff>
      <xdr:row>165</xdr:row>
      <xdr:rowOff>0</xdr:rowOff>
    </xdr:to>
    <xdr:sp macro="" textlink="">
      <xdr:nvSpPr>
        <xdr:cNvPr id="15392" name="Text Box 3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2446020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23</xdr:col>
      <xdr:colOff>0</xdr:colOff>
      <xdr:row>229</xdr:row>
      <xdr:rowOff>0</xdr:rowOff>
    </xdr:from>
    <xdr:to>
      <xdr:col>23</xdr:col>
      <xdr:colOff>0</xdr:colOff>
      <xdr:row>229</xdr:row>
      <xdr:rowOff>85725</xdr:rowOff>
    </xdr:to>
    <xdr:sp macro="" textlink="">
      <xdr:nvSpPr>
        <xdr:cNvPr id="15393" name="Text Box 3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3466147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23</xdr:col>
      <xdr:colOff>0</xdr:colOff>
      <xdr:row>229</xdr:row>
      <xdr:rowOff>0</xdr:rowOff>
    </xdr:from>
    <xdr:to>
      <xdr:col>23</xdr:col>
      <xdr:colOff>0</xdr:colOff>
      <xdr:row>229</xdr:row>
      <xdr:rowOff>0</xdr:rowOff>
    </xdr:to>
    <xdr:sp macro="" textlink="">
      <xdr:nvSpPr>
        <xdr:cNvPr id="15394" name="Text Box 3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346614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256</xdr:row>
      <xdr:rowOff>0</xdr:rowOff>
    </xdr:from>
    <xdr:to>
      <xdr:col>4</xdr:col>
      <xdr:colOff>339767</xdr:colOff>
      <xdr:row>256</xdr:row>
      <xdr:rowOff>0</xdr:rowOff>
    </xdr:to>
    <xdr:sp macro="" textlink="">
      <xdr:nvSpPr>
        <xdr:cNvPr id="15395" name="Text Box 3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386143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256</xdr:row>
      <xdr:rowOff>0</xdr:rowOff>
    </xdr:from>
    <xdr:to>
      <xdr:col>4</xdr:col>
      <xdr:colOff>339767</xdr:colOff>
      <xdr:row>256</xdr:row>
      <xdr:rowOff>0</xdr:rowOff>
    </xdr:to>
    <xdr:sp macro="" textlink="">
      <xdr:nvSpPr>
        <xdr:cNvPr id="15396" name="Text Box 3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386143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23</xdr:col>
      <xdr:colOff>0</xdr:colOff>
      <xdr:row>287</xdr:row>
      <xdr:rowOff>0</xdr:rowOff>
    </xdr:from>
    <xdr:to>
      <xdr:col>23</xdr:col>
      <xdr:colOff>0</xdr:colOff>
      <xdr:row>287</xdr:row>
      <xdr:rowOff>85725</xdr:rowOff>
    </xdr:to>
    <xdr:sp macro="" textlink="">
      <xdr:nvSpPr>
        <xdr:cNvPr id="15397" name="Text Box 3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4331017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23</xdr:col>
      <xdr:colOff>0</xdr:colOff>
      <xdr:row>287</xdr:row>
      <xdr:rowOff>0</xdr:rowOff>
    </xdr:from>
    <xdr:to>
      <xdr:col>23</xdr:col>
      <xdr:colOff>0</xdr:colOff>
      <xdr:row>287</xdr:row>
      <xdr:rowOff>0</xdr:rowOff>
    </xdr:to>
    <xdr:sp macro="" textlink="">
      <xdr:nvSpPr>
        <xdr:cNvPr id="15398" name="Text Box 3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433101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314</xdr:row>
      <xdr:rowOff>0</xdr:rowOff>
    </xdr:from>
    <xdr:to>
      <xdr:col>4</xdr:col>
      <xdr:colOff>339767</xdr:colOff>
      <xdr:row>314</xdr:row>
      <xdr:rowOff>0</xdr:rowOff>
    </xdr:to>
    <xdr:sp macro="" textlink="">
      <xdr:nvSpPr>
        <xdr:cNvPr id="15399" name="Text Box 39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472630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314</xdr:row>
      <xdr:rowOff>0</xdr:rowOff>
    </xdr:from>
    <xdr:to>
      <xdr:col>4</xdr:col>
      <xdr:colOff>339767</xdr:colOff>
      <xdr:row>314</xdr:row>
      <xdr:rowOff>0</xdr:rowOff>
    </xdr:to>
    <xdr:sp macro="" textlink="">
      <xdr:nvSpPr>
        <xdr:cNvPr id="15400" name="Text Box 40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472630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23</xdr:col>
      <xdr:colOff>0</xdr:colOff>
      <xdr:row>345</xdr:row>
      <xdr:rowOff>0</xdr:rowOff>
    </xdr:from>
    <xdr:to>
      <xdr:col>23</xdr:col>
      <xdr:colOff>0</xdr:colOff>
      <xdr:row>345</xdr:row>
      <xdr:rowOff>85725</xdr:rowOff>
    </xdr:to>
    <xdr:sp macro="" textlink="">
      <xdr:nvSpPr>
        <xdr:cNvPr id="15401" name="Text Box 4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5195887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23</xdr:col>
      <xdr:colOff>0</xdr:colOff>
      <xdr:row>345</xdr:row>
      <xdr:rowOff>0</xdr:rowOff>
    </xdr:from>
    <xdr:to>
      <xdr:col>23</xdr:col>
      <xdr:colOff>0</xdr:colOff>
      <xdr:row>345</xdr:row>
      <xdr:rowOff>0</xdr:rowOff>
    </xdr:to>
    <xdr:sp macro="" textlink="">
      <xdr:nvSpPr>
        <xdr:cNvPr id="15402" name="Text Box 4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519588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372</xdr:row>
      <xdr:rowOff>0</xdr:rowOff>
    </xdr:from>
    <xdr:to>
      <xdr:col>4</xdr:col>
      <xdr:colOff>339767</xdr:colOff>
      <xdr:row>372</xdr:row>
      <xdr:rowOff>0</xdr:rowOff>
    </xdr:to>
    <xdr:sp macro="" textlink="">
      <xdr:nvSpPr>
        <xdr:cNvPr id="15403" name="Text Box 4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559117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372</xdr:row>
      <xdr:rowOff>0</xdr:rowOff>
    </xdr:from>
    <xdr:to>
      <xdr:col>4</xdr:col>
      <xdr:colOff>339767</xdr:colOff>
      <xdr:row>372</xdr:row>
      <xdr:rowOff>0</xdr:rowOff>
    </xdr:to>
    <xdr:sp macro="" textlink="">
      <xdr:nvSpPr>
        <xdr:cNvPr id="15404" name="Text Box 4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559117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23</xdr:col>
      <xdr:colOff>0</xdr:colOff>
      <xdr:row>403</xdr:row>
      <xdr:rowOff>0</xdr:rowOff>
    </xdr:from>
    <xdr:to>
      <xdr:col>23</xdr:col>
      <xdr:colOff>0</xdr:colOff>
      <xdr:row>403</xdr:row>
      <xdr:rowOff>85725</xdr:rowOff>
    </xdr:to>
    <xdr:sp macro="" textlink="">
      <xdr:nvSpPr>
        <xdr:cNvPr id="15405" name="Text Box 4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6060757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23</xdr:col>
      <xdr:colOff>0</xdr:colOff>
      <xdr:row>403</xdr:row>
      <xdr:rowOff>0</xdr:rowOff>
    </xdr:from>
    <xdr:to>
      <xdr:col>23</xdr:col>
      <xdr:colOff>0</xdr:colOff>
      <xdr:row>403</xdr:row>
      <xdr:rowOff>0</xdr:rowOff>
    </xdr:to>
    <xdr:sp macro="" textlink="">
      <xdr:nvSpPr>
        <xdr:cNvPr id="15406" name="Text Box 4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606075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430</xdr:row>
      <xdr:rowOff>0</xdr:rowOff>
    </xdr:from>
    <xdr:to>
      <xdr:col>4</xdr:col>
      <xdr:colOff>339767</xdr:colOff>
      <xdr:row>430</xdr:row>
      <xdr:rowOff>0</xdr:rowOff>
    </xdr:to>
    <xdr:sp macro="" textlink="">
      <xdr:nvSpPr>
        <xdr:cNvPr id="15407" name="Text Box 4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645604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430</xdr:row>
      <xdr:rowOff>0</xdr:rowOff>
    </xdr:from>
    <xdr:to>
      <xdr:col>4</xdr:col>
      <xdr:colOff>339767</xdr:colOff>
      <xdr:row>430</xdr:row>
      <xdr:rowOff>0</xdr:rowOff>
    </xdr:to>
    <xdr:sp macro="" textlink="">
      <xdr:nvSpPr>
        <xdr:cNvPr id="15408" name="Text Box 4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645604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9</xdr:row>
      <xdr:rowOff>19050</xdr:rowOff>
    </xdr:from>
    <xdr:to>
      <xdr:col>3</xdr:col>
      <xdr:colOff>31750</xdr:colOff>
      <xdr:row>11</xdr:row>
      <xdr:rowOff>28575</xdr:rowOff>
    </xdr:to>
    <xdr:sp macro="" textlink="">
      <xdr:nvSpPr>
        <xdr:cNvPr id="22529" name="Text Box 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438150" y="1371600"/>
          <a:ext cx="2381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0" tIns="0" rIns="0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曜日</a:t>
          </a:r>
        </a:p>
      </xdr:txBody>
    </xdr:sp>
    <xdr:clientData/>
  </xdr:twoCellAnchor>
  <xdr:twoCellAnchor>
    <xdr:from>
      <xdr:col>25</xdr:col>
      <xdr:colOff>100012</xdr:colOff>
      <xdr:row>8</xdr:row>
      <xdr:rowOff>0</xdr:rowOff>
    </xdr:from>
    <xdr:to>
      <xdr:col>25</xdr:col>
      <xdr:colOff>571640</xdr:colOff>
      <xdr:row>10</xdr:row>
      <xdr:rowOff>15819</xdr:rowOff>
    </xdr:to>
    <xdr:sp macro="" textlink="">
      <xdr:nvSpPr>
        <xdr:cNvPr id="22530" name="Text Box 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2925425" y="1209675"/>
          <a:ext cx="4667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</xdr:col>
      <xdr:colOff>288925</xdr:colOff>
      <xdr:row>45</xdr:row>
      <xdr:rowOff>0</xdr:rowOff>
    </xdr:from>
    <xdr:to>
      <xdr:col>4</xdr:col>
      <xdr:colOff>339767</xdr:colOff>
      <xdr:row>45</xdr:row>
      <xdr:rowOff>0</xdr:rowOff>
    </xdr:to>
    <xdr:sp macro="" textlink="">
      <xdr:nvSpPr>
        <xdr:cNvPr id="22531" name="Text Box 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6581775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45</xdr:row>
      <xdr:rowOff>0</xdr:rowOff>
    </xdr:from>
    <xdr:to>
      <xdr:col>4</xdr:col>
      <xdr:colOff>339767</xdr:colOff>
      <xdr:row>45</xdr:row>
      <xdr:rowOff>0</xdr:rowOff>
    </xdr:to>
    <xdr:sp macro="" textlink="">
      <xdr:nvSpPr>
        <xdr:cNvPr id="22532" name="Text Box 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6581775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54</xdr:row>
      <xdr:rowOff>0</xdr:rowOff>
    </xdr:from>
    <xdr:to>
      <xdr:col>4</xdr:col>
      <xdr:colOff>339767</xdr:colOff>
      <xdr:row>54</xdr:row>
      <xdr:rowOff>0</xdr:rowOff>
    </xdr:to>
    <xdr:sp macro="" textlink="">
      <xdr:nvSpPr>
        <xdr:cNvPr id="22533" name="Text Box 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796290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54</xdr:row>
      <xdr:rowOff>0</xdr:rowOff>
    </xdr:from>
    <xdr:to>
      <xdr:col>4</xdr:col>
      <xdr:colOff>339767</xdr:colOff>
      <xdr:row>54</xdr:row>
      <xdr:rowOff>0</xdr:rowOff>
    </xdr:to>
    <xdr:sp macro="" textlink="">
      <xdr:nvSpPr>
        <xdr:cNvPr id="22534" name="Text Box 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796290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25</xdr:col>
      <xdr:colOff>100012</xdr:colOff>
      <xdr:row>116</xdr:row>
      <xdr:rowOff>44450</xdr:rowOff>
    </xdr:from>
    <xdr:to>
      <xdr:col>25</xdr:col>
      <xdr:colOff>571640</xdr:colOff>
      <xdr:row>119</xdr:row>
      <xdr:rowOff>66934</xdr:rowOff>
    </xdr:to>
    <xdr:sp macro="" textlink="">
      <xdr:nvSpPr>
        <xdr:cNvPr id="22535" name="Text Box 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2925425" y="17078325"/>
          <a:ext cx="46672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</xdr:col>
      <xdr:colOff>288925</xdr:colOff>
      <xdr:row>135</xdr:row>
      <xdr:rowOff>0</xdr:rowOff>
    </xdr:from>
    <xdr:to>
      <xdr:col>4</xdr:col>
      <xdr:colOff>339767</xdr:colOff>
      <xdr:row>135</xdr:row>
      <xdr:rowOff>0</xdr:rowOff>
    </xdr:to>
    <xdr:sp macro="" textlink="">
      <xdr:nvSpPr>
        <xdr:cNvPr id="22536" name="Text Box 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98310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135</xdr:row>
      <xdr:rowOff>0</xdr:rowOff>
    </xdr:from>
    <xdr:to>
      <xdr:col>4</xdr:col>
      <xdr:colOff>339767</xdr:colOff>
      <xdr:row>135</xdr:row>
      <xdr:rowOff>0</xdr:rowOff>
    </xdr:to>
    <xdr:sp macro="" textlink="">
      <xdr:nvSpPr>
        <xdr:cNvPr id="22537" name="Text Box 9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98310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138</xdr:row>
      <xdr:rowOff>0</xdr:rowOff>
    </xdr:from>
    <xdr:to>
      <xdr:col>4</xdr:col>
      <xdr:colOff>339767</xdr:colOff>
      <xdr:row>138</xdr:row>
      <xdr:rowOff>0</xdr:rowOff>
    </xdr:to>
    <xdr:sp macro="" textlink="">
      <xdr:nvSpPr>
        <xdr:cNvPr id="22538" name="Text Box 10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20354925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138</xdr:row>
      <xdr:rowOff>0</xdr:rowOff>
    </xdr:from>
    <xdr:to>
      <xdr:col>4</xdr:col>
      <xdr:colOff>339767</xdr:colOff>
      <xdr:row>138</xdr:row>
      <xdr:rowOff>0</xdr:rowOff>
    </xdr:to>
    <xdr:sp macro="" textlink="">
      <xdr:nvSpPr>
        <xdr:cNvPr id="22539" name="Text Box 1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20354925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23</xdr:col>
      <xdr:colOff>0</xdr:colOff>
      <xdr:row>200</xdr:row>
      <xdr:rowOff>0</xdr:rowOff>
    </xdr:from>
    <xdr:to>
      <xdr:col>23</xdr:col>
      <xdr:colOff>0</xdr:colOff>
      <xdr:row>200</xdr:row>
      <xdr:rowOff>85725</xdr:rowOff>
    </xdr:to>
    <xdr:sp macro="" textlink="">
      <xdr:nvSpPr>
        <xdr:cNvPr id="22540" name="Text Box 1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3033712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23</xdr:col>
      <xdr:colOff>0</xdr:colOff>
      <xdr:row>200</xdr:row>
      <xdr:rowOff>0</xdr:rowOff>
    </xdr:from>
    <xdr:to>
      <xdr:col>23</xdr:col>
      <xdr:colOff>0</xdr:colOff>
      <xdr:row>200</xdr:row>
      <xdr:rowOff>0</xdr:rowOff>
    </xdr:to>
    <xdr:sp macro="" textlink="">
      <xdr:nvSpPr>
        <xdr:cNvPr id="22541" name="Text Box 1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303371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227</xdr:row>
      <xdr:rowOff>0</xdr:rowOff>
    </xdr:from>
    <xdr:to>
      <xdr:col>4</xdr:col>
      <xdr:colOff>339767</xdr:colOff>
      <xdr:row>227</xdr:row>
      <xdr:rowOff>0</xdr:rowOff>
    </xdr:to>
    <xdr:sp macro="" textlink="">
      <xdr:nvSpPr>
        <xdr:cNvPr id="22542" name="Text Box 1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3429000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227</xdr:row>
      <xdr:rowOff>0</xdr:rowOff>
    </xdr:from>
    <xdr:to>
      <xdr:col>4</xdr:col>
      <xdr:colOff>339767</xdr:colOff>
      <xdr:row>227</xdr:row>
      <xdr:rowOff>0</xdr:rowOff>
    </xdr:to>
    <xdr:sp macro="" textlink="">
      <xdr:nvSpPr>
        <xdr:cNvPr id="22543" name="Text Box 1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3429000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85725</xdr:rowOff>
    </xdr:to>
    <xdr:sp macro="" textlink="">
      <xdr:nvSpPr>
        <xdr:cNvPr id="22544" name="Text Box 1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3898582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22545" name="Text Box 1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389858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23</xdr:col>
      <xdr:colOff>0</xdr:colOff>
      <xdr:row>316</xdr:row>
      <xdr:rowOff>0</xdr:rowOff>
    </xdr:from>
    <xdr:to>
      <xdr:col>23</xdr:col>
      <xdr:colOff>0</xdr:colOff>
      <xdr:row>316</xdr:row>
      <xdr:rowOff>100013</xdr:rowOff>
    </xdr:to>
    <xdr:sp macro="" textlink="">
      <xdr:nvSpPr>
        <xdr:cNvPr id="22546" name="Text Box 1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4763452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23</xdr:col>
      <xdr:colOff>0</xdr:colOff>
      <xdr:row>316</xdr:row>
      <xdr:rowOff>0</xdr:rowOff>
    </xdr:from>
    <xdr:to>
      <xdr:col>23</xdr:col>
      <xdr:colOff>0</xdr:colOff>
      <xdr:row>316</xdr:row>
      <xdr:rowOff>0</xdr:rowOff>
    </xdr:to>
    <xdr:sp macro="" textlink="">
      <xdr:nvSpPr>
        <xdr:cNvPr id="22547" name="Text Box 19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47634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23</xdr:col>
      <xdr:colOff>0</xdr:colOff>
      <xdr:row>374</xdr:row>
      <xdr:rowOff>0</xdr:rowOff>
    </xdr:from>
    <xdr:to>
      <xdr:col>23</xdr:col>
      <xdr:colOff>0</xdr:colOff>
      <xdr:row>374</xdr:row>
      <xdr:rowOff>85725</xdr:rowOff>
    </xdr:to>
    <xdr:sp macro="" textlink="">
      <xdr:nvSpPr>
        <xdr:cNvPr id="22548" name="Text Box 20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5628322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23</xdr:col>
      <xdr:colOff>0</xdr:colOff>
      <xdr:row>374</xdr:row>
      <xdr:rowOff>0</xdr:rowOff>
    </xdr:from>
    <xdr:to>
      <xdr:col>23</xdr:col>
      <xdr:colOff>0</xdr:colOff>
      <xdr:row>374</xdr:row>
      <xdr:rowOff>0</xdr:rowOff>
    </xdr:to>
    <xdr:sp macro="" textlink="">
      <xdr:nvSpPr>
        <xdr:cNvPr id="22549" name="Text Box 2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562832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2</xdr:col>
      <xdr:colOff>31750</xdr:colOff>
      <xdr:row>63</xdr:row>
      <xdr:rowOff>19050</xdr:rowOff>
    </xdr:from>
    <xdr:to>
      <xdr:col>3</xdr:col>
      <xdr:colOff>31750</xdr:colOff>
      <xdr:row>65</xdr:row>
      <xdr:rowOff>16257</xdr:rowOff>
    </xdr:to>
    <xdr:sp macro="" textlink="">
      <xdr:nvSpPr>
        <xdr:cNvPr id="22550" name="Text Box 2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438150" y="9344025"/>
          <a:ext cx="2381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0" tIns="0" rIns="0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曜日</a:t>
          </a:r>
        </a:p>
      </xdr:txBody>
    </xdr:sp>
    <xdr:clientData/>
  </xdr:twoCellAnchor>
  <xdr:twoCellAnchor>
    <xdr:from>
      <xdr:col>25</xdr:col>
      <xdr:colOff>100012</xdr:colOff>
      <xdr:row>62</xdr:row>
      <xdr:rowOff>0</xdr:rowOff>
    </xdr:from>
    <xdr:to>
      <xdr:col>25</xdr:col>
      <xdr:colOff>571640</xdr:colOff>
      <xdr:row>64</xdr:row>
      <xdr:rowOff>15191</xdr:rowOff>
    </xdr:to>
    <xdr:sp macro="" textlink="">
      <xdr:nvSpPr>
        <xdr:cNvPr id="22551" name="Text Box 2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2925425" y="9182100"/>
          <a:ext cx="4667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</xdr:col>
      <xdr:colOff>288925</xdr:colOff>
      <xdr:row>99</xdr:row>
      <xdr:rowOff>0</xdr:rowOff>
    </xdr:from>
    <xdr:to>
      <xdr:col>4</xdr:col>
      <xdr:colOff>339767</xdr:colOff>
      <xdr:row>99</xdr:row>
      <xdr:rowOff>0</xdr:rowOff>
    </xdr:to>
    <xdr:sp macro="" textlink="">
      <xdr:nvSpPr>
        <xdr:cNvPr id="22552" name="Text Box 2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4487525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99</xdr:row>
      <xdr:rowOff>0</xdr:rowOff>
    </xdr:from>
    <xdr:to>
      <xdr:col>4</xdr:col>
      <xdr:colOff>339767</xdr:colOff>
      <xdr:row>99</xdr:row>
      <xdr:rowOff>0</xdr:rowOff>
    </xdr:to>
    <xdr:sp macro="" textlink="">
      <xdr:nvSpPr>
        <xdr:cNvPr id="22553" name="Text Box 2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4487525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109</xdr:row>
      <xdr:rowOff>0</xdr:rowOff>
    </xdr:from>
    <xdr:to>
      <xdr:col>4</xdr:col>
      <xdr:colOff>339767</xdr:colOff>
      <xdr:row>109</xdr:row>
      <xdr:rowOff>0</xdr:rowOff>
    </xdr:to>
    <xdr:sp macro="" textlink="">
      <xdr:nvSpPr>
        <xdr:cNvPr id="22554" name="Text Box 2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59448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109</xdr:row>
      <xdr:rowOff>0</xdr:rowOff>
    </xdr:from>
    <xdr:to>
      <xdr:col>4</xdr:col>
      <xdr:colOff>339767</xdr:colOff>
      <xdr:row>109</xdr:row>
      <xdr:rowOff>0</xdr:rowOff>
    </xdr:to>
    <xdr:sp macro="" textlink="">
      <xdr:nvSpPr>
        <xdr:cNvPr id="22555" name="Text Box 2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59448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25</xdr:col>
      <xdr:colOff>100012</xdr:colOff>
      <xdr:row>142</xdr:row>
      <xdr:rowOff>44450</xdr:rowOff>
    </xdr:from>
    <xdr:to>
      <xdr:col>25</xdr:col>
      <xdr:colOff>571640</xdr:colOff>
      <xdr:row>145</xdr:row>
      <xdr:rowOff>53975</xdr:rowOff>
    </xdr:to>
    <xdr:sp macro="" textlink="">
      <xdr:nvSpPr>
        <xdr:cNvPr id="22556" name="Text Box 2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2925425" y="21050250"/>
          <a:ext cx="46672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</xdr:col>
      <xdr:colOff>288925</xdr:colOff>
      <xdr:row>161</xdr:row>
      <xdr:rowOff>0</xdr:rowOff>
    </xdr:from>
    <xdr:to>
      <xdr:col>4</xdr:col>
      <xdr:colOff>339767</xdr:colOff>
      <xdr:row>161</xdr:row>
      <xdr:rowOff>0</xdr:rowOff>
    </xdr:to>
    <xdr:sp macro="" textlink="">
      <xdr:nvSpPr>
        <xdr:cNvPr id="22557" name="Text Box 29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23802975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161</xdr:row>
      <xdr:rowOff>0</xdr:rowOff>
    </xdr:from>
    <xdr:to>
      <xdr:col>4</xdr:col>
      <xdr:colOff>339767</xdr:colOff>
      <xdr:row>161</xdr:row>
      <xdr:rowOff>0</xdr:rowOff>
    </xdr:to>
    <xdr:sp macro="" textlink="">
      <xdr:nvSpPr>
        <xdr:cNvPr id="22558" name="Text Box 30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23802975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165</xdr:row>
      <xdr:rowOff>0</xdr:rowOff>
    </xdr:from>
    <xdr:to>
      <xdr:col>4</xdr:col>
      <xdr:colOff>339767</xdr:colOff>
      <xdr:row>165</xdr:row>
      <xdr:rowOff>0</xdr:rowOff>
    </xdr:to>
    <xdr:sp macro="" textlink="">
      <xdr:nvSpPr>
        <xdr:cNvPr id="22559" name="Text Box 3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2446020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165</xdr:row>
      <xdr:rowOff>0</xdr:rowOff>
    </xdr:from>
    <xdr:to>
      <xdr:col>4</xdr:col>
      <xdr:colOff>339767</xdr:colOff>
      <xdr:row>165</xdr:row>
      <xdr:rowOff>0</xdr:rowOff>
    </xdr:to>
    <xdr:sp macro="" textlink="">
      <xdr:nvSpPr>
        <xdr:cNvPr id="22560" name="Text Box 3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2446020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23</xdr:col>
      <xdr:colOff>0</xdr:colOff>
      <xdr:row>229</xdr:row>
      <xdr:rowOff>0</xdr:rowOff>
    </xdr:from>
    <xdr:to>
      <xdr:col>23</xdr:col>
      <xdr:colOff>0</xdr:colOff>
      <xdr:row>229</xdr:row>
      <xdr:rowOff>85725</xdr:rowOff>
    </xdr:to>
    <xdr:sp macro="" textlink="">
      <xdr:nvSpPr>
        <xdr:cNvPr id="22561" name="Text Box 3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3466147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23</xdr:col>
      <xdr:colOff>0</xdr:colOff>
      <xdr:row>229</xdr:row>
      <xdr:rowOff>0</xdr:rowOff>
    </xdr:from>
    <xdr:to>
      <xdr:col>23</xdr:col>
      <xdr:colOff>0</xdr:colOff>
      <xdr:row>229</xdr:row>
      <xdr:rowOff>0</xdr:rowOff>
    </xdr:to>
    <xdr:sp macro="" textlink="">
      <xdr:nvSpPr>
        <xdr:cNvPr id="22562" name="Text Box 3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346614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256</xdr:row>
      <xdr:rowOff>0</xdr:rowOff>
    </xdr:from>
    <xdr:to>
      <xdr:col>4</xdr:col>
      <xdr:colOff>339767</xdr:colOff>
      <xdr:row>256</xdr:row>
      <xdr:rowOff>0</xdr:rowOff>
    </xdr:to>
    <xdr:sp macro="" textlink="">
      <xdr:nvSpPr>
        <xdr:cNvPr id="22563" name="Text Box 3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386143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256</xdr:row>
      <xdr:rowOff>0</xdr:rowOff>
    </xdr:from>
    <xdr:to>
      <xdr:col>4</xdr:col>
      <xdr:colOff>339767</xdr:colOff>
      <xdr:row>256</xdr:row>
      <xdr:rowOff>0</xdr:rowOff>
    </xdr:to>
    <xdr:sp macro="" textlink="">
      <xdr:nvSpPr>
        <xdr:cNvPr id="22564" name="Text Box 3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386143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23</xdr:col>
      <xdr:colOff>0</xdr:colOff>
      <xdr:row>287</xdr:row>
      <xdr:rowOff>0</xdr:rowOff>
    </xdr:from>
    <xdr:to>
      <xdr:col>23</xdr:col>
      <xdr:colOff>0</xdr:colOff>
      <xdr:row>287</xdr:row>
      <xdr:rowOff>85725</xdr:rowOff>
    </xdr:to>
    <xdr:sp macro="" textlink="">
      <xdr:nvSpPr>
        <xdr:cNvPr id="22565" name="Text Box 3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4331017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23</xdr:col>
      <xdr:colOff>0</xdr:colOff>
      <xdr:row>287</xdr:row>
      <xdr:rowOff>0</xdr:rowOff>
    </xdr:from>
    <xdr:to>
      <xdr:col>23</xdr:col>
      <xdr:colOff>0</xdr:colOff>
      <xdr:row>287</xdr:row>
      <xdr:rowOff>0</xdr:rowOff>
    </xdr:to>
    <xdr:sp macro="" textlink="">
      <xdr:nvSpPr>
        <xdr:cNvPr id="22566" name="Text Box 3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433101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314</xdr:row>
      <xdr:rowOff>0</xdr:rowOff>
    </xdr:from>
    <xdr:to>
      <xdr:col>4</xdr:col>
      <xdr:colOff>339767</xdr:colOff>
      <xdr:row>314</xdr:row>
      <xdr:rowOff>0</xdr:rowOff>
    </xdr:to>
    <xdr:sp macro="" textlink="">
      <xdr:nvSpPr>
        <xdr:cNvPr id="22567" name="Text Box 39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472630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314</xdr:row>
      <xdr:rowOff>0</xdr:rowOff>
    </xdr:from>
    <xdr:to>
      <xdr:col>4</xdr:col>
      <xdr:colOff>339767</xdr:colOff>
      <xdr:row>314</xdr:row>
      <xdr:rowOff>0</xdr:rowOff>
    </xdr:to>
    <xdr:sp macro="" textlink="">
      <xdr:nvSpPr>
        <xdr:cNvPr id="22568" name="Text Box 40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472630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23</xdr:col>
      <xdr:colOff>0</xdr:colOff>
      <xdr:row>345</xdr:row>
      <xdr:rowOff>0</xdr:rowOff>
    </xdr:from>
    <xdr:to>
      <xdr:col>23</xdr:col>
      <xdr:colOff>0</xdr:colOff>
      <xdr:row>345</xdr:row>
      <xdr:rowOff>85725</xdr:rowOff>
    </xdr:to>
    <xdr:sp macro="" textlink="">
      <xdr:nvSpPr>
        <xdr:cNvPr id="22569" name="Text Box 4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5195887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23</xdr:col>
      <xdr:colOff>0</xdr:colOff>
      <xdr:row>345</xdr:row>
      <xdr:rowOff>0</xdr:rowOff>
    </xdr:from>
    <xdr:to>
      <xdr:col>23</xdr:col>
      <xdr:colOff>0</xdr:colOff>
      <xdr:row>345</xdr:row>
      <xdr:rowOff>0</xdr:rowOff>
    </xdr:to>
    <xdr:sp macro="" textlink="">
      <xdr:nvSpPr>
        <xdr:cNvPr id="22570" name="Text Box 4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519588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372</xdr:row>
      <xdr:rowOff>0</xdr:rowOff>
    </xdr:from>
    <xdr:to>
      <xdr:col>4</xdr:col>
      <xdr:colOff>339767</xdr:colOff>
      <xdr:row>372</xdr:row>
      <xdr:rowOff>0</xdr:rowOff>
    </xdr:to>
    <xdr:sp macro="" textlink="">
      <xdr:nvSpPr>
        <xdr:cNvPr id="22571" name="Text Box 4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559117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372</xdr:row>
      <xdr:rowOff>0</xdr:rowOff>
    </xdr:from>
    <xdr:to>
      <xdr:col>4</xdr:col>
      <xdr:colOff>339767</xdr:colOff>
      <xdr:row>372</xdr:row>
      <xdr:rowOff>0</xdr:rowOff>
    </xdr:to>
    <xdr:sp macro="" textlink="">
      <xdr:nvSpPr>
        <xdr:cNvPr id="22572" name="Text Box 4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559117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23</xdr:col>
      <xdr:colOff>0</xdr:colOff>
      <xdr:row>403</xdr:row>
      <xdr:rowOff>0</xdr:rowOff>
    </xdr:from>
    <xdr:to>
      <xdr:col>23</xdr:col>
      <xdr:colOff>0</xdr:colOff>
      <xdr:row>403</xdr:row>
      <xdr:rowOff>85725</xdr:rowOff>
    </xdr:to>
    <xdr:sp macro="" textlink="">
      <xdr:nvSpPr>
        <xdr:cNvPr id="22573" name="Text Box 4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6060757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23</xdr:col>
      <xdr:colOff>0</xdr:colOff>
      <xdr:row>403</xdr:row>
      <xdr:rowOff>0</xdr:rowOff>
    </xdr:from>
    <xdr:to>
      <xdr:col>23</xdr:col>
      <xdr:colOff>0</xdr:colOff>
      <xdr:row>403</xdr:row>
      <xdr:rowOff>0</xdr:rowOff>
    </xdr:to>
    <xdr:sp macro="" textlink="">
      <xdr:nvSpPr>
        <xdr:cNvPr id="22574" name="Text Box 4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606075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430</xdr:row>
      <xdr:rowOff>0</xdr:rowOff>
    </xdr:from>
    <xdr:to>
      <xdr:col>4</xdr:col>
      <xdr:colOff>339767</xdr:colOff>
      <xdr:row>430</xdr:row>
      <xdr:rowOff>0</xdr:rowOff>
    </xdr:to>
    <xdr:sp macro="" textlink="">
      <xdr:nvSpPr>
        <xdr:cNvPr id="22575" name="Text Box 4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645604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430</xdr:row>
      <xdr:rowOff>0</xdr:rowOff>
    </xdr:from>
    <xdr:to>
      <xdr:col>4</xdr:col>
      <xdr:colOff>339767</xdr:colOff>
      <xdr:row>430</xdr:row>
      <xdr:rowOff>0</xdr:rowOff>
    </xdr:to>
    <xdr:sp macro="" textlink="">
      <xdr:nvSpPr>
        <xdr:cNvPr id="22576" name="Text Box 4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645604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9</xdr:row>
      <xdr:rowOff>19050</xdr:rowOff>
    </xdr:from>
    <xdr:to>
      <xdr:col>3</xdr:col>
      <xdr:colOff>31750</xdr:colOff>
      <xdr:row>11</xdr:row>
      <xdr:rowOff>28575</xdr:rowOff>
    </xdr:to>
    <xdr:sp macro="" textlink="">
      <xdr:nvSpPr>
        <xdr:cNvPr id="23553" name="Text Box 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438150" y="1371600"/>
          <a:ext cx="2381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0" tIns="0" rIns="0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曜日</a:t>
          </a:r>
        </a:p>
      </xdr:txBody>
    </xdr:sp>
    <xdr:clientData/>
  </xdr:twoCellAnchor>
  <xdr:twoCellAnchor>
    <xdr:from>
      <xdr:col>25</xdr:col>
      <xdr:colOff>100012</xdr:colOff>
      <xdr:row>8</xdr:row>
      <xdr:rowOff>0</xdr:rowOff>
    </xdr:from>
    <xdr:to>
      <xdr:col>25</xdr:col>
      <xdr:colOff>571640</xdr:colOff>
      <xdr:row>10</xdr:row>
      <xdr:rowOff>15819</xdr:rowOff>
    </xdr:to>
    <xdr:sp macro="" textlink="">
      <xdr:nvSpPr>
        <xdr:cNvPr id="23554" name="Text Box 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2925425" y="1209675"/>
          <a:ext cx="4667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</xdr:col>
      <xdr:colOff>288925</xdr:colOff>
      <xdr:row>45</xdr:row>
      <xdr:rowOff>0</xdr:rowOff>
    </xdr:from>
    <xdr:to>
      <xdr:col>4</xdr:col>
      <xdr:colOff>339767</xdr:colOff>
      <xdr:row>45</xdr:row>
      <xdr:rowOff>0</xdr:rowOff>
    </xdr:to>
    <xdr:sp macro="" textlink="">
      <xdr:nvSpPr>
        <xdr:cNvPr id="23555" name="Text Box 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6581775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45</xdr:row>
      <xdr:rowOff>0</xdr:rowOff>
    </xdr:from>
    <xdr:to>
      <xdr:col>4</xdr:col>
      <xdr:colOff>339767</xdr:colOff>
      <xdr:row>45</xdr:row>
      <xdr:rowOff>0</xdr:rowOff>
    </xdr:to>
    <xdr:sp macro="" textlink="">
      <xdr:nvSpPr>
        <xdr:cNvPr id="23556" name="Text Box 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6581775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54</xdr:row>
      <xdr:rowOff>0</xdr:rowOff>
    </xdr:from>
    <xdr:to>
      <xdr:col>4</xdr:col>
      <xdr:colOff>339767</xdr:colOff>
      <xdr:row>54</xdr:row>
      <xdr:rowOff>0</xdr:rowOff>
    </xdr:to>
    <xdr:sp macro="" textlink="">
      <xdr:nvSpPr>
        <xdr:cNvPr id="23557" name="Text Box 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796290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54</xdr:row>
      <xdr:rowOff>0</xdr:rowOff>
    </xdr:from>
    <xdr:to>
      <xdr:col>4</xdr:col>
      <xdr:colOff>339767</xdr:colOff>
      <xdr:row>54</xdr:row>
      <xdr:rowOff>0</xdr:rowOff>
    </xdr:to>
    <xdr:sp macro="" textlink="">
      <xdr:nvSpPr>
        <xdr:cNvPr id="23558" name="Text Box 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796290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25</xdr:col>
      <xdr:colOff>100012</xdr:colOff>
      <xdr:row>116</xdr:row>
      <xdr:rowOff>44450</xdr:rowOff>
    </xdr:from>
    <xdr:to>
      <xdr:col>25</xdr:col>
      <xdr:colOff>571640</xdr:colOff>
      <xdr:row>119</xdr:row>
      <xdr:rowOff>66934</xdr:rowOff>
    </xdr:to>
    <xdr:sp macro="" textlink="">
      <xdr:nvSpPr>
        <xdr:cNvPr id="23559" name="Text Box 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2925425" y="17078325"/>
          <a:ext cx="46672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</xdr:col>
      <xdr:colOff>288925</xdr:colOff>
      <xdr:row>135</xdr:row>
      <xdr:rowOff>0</xdr:rowOff>
    </xdr:from>
    <xdr:to>
      <xdr:col>4</xdr:col>
      <xdr:colOff>339767</xdr:colOff>
      <xdr:row>135</xdr:row>
      <xdr:rowOff>0</xdr:rowOff>
    </xdr:to>
    <xdr:sp macro="" textlink="">
      <xdr:nvSpPr>
        <xdr:cNvPr id="23560" name="Text Box 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98310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135</xdr:row>
      <xdr:rowOff>0</xdr:rowOff>
    </xdr:from>
    <xdr:to>
      <xdr:col>4</xdr:col>
      <xdr:colOff>339767</xdr:colOff>
      <xdr:row>135</xdr:row>
      <xdr:rowOff>0</xdr:rowOff>
    </xdr:to>
    <xdr:sp macro="" textlink="">
      <xdr:nvSpPr>
        <xdr:cNvPr id="23561" name="Text Box 9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98310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138</xdr:row>
      <xdr:rowOff>0</xdr:rowOff>
    </xdr:from>
    <xdr:to>
      <xdr:col>4</xdr:col>
      <xdr:colOff>339767</xdr:colOff>
      <xdr:row>138</xdr:row>
      <xdr:rowOff>0</xdr:rowOff>
    </xdr:to>
    <xdr:sp macro="" textlink="">
      <xdr:nvSpPr>
        <xdr:cNvPr id="23562" name="Text Box 10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20354925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138</xdr:row>
      <xdr:rowOff>0</xdr:rowOff>
    </xdr:from>
    <xdr:to>
      <xdr:col>4</xdr:col>
      <xdr:colOff>339767</xdr:colOff>
      <xdr:row>138</xdr:row>
      <xdr:rowOff>0</xdr:rowOff>
    </xdr:to>
    <xdr:sp macro="" textlink="">
      <xdr:nvSpPr>
        <xdr:cNvPr id="23563" name="Text Box 1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20354925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23</xdr:col>
      <xdr:colOff>0</xdr:colOff>
      <xdr:row>200</xdr:row>
      <xdr:rowOff>0</xdr:rowOff>
    </xdr:from>
    <xdr:to>
      <xdr:col>23</xdr:col>
      <xdr:colOff>0</xdr:colOff>
      <xdr:row>200</xdr:row>
      <xdr:rowOff>85725</xdr:rowOff>
    </xdr:to>
    <xdr:sp macro="" textlink="">
      <xdr:nvSpPr>
        <xdr:cNvPr id="23564" name="Text Box 1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3033712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23</xdr:col>
      <xdr:colOff>0</xdr:colOff>
      <xdr:row>200</xdr:row>
      <xdr:rowOff>0</xdr:rowOff>
    </xdr:from>
    <xdr:to>
      <xdr:col>23</xdr:col>
      <xdr:colOff>0</xdr:colOff>
      <xdr:row>200</xdr:row>
      <xdr:rowOff>0</xdr:rowOff>
    </xdr:to>
    <xdr:sp macro="" textlink="">
      <xdr:nvSpPr>
        <xdr:cNvPr id="23565" name="Text Box 1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303371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227</xdr:row>
      <xdr:rowOff>0</xdr:rowOff>
    </xdr:from>
    <xdr:to>
      <xdr:col>4</xdr:col>
      <xdr:colOff>339767</xdr:colOff>
      <xdr:row>227</xdr:row>
      <xdr:rowOff>0</xdr:rowOff>
    </xdr:to>
    <xdr:sp macro="" textlink="">
      <xdr:nvSpPr>
        <xdr:cNvPr id="23566" name="Text Box 1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3429000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227</xdr:row>
      <xdr:rowOff>0</xdr:rowOff>
    </xdr:from>
    <xdr:to>
      <xdr:col>4</xdr:col>
      <xdr:colOff>339767</xdr:colOff>
      <xdr:row>227</xdr:row>
      <xdr:rowOff>0</xdr:rowOff>
    </xdr:to>
    <xdr:sp macro="" textlink="">
      <xdr:nvSpPr>
        <xdr:cNvPr id="23567" name="Text Box 1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3429000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85725</xdr:rowOff>
    </xdr:to>
    <xdr:sp macro="" textlink="">
      <xdr:nvSpPr>
        <xdr:cNvPr id="23568" name="Text Box 1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3898582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23</xdr:col>
      <xdr:colOff>0</xdr:colOff>
      <xdr:row>258</xdr:row>
      <xdr:rowOff>0</xdr:rowOff>
    </xdr:from>
    <xdr:to>
      <xdr:col>23</xdr:col>
      <xdr:colOff>0</xdr:colOff>
      <xdr:row>258</xdr:row>
      <xdr:rowOff>0</xdr:rowOff>
    </xdr:to>
    <xdr:sp macro="" textlink="">
      <xdr:nvSpPr>
        <xdr:cNvPr id="23569" name="Text Box 1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389858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23</xdr:col>
      <xdr:colOff>0</xdr:colOff>
      <xdr:row>316</xdr:row>
      <xdr:rowOff>0</xdr:rowOff>
    </xdr:from>
    <xdr:to>
      <xdr:col>23</xdr:col>
      <xdr:colOff>0</xdr:colOff>
      <xdr:row>316</xdr:row>
      <xdr:rowOff>100013</xdr:rowOff>
    </xdr:to>
    <xdr:sp macro="" textlink="">
      <xdr:nvSpPr>
        <xdr:cNvPr id="23570" name="Text Box 1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4763452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23</xdr:col>
      <xdr:colOff>0</xdr:colOff>
      <xdr:row>316</xdr:row>
      <xdr:rowOff>0</xdr:rowOff>
    </xdr:from>
    <xdr:to>
      <xdr:col>23</xdr:col>
      <xdr:colOff>0</xdr:colOff>
      <xdr:row>316</xdr:row>
      <xdr:rowOff>0</xdr:rowOff>
    </xdr:to>
    <xdr:sp macro="" textlink="">
      <xdr:nvSpPr>
        <xdr:cNvPr id="23571" name="Text Box 19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476345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23</xdr:col>
      <xdr:colOff>0</xdr:colOff>
      <xdr:row>374</xdr:row>
      <xdr:rowOff>0</xdr:rowOff>
    </xdr:from>
    <xdr:to>
      <xdr:col>23</xdr:col>
      <xdr:colOff>0</xdr:colOff>
      <xdr:row>374</xdr:row>
      <xdr:rowOff>85725</xdr:rowOff>
    </xdr:to>
    <xdr:sp macro="" textlink="">
      <xdr:nvSpPr>
        <xdr:cNvPr id="23572" name="Text Box 20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5628322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23</xdr:col>
      <xdr:colOff>0</xdr:colOff>
      <xdr:row>374</xdr:row>
      <xdr:rowOff>0</xdr:rowOff>
    </xdr:from>
    <xdr:to>
      <xdr:col>23</xdr:col>
      <xdr:colOff>0</xdr:colOff>
      <xdr:row>374</xdr:row>
      <xdr:rowOff>0</xdr:rowOff>
    </xdr:to>
    <xdr:sp macro="" textlink="">
      <xdr:nvSpPr>
        <xdr:cNvPr id="23573" name="Text Box 2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562832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2</xdr:col>
      <xdr:colOff>31750</xdr:colOff>
      <xdr:row>63</xdr:row>
      <xdr:rowOff>19050</xdr:rowOff>
    </xdr:from>
    <xdr:to>
      <xdr:col>3</xdr:col>
      <xdr:colOff>31750</xdr:colOff>
      <xdr:row>65</xdr:row>
      <xdr:rowOff>16257</xdr:rowOff>
    </xdr:to>
    <xdr:sp macro="" textlink="">
      <xdr:nvSpPr>
        <xdr:cNvPr id="23574" name="Text Box 2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438150" y="9344025"/>
          <a:ext cx="2381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wordArtVertRtl" wrap="square" lIns="0" tIns="0" rIns="0" bIns="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曜日</a:t>
          </a:r>
        </a:p>
      </xdr:txBody>
    </xdr:sp>
    <xdr:clientData/>
  </xdr:twoCellAnchor>
  <xdr:twoCellAnchor>
    <xdr:from>
      <xdr:col>25</xdr:col>
      <xdr:colOff>100012</xdr:colOff>
      <xdr:row>62</xdr:row>
      <xdr:rowOff>0</xdr:rowOff>
    </xdr:from>
    <xdr:to>
      <xdr:col>25</xdr:col>
      <xdr:colOff>571640</xdr:colOff>
      <xdr:row>64</xdr:row>
      <xdr:rowOff>15191</xdr:rowOff>
    </xdr:to>
    <xdr:sp macro="" textlink="">
      <xdr:nvSpPr>
        <xdr:cNvPr id="23575" name="Text Box 2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2925425" y="9182100"/>
          <a:ext cx="4667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</xdr:col>
      <xdr:colOff>288925</xdr:colOff>
      <xdr:row>99</xdr:row>
      <xdr:rowOff>0</xdr:rowOff>
    </xdr:from>
    <xdr:to>
      <xdr:col>4</xdr:col>
      <xdr:colOff>339767</xdr:colOff>
      <xdr:row>99</xdr:row>
      <xdr:rowOff>0</xdr:rowOff>
    </xdr:to>
    <xdr:sp macro="" textlink="">
      <xdr:nvSpPr>
        <xdr:cNvPr id="23576" name="Text Box 2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4487525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99</xdr:row>
      <xdr:rowOff>0</xdr:rowOff>
    </xdr:from>
    <xdr:to>
      <xdr:col>4</xdr:col>
      <xdr:colOff>339767</xdr:colOff>
      <xdr:row>99</xdr:row>
      <xdr:rowOff>0</xdr:rowOff>
    </xdr:to>
    <xdr:sp macro="" textlink="">
      <xdr:nvSpPr>
        <xdr:cNvPr id="23577" name="Text Box 2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4487525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109</xdr:row>
      <xdr:rowOff>0</xdr:rowOff>
    </xdr:from>
    <xdr:to>
      <xdr:col>4</xdr:col>
      <xdr:colOff>339767</xdr:colOff>
      <xdr:row>109</xdr:row>
      <xdr:rowOff>0</xdr:rowOff>
    </xdr:to>
    <xdr:sp macro="" textlink="">
      <xdr:nvSpPr>
        <xdr:cNvPr id="23578" name="Text Box 2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59448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109</xdr:row>
      <xdr:rowOff>0</xdr:rowOff>
    </xdr:from>
    <xdr:to>
      <xdr:col>4</xdr:col>
      <xdr:colOff>339767</xdr:colOff>
      <xdr:row>109</xdr:row>
      <xdr:rowOff>0</xdr:rowOff>
    </xdr:to>
    <xdr:sp macro="" textlink="">
      <xdr:nvSpPr>
        <xdr:cNvPr id="23579" name="Text Box 2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159448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25</xdr:col>
      <xdr:colOff>100012</xdr:colOff>
      <xdr:row>142</xdr:row>
      <xdr:rowOff>44450</xdr:rowOff>
    </xdr:from>
    <xdr:to>
      <xdr:col>25</xdr:col>
      <xdr:colOff>571640</xdr:colOff>
      <xdr:row>145</xdr:row>
      <xdr:rowOff>53975</xdr:rowOff>
    </xdr:to>
    <xdr:sp macro="" textlink="">
      <xdr:nvSpPr>
        <xdr:cNvPr id="23580" name="Text Box 2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2925425" y="21050250"/>
          <a:ext cx="46672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1</xdr:col>
      <xdr:colOff>288925</xdr:colOff>
      <xdr:row>161</xdr:row>
      <xdr:rowOff>0</xdr:rowOff>
    </xdr:from>
    <xdr:to>
      <xdr:col>4</xdr:col>
      <xdr:colOff>339767</xdr:colOff>
      <xdr:row>161</xdr:row>
      <xdr:rowOff>0</xdr:rowOff>
    </xdr:to>
    <xdr:sp macro="" textlink="">
      <xdr:nvSpPr>
        <xdr:cNvPr id="23581" name="Text Box 29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23802975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161</xdr:row>
      <xdr:rowOff>0</xdr:rowOff>
    </xdr:from>
    <xdr:to>
      <xdr:col>4</xdr:col>
      <xdr:colOff>339767</xdr:colOff>
      <xdr:row>161</xdr:row>
      <xdr:rowOff>0</xdr:rowOff>
    </xdr:to>
    <xdr:sp macro="" textlink="">
      <xdr:nvSpPr>
        <xdr:cNvPr id="23582" name="Text Box 30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23802975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165</xdr:row>
      <xdr:rowOff>0</xdr:rowOff>
    </xdr:from>
    <xdr:to>
      <xdr:col>4</xdr:col>
      <xdr:colOff>339767</xdr:colOff>
      <xdr:row>165</xdr:row>
      <xdr:rowOff>0</xdr:rowOff>
    </xdr:to>
    <xdr:sp macro="" textlink="">
      <xdr:nvSpPr>
        <xdr:cNvPr id="23583" name="Text Box 3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2446020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165</xdr:row>
      <xdr:rowOff>0</xdr:rowOff>
    </xdr:from>
    <xdr:to>
      <xdr:col>4</xdr:col>
      <xdr:colOff>339767</xdr:colOff>
      <xdr:row>165</xdr:row>
      <xdr:rowOff>0</xdr:rowOff>
    </xdr:to>
    <xdr:sp macro="" textlink="">
      <xdr:nvSpPr>
        <xdr:cNvPr id="23584" name="Text Box 3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2446020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23</xdr:col>
      <xdr:colOff>0</xdr:colOff>
      <xdr:row>229</xdr:row>
      <xdr:rowOff>0</xdr:rowOff>
    </xdr:from>
    <xdr:to>
      <xdr:col>23</xdr:col>
      <xdr:colOff>0</xdr:colOff>
      <xdr:row>229</xdr:row>
      <xdr:rowOff>85725</xdr:rowOff>
    </xdr:to>
    <xdr:sp macro="" textlink="">
      <xdr:nvSpPr>
        <xdr:cNvPr id="23585" name="Text Box 3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3466147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23</xdr:col>
      <xdr:colOff>0</xdr:colOff>
      <xdr:row>229</xdr:row>
      <xdr:rowOff>0</xdr:rowOff>
    </xdr:from>
    <xdr:to>
      <xdr:col>23</xdr:col>
      <xdr:colOff>0</xdr:colOff>
      <xdr:row>229</xdr:row>
      <xdr:rowOff>0</xdr:rowOff>
    </xdr:to>
    <xdr:sp macro="" textlink="">
      <xdr:nvSpPr>
        <xdr:cNvPr id="23586" name="Text Box 3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346614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256</xdr:row>
      <xdr:rowOff>0</xdr:rowOff>
    </xdr:from>
    <xdr:to>
      <xdr:col>4</xdr:col>
      <xdr:colOff>339767</xdr:colOff>
      <xdr:row>256</xdr:row>
      <xdr:rowOff>0</xdr:rowOff>
    </xdr:to>
    <xdr:sp macro="" textlink="">
      <xdr:nvSpPr>
        <xdr:cNvPr id="23587" name="Text Box 3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386143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256</xdr:row>
      <xdr:rowOff>0</xdr:rowOff>
    </xdr:from>
    <xdr:to>
      <xdr:col>4</xdr:col>
      <xdr:colOff>339767</xdr:colOff>
      <xdr:row>256</xdr:row>
      <xdr:rowOff>0</xdr:rowOff>
    </xdr:to>
    <xdr:sp macro="" textlink="">
      <xdr:nvSpPr>
        <xdr:cNvPr id="23588" name="Text Box 3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386143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23</xdr:col>
      <xdr:colOff>0</xdr:colOff>
      <xdr:row>287</xdr:row>
      <xdr:rowOff>0</xdr:rowOff>
    </xdr:from>
    <xdr:to>
      <xdr:col>23</xdr:col>
      <xdr:colOff>0</xdr:colOff>
      <xdr:row>287</xdr:row>
      <xdr:rowOff>85725</xdr:rowOff>
    </xdr:to>
    <xdr:sp macro="" textlink="">
      <xdr:nvSpPr>
        <xdr:cNvPr id="23589" name="Text Box 3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4331017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23</xdr:col>
      <xdr:colOff>0</xdr:colOff>
      <xdr:row>287</xdr:row>
      <xdr:rowOff>0</xdr:rowOff>
    </xdr:from>
    <xdr:to>
      <xdr:col>23</xdr:col>
      <xdr:colOff>0</xdr:colOff>
      <xdr:row>287</xdr:row>
      <xdr:rowOff>0</xdr:rowOff>
    </xdr:to>
    <xdr:sp macro="" textlink="">
      <xdr:nvSpPr>
        <xdr:cNvPr id="23590" name="Text Box 3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433101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314</xdr:row>
      <xdr:rowOff>0</xdr:rowOff>
    </xdr:from>
    <xdr:to>
      <xdr:col>4</xdr:col>
      <xdr:colOff>339767</xdr:colOff>
      <xdr:row>314</xdr:row>
      <xdr:rowOff>0</xdr:rowOff>
    </xdr:to>
    <xdr:sp macro="" textlink="">
      <xdr:nvSpPr>
        <xdr:cNvPr id="23591" name="Text Box 39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472630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314</xdr:row>
      <xdr:rowOff>0</xdr:rowOff>
    </xdr:from>
    <xdr:to>
      <xdr:col>4</xdr:col>
      <xdr:colOff>339767</xdr:colOff>
      <xdr:row>314</xdr:row>
      <xdr:rowOff>0</xdr:rowOff>
    </xdr:to>
    <xdr:sp macro="" textlink="">
      <xdr:nvSpPr>
        <xdr:cNvPr id="23592" name="Text Box 40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472630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23</xdr:col>
      <xdr:colOff>0</xdr:colOff>
      <xdr:row>345</xdr:row>
      <xdr:rowOff>0</xdr:rowOff>
    </xdr:from>
    <xdr:to>
      <xdr:col>23</xdr:col>
      <xdr:colOff>0</xdr:colOff>
      <xdr:row>345</xdr:row>
      <xdr:rowOff>85725</xdr:rowOff>
    </xdr:to>
    <xdr:sp macro="" textlink="">
      <xdr:nvSpPr>
        <xdr:cNvPr id="23593" name="Text Box 4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5195887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23</xdr:col>
      <xdr:colOff>0</xdr:colOff>
      <xdr:row>345</xdr:row>
      <xdr:rowOff>0</xdr:rowOff>
    </xdr:from>
    <xdr:to>
      <xdr:col>23</xdr:col>
      <xdr:colOff>0</xdr:colOff>
      <xdr:row>345</xdr:row>
      <xdr:rowOff>0</xdr:rowOff>
    </xdr:to>
    <xdr:sp macro="" textlink="">
      <xdr:nvSpPr>
        <xdr:cNvPr id="23594" name="Text Box 4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519588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372</xdr:row>
      <xdr:rowOff>0</xdr:rowOff>
    </xdr:from>
    <xdr:to>
      <xdr:col>4</xdr:col>
      <xdr:colOff>339767</xdr:colOff>
      <xdr:row>372</xdr:row>
      <xdr:rowOff>0</xdr:rowOff>
    </xdr:to>
    <xdr:sp macro="" textlink="">
      <xdr:nvSpPr>
        <xdr:cNvPr id="23595" name="Text Box 43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559117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372</xdr:row>
      <xdr:rowOff>0</xdr:rowOff>
    </xdr:from>
    <xdr:to>
      <xdr:col>4</xdr:col>
      <xdr:colOff>339767</xdr:colOff>
      <xdr:row>372</xdr:row>
      <xdr:rowOff>0</xdr:rowOff>
    </xdr:to>
    <xdr:sp macro="" textlink="">
      <xdr:nvSpPr>
        <xdr:cNvPr id="23596" name="Text Box 44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559117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23</xdr:col>
      <xdr:colOff>0</xdr:colOff>
      <xdr:row>403</xdr:row>
      <xdr:rowOff>0</xdr:rowOff>
    </xdr:from>
    <xdr:to>
      <xdr:col>23</xdr:col>
      <xdr:colOff>0</xdr:colOff>
      <xdr:row>403</xdr:row>
      <xdr:rowOff>85725</xdr:rowOff>
    </xdr:to>
    <xdr:sp macro="" textlink="">
      <xdr:nvSpPr>
        <xdr:cNvPr id="23597" name="Text Box 45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60607575"/>
          <a:ext cx="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差引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現金売上</a:t>
          </a:r>
        </a:p>
      </xdr:txBody>
    </xdr:sp>
    <xdr:clientData/>
  </xdr:twoCellAnchor>
  <xdr:twoCellAnchor>
    <xdr:from>
      <xdr:col>23</xdr:col>
      <xdr:colOff>0</xdr:colOff>
      <xdr:row>403</xdr:row>
      <xdr:rowOff>0</xdr:rowOff>
    </xdr:from>
    <xdr:to>
      <xdr:col>23</xdr:col>
      <xdr:colOff>0</xdr:colOff>
      <xdr:row>403</xdr:row>
      <xdr:rowOff>0</xdr:rowOff>
    </xdr:to>
    <xdr:sp macro="" textlink="">
      <xdr:nvSpPr>
        <xdr:cNvPr id="23598" name="Text Box 46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1677650" y="6060757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ﾎﾟｲﾝﾄ</a:t>
          </a:r>
        </a:p>
      </xdr:txBody>
    </xdr:sp>
    <xdr:clientData/>
  </xdr:twoCellAnchor>
  <xdr:twoCellAnchor>
    <xdr:from>
      <xdr:col>1</xdr:col>
      <xdr:colOff>288925</xdr:colOff>
      <xdr:row>430</xdr:row>
      <xdr:rowOff>0</xdr:rowOff>
    </xdr:from>
    <xdr:to>
      <xdr:col>4</xdr:col>
      <xdr:colOff>339767</xdr:colOff>
      <xdr:row>430</xdr:row>
      <xdr:rowOff>0</xdr:rowOff>
    </xdr:to>
    <xdr:sp macro="" textlink="">
      <xdr:nvSpPr>
        <xdr:cNvPr id="23599" name="Text Box 47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645604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ブラシ洗車機（左）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  <xdr:twoCellAnchor>
    <xdr:from>
      <xdr:col>1</xdr:col>
      <xdr:colOff>288925</xdr:colOff>
      <xdr:row>430</xdr:row>
      <xdr:rowOff>0</xdr:rowOff>
    </xdr:from>
    <xdr:to>
      <xdr:col>4</xdr:col>
      <xdr:colOff>339767</xdr:colOff>
      <xdr:row>430</xdr:row>
      <xdr:rowOff>0</xdr:rowOff>
    </xdr:to>
    <xdr:sp macro="" textlink="">
      <xdr:nvSpPr>
        <xdr:cNvPr id="23600" name="Text Box 48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381000" y="64560450"/>
          <a:ext cx="11144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ブラシ洗車機（右）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 売　　上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0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0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BE174"/>
  <sheetViews>
    <sheetView view="pageLayout" topLeftCell="A8" zoomScaleSheetLayoutView="100" workbookViewId="0">
      <selection activeCell="K26" sqref="K26"/>
    </sheetView>
  </sheetViews>
  <sheetFormatPr baseColWidth="12" defaultColWidth="9" defaultRowHeight="12" x14ac:dyDescent="0"/>
  <cols>
    <col min="1" max="1" width="1.1640625" style="1" customWidth="1"/>
    <col min="2" max="2" width="4.33203125" style="1" customWidth="1"/>
    <col min="3" max="3" width="3.1640625" style="1" customWidth="1"/>
    <col min="4" max="44" width="5.6640625" style="1" customWidth="1"/>
    <col min="45" max="48" width="6.6640625" style="1" customWidth="1"/>
    <col min="49" max="49" width="8.6640625" style="1" customWidth="1"/>
    <col min="50" max="50" width="9" style="1"/>
    <col min="51" max="57" width="4.6640625" style="1" hidden="1" customWidth="1"/>
    <col min="58" max="16384" width="9" style="1"/>
  </cols>
  <sheetData>
    <row r="1" spans="1:57" ht="3" customHeight="1" thickBot="1"/>
    <row r="2" spans="1:57" ht="13.5" customHeight="1">
      <c r="B2" s="665" t="s">
        <v>82</v>
      </c>
      <c r="C2" s="665"/>
      <c r="D2" s="665"/>
      <c r="E2" s="665"/>
      <c r="F2" s="574" t="s">
        <v>351</v>
      </c>
      <c r="G2" s="575"/>
      <c r="H2" s="575"/>
      <c r="I2" s="575"/>
      <c r="J2" s="575"/>
      <c r="K2" s="576"/>
      <c r="M2" s="507" t="s">
        <v>289</v>
      </c>
      <c r="N2" s="508"/>
      <c r="O2" s="504" t="s">
        <v>318</v>
      </c>
      <c r="P2" s="506"/>
      <c r="Q2" s="504" t="s">
        <v>138</v>
      </c>
      <c r="R2" s="505"/>
      <c r="S2" s="505"/>
      <c r="T2" s="505"/>
      <c r="U2" s="505"/>
      <c r="V2" s="505"/>
      <c r="W2" s="505"/>
      <c r="X2" s="506"/>
      <c r="Y2" s="514" t="s">
        <v>139</v>
      </c>
      <c r="Z2" s="515"/>
      <c r="AA2" s="515"/>
      <c r="AB2" s="515"/>
      <c r="AC2" s="515"/>
      <c r="AD2" s="515"/>
      <c r="AE2" s="515"/>
      <c r="AF2" s="516"/>
      <c r="AG2" s="504" t="s">
        <v>142</v>
      </c>
      <c r="AH2" s="505"/>
      <c r="AI2" s="505"/>
      <c r="AJ2" s="505"/>
      <c r="AK2" s="505"/>
      <c r="AL2" s="505"/>
      <c r="AM2" s="505"/>
      <c r="AN2" s="506"/>
    </row>
    <row r="3" spans="1:57" ht="13.5" customHeight="1" thickBot="1">
      <c r="B3" s="666" t="s">
        <v>83</v>
      </c>
      <c r="C3" s="666"/>
      <c r="D3" s="666"/>
      <c r="E3" s="666"/>
      <c r="F3" s="577" t="s">
        <v>352</v>
      </c>
      <c r="G3" s="578"/>
      <c r="H3" s="578"/>
      <c r="I3" s="578"/>
      <c r="J3" s="578"/>
      <c r="K3" s="579"/>
      <c r="M3" s="509"/>
      <c r="N3" s="510"/>
      <c r="O3" s="511" t="s">
        <v>288</v>
      </c>
      <c r="P3" s="586"/>
      <c r="Q3" s="380" t="s">
        <v>144</v>
      </c>
      <c r="R3" s="381" t="s">
        <v>145</v>
      </c>
      <c r="S3" s="381" t="s">
        <v>146</v>
      </c>
      <c r="T3" s="381" t="s">
        <v>147</v>
      </c>
      <c r="U3" s="381" t="s">
        <v>148</v>
      </c>
      <c r="V3" s="381" t="s">
        <v>149</v>
      </c>
      <c r="W3" s="381" t="s">
        <v>150</v>
      </c>
      <c r="X3" s="382" t="s">
        <v>151</v>
      </c>
      <c r="Y3" s="383" t="s">
        <v>144</v>
      </c>
      <c r="Z3" s="384" t="s">
        <v>145</v>
      </c>
      <c r="AA3" s="384" t="s">
        <v>146</v>
      </c>
      <c r="AB3" s="384" t="s">
        <v>147</v>
      </c>
      <c r="AC3" s="384" t="s">
        <v>148</v>
      </c>
      <c r="AD3" s="384" t="s">
        <v>149</v>
      </c>
      <c r="AE3" s="384" t="s">
        <v>150</v>
      </c>
      <c r="AF3" s="385" t="s">
        <v>151</v>
      </c>
      <c r="AG3" s="380" t="s">
        <v>144</v>
      </c>
      <c r="AH3" s="381" t="s">
        <v>145</v>
      </c>
      <c r="AI3" s="381" t="s">
        <v>146</v>
      </c>
      <c r="AJ3" s="381" t="s">
        <v>147</v>
      </c>
      <c r="AK3" s="381" t="s">
        <v>148</v>
      </c>
      <c r="AL3" s="381" t="s">
        <v>149</v>
      </c>
      <c r="AM3" s="381" t="s">
        <v>150</v>
      </c>
      <c r="AN3" s="382" t="s">
        <v>151</v>
      </c>
    </row>
    <row r="4" spans="1:57" ht="13.5" customHeight="1" thickBot="1">
      <c r="B4" s="667" t="s">
        <v>106</v>
      </c>
      <c r="C4" s="667"/>
      <c r="D4" s="667"/>
      <c r="E4" s="667"/>
      <c r="F4" s="580" t="s">
        <v>350</v>
      </c>
      <c r="G4" s="581"/>
      <c r="H4" s="581"/>
      <c r="I4" s="581"/>
      <c r="J4" s="581"/>
      <c r="K4" s="582"/>
      <c r="M4" s="509"/>
      <c r="N4" s="510"/>
      <c r="O4" s="587" t="s">
        <v>286</v>
      </c>
      <c r="P4" s="588"/>
      <c r="Q4" s="376">
        <f>'１号機'!G9</f>
        <v>0</v>
      </c>
      <c r="R4" s="374">
        <f>'１号機'!I9</f>
        <v>0</v>
      </c>
      <c r="S4" s="374">
        <f>'１号機'!K9</f>
        <v>0</v>
      </c>
      <c r="T4" s="374">
        <f>'１号機'!M9</f>
        <v>0</v>
      </c>
      <c r="U4" s="374">
        <f>'１号機'!O9</f>
        <v>0</v>
      </c>
      <c r="V4" s="374">
        <f>'１号機'!Q9</f>
        <v>0</v>
      </c>
      <c r="W4" s="374">
        <f>'１号機'!S9</f>
        <v>0</v>
      </c>
      <c r="X4" s="375">
        <f>'１号機'!U9</f>
        <v>0</v>
      </c>
      <c r="Y4" s="386">
        <f>'２号機'!G9</f>
        <v>0</v>
      </c>
      <c r="Z4" s="387">
        <f>'２号機'!I9</f>
        <v>0</v>
      </c>
      <c r="AA4" s="387">
        <f>'２号機'!K9</f>
        <v>0</v>
      </c>
      <c r="AB4" s="387">
        <f>'２号機'!M9</f>
        <v>0</v>
      </c>
      <c r="AC4" s="387">
        <f>'２号機'!O9</f>
        <v>0</v>
      </c>
      <c r="AD4" s="387">
        <f>'２号機'!Q9</f>
        <v>0</v>
      </c>
      <c r="AE4" s="387">
        <f>'２号機'!S9</f>
        <v>0</v>
      </c>
      <c r="AF4" s="388">
        <f>'２号機'!U9</f>
        <v>0</v>
      </c>
      <c r="AG4" s="376">
        <f>'３号機'!G9</f>
        <v>0</v>
      </c>
      <c r="AH4" s="374">
        <f>'３号機'!I9</f>
        <v>0</v>
      </c>
      <c r="AI4" s="374">
        <f>'３号機'!K9</f>
        <v>0</v>
      </c>
      <c r="AJ4" s="374">
        <f>'３号機'!M9</f>
        <v>0</v>
      </c>
      <c r="AK4" s="374">
        <f>'３号機'!O9</f>
        <v>0</v>
      </c>
      <c r="AL4" s="374">
        <f>'３号機'!Q9</f>
        <v>0</v>
      </c>
      <c r="AM4" s="374">
        <f>'３号機'!S9</f>
        <v>0</v>
      </c>
      <c r="AN4" s="375">
        <f>'３号機'!U9</f>
        <v>0</v>
      </c>
    </row>
    <row r="5" spans="1:57" ht="13.5" customHeight="1" thickBot="1">
      <c r="M5" s="511"/>
      <c r="N5" s="419"/>
      <c r="O5" s="512" t="s">
        <v>287</v>
      </c>
      <c r="P5" s="513"/>
      <c r="Q5" s="377">
        <f>'１号機'!G10</f>
        <v>0</v>
      </c>
      <c r="R5" s="372">
        <f>'１号機'!I10</f>
        <v>0</v>
      </c>
      <c r="S5" s="372">
        <f>'１号機'!K10</f>
        <v>0</v>
      </c>
      <c r="T5" s="372">
        <f>'１号機'!M10</f>
        <v>0</v>
      </c>
      <c r="U5" s="372">
        <f>'１号機'!O10</f>
        <v>0</v>
      </c>
      <c r="V5" s="372">
        <f>'１号機'!Q10</f>
        <v>0</v>
      </c>
      <c r="W5" s="372">
        <f>'１号機'!S10</f>
        <v>0</v>
      </c>
      <c r="X5" s="373">
        <f>'１号機'!U10</f>
        <v>0</v>
      </c>
      <c r="Y5" s="389">
        <f>'２号機'!G10</f>
        <v>0</v>
      </c>
      <c r="Z5" s="390">
        <f>'２号機'!I10</f>
        <v>0</v>
      </c>
      <c r="AA5" s="390">
        <f>'２号機'!K10</f>
        <v>0</v>
      </c>
      <c r="AB5" s="390">
        <f>'２号機'!M10</f>
        <v>0</v>
      </c>
      <c r="AC5" s="390">
        <f>'２号機'!O10</f>
        <v>0</v>
      </c>
      <c r="AD5" s="390">
        <f>'２号機'!Q10</f>
        <v>0</v>
      </c>
      <c r="AE5" s="390">
        <f>'２号機'!S10</f>
        <v>0</v>
      </c>
      <c r="AF5" s="391">
        <f>'２号機'!U10</f>
        <v>0</v>
      </c>
      <c r="AG5" s="377">
        <f>'３号機'!G10</f>
        <v>0</v>
      </c>
      <c r="AH5" s="372">
        <f>'３号機'!I10</f>
        <v>0</v>
      </c>
      <c r="AI5" s="372">
        <f>'３号機'!K10</f>
        <v>0</v>
      </c>
      <c r="AJ5" s="372">
        <f>'３号機'!M10</f>
        <v>0</v>
      </c>
      <c r="AK5" s="372">
        <f>'３号機'!O10</f>
        <v>0</v>
      </c>
      <c r="AL5" s="372">
        <f>'３号機'!Q10</f>
        <v>0</v>
      </c>
      <c r="AM5" s="372">
        <f>'３号機'!S10</f>
        <v>0</v>
      </c>
      <c r="AN5" s="373">
        <f>'３号機'!U10</f>
        <v>0</v>
      </c>
    </row>
    <row r="6" spans="1:57" ht="9" customHeight="1"/>
    <row r="7" spans="1:57" ht="18.75" customHeight="1" thickBot="1">
      <c r="B7" s="231" t="s">
        <v>252</v>
      </c>
      <c r="C7" s="38"/>
      <c r="D7" s="38"/>
      <c r="E7" s="38"/>
      <c r="G7" s="233"/>
      <c r="H7" s="233"/>
    </row>
    <row r="8" spans="1:57" ht="11.25" customHeight="1" thickTop="1">
      <c r="B8" s="669">
        <v>6</v>
      </c>
      <c r="C8" s="670"/>
      <c r="D8" s="670"/>
      <c r="E8" s="671"/>
      <c r="F8" s="526" t="s">
        <v>138</v>
      </c>
      <c r="G8" s="527"/>
      <c r="H8" s="527"/>
      <c r="I8" s="527"/>
      <c r="J8" s="527"/>
      <c r="K8" s="527"/>
      <c r="L8" s="527"/>
      <c r="M8" s="527"/>
      <c r="N8" s="527"/>
      <c r="O8" s="527"/>
      <c r="P8" s="527"/>
      <c r="Q8" s="527"/>
      <c r="R8" s="528"/>
      <c r="S8" s="526" t="s">
        <v>139</v>
      </c>
      <c r="T8" s="527"/>
      <c r="U8" s="527"/>
      <c r="V8" s="527"/>
      <c r="W8" s="527"/>
      <c r="X8" s="527"/>
      <c r="Y8" s="527"/>
      <c r="Z8" s="527"/>
      <c r="AA8" s="527"/>
      <c r="AB8" s="527"/>
      <c r="AC8" s="527"/>
      <c r="AD8" s="527"/>
      <c r="AE8" s="528"/>
      <c r="AF8" s="526" t="s">
        <v>142</v>
      </c>
      <c r="AG8" s="527"/>
      <c r="AH8" s="527"/>
      <c r="AI8" s="527"/>
      <c r="AJ8" s="527"/>
      <c r="AK8" s="527"/>
      <c r="AL8" s="527"/>
      <c r="AM8" s="527"/>
      <c r="AN8" s="527"/>
      <c r="AO8" s="527"/>
      <c r="AP8" s="527"/>
      <c r="AQ8" s="527"/>
      <c r="AR8" s="528"/>
      <c r="AS8" s="652" t="s">
        <v>143</v>
      </c>
      <c r="AT8" s="653"/>
      <c r="AU8" s="653"/>
      <c r="AV8" s="653"/>
      <c r="AW8" s="654"/>
    </row>
    <row r="9" spans="1:57" ht="11.25" customHeight="1" thickBot="1">
      <c r="B9" s="672"/>
      <c r="C9" s="673"/>
      <c r="D9" s="673"/>
      <c r="E9" s="674"/>
      <c r="F9" s="529"/>
      <c r="G9" s="530"/>
      <c r="H9" s="530"/>
      <c r="I9" s="530"/>
      <c r="J9" s="530"/>
      <c r="K9" s="530"/>
      <c r="L9" s="530"/>
      <c r="M9" s="530"/>
      <c r="N9" s="530"/>
      <c r="O9" s="530"/>
      <c r="P9" s="530"/>
      <c r="Q9" s="530"/>
      <c r="R9" s="531"/>
      <c r="S9" s="529"/>
      <c r="T9" s="530"/>
      <c r="U9" s="530"/>
      <c r="V9" s="530"/>
      <c r="W9" s="530"/>
      <c r="X9" s="530"/>
      <c r="Y9" s="530"/>
      <c r="Z9" s="530"/>
      <c r="AA9" s="530"/>
      <c r="AB9" s="530"/>
      <c r="AC9" s="530"/>
      <c r="AD9" s="530"/>
      <c r="AE9" s="531"/>
      <c r="AF9" s="529"/>
      <c r="AG9" s="530"/>
      <c r="AH9" s="530"/>
      <c r="AI9" s="530"/>
      <c r="AJ9" s="530"/>
      <c r="AK9" s="530"/>
      <c r="AL9" s="530"/>
      <c r="AM9" s="530"/>
      <c r="AN9" s="530"/>
      <c r="AO9" s="530"/>
      <c r="AP9" s="530"/>
      <c r="AQ9" s="530"/>
      <c r="AR9" s="531"/>
      <c r="AS9" s="655"/>
      <c r="AT9" s="656"/>
      <c r="AU9" s="656"/>
      <c r="AV9" s="656"/>
      <c r="AW9" s="657"/>
    </row>
    <row r="10" spans="1:57" ht="11.25" customHeight="1">
      <c r="A10" s="2"/>
      <c r="B10" s="675" t="s">
        <v>0</v>
      </c>
      <c r="C10" s="677"/>
      <c r="D10" s="507" t="s">
        <v>1</v>
      </c>
      <c r="E10" s="679" t="s">
        <v>2</v>
      </c>
      <c r="F10" s="294" t="s">
        <v>144</v>
      </c>
      <c r="G10" s="234" t="s">
        <v>145</v>
      </c>
      <c r="H10" s="234" t="s">
        <v>146</v>
      </c>
      <c r="I10" s="234" t="s">
        <v>147</v>
      </c>
      <c r="J10" s="234" t="s">
        <v>148</v>
      </c>
      <c r="K10" s="234" t="s">
        <v>149</v>
      </c>
      <c r="L10" s="234" t="s">
        <v>150</v>
      </c>
      <c r="M10" s="234" t="s">
        <v>151</v>
      </c>
      <c r="N10" s="609" t="s">
        <v>4</v>
      </c>
      <c r="O10" s="610"/>
      <c r="P10" s="605" t="s">
        <v>84</v>
      </c>
      <c r="Q10" s="606"/>
      <c r="R10" s="307" t="s">
        <v>140</v>
      </c>
      <c r="S10" s="294" t="s">
        <v>152</v>
      </c>
      <c r="T10" s="234" t="s">
        <v>153</v>
      </c>
      <c r="U10" s="234" t="s">
        <v>154</v>
      </c>
      <c r="V10" s="234" t="s">
        <v>155</v>
      </c>
      <c r="W10" s="234" t="s">
        <v>156</v>
      </c>
      <c r="X10" s="234" t="s">
        <v>157</v>
      </c>
      <c r="Y10" s="234" t="s">
        <v>158</v>
      </c>
      <c r="Z10" s="234" t="s">
        <v>159</v>
      </c>
      <c r="AA10" s="609" t="s">
        <v>4</v>
      </c>
      <c r="AB10" s="610"/>
      <c r="AC10" s="605" t="s">
        <v>84</v>
      </c>
      <c r="AD10" s="606"/>
      <c r="AE10" s="307" t="s">
        <v>140</v>
      </c>
      <c r="AF10" s="294" t="s">
        <v>152</v>
      </c>
      <c r="AG10" s="234" t="s">
        <v>153</v>
      </c>
      <c r="AH10" s="234" t="s">
        <v>154</v>
      </c>
      <c r="AI10" s="234" t="s">
        <v>155</v>
      </c>
      <c r="AJ10" s="234" t="s">
        <v>156</v>
      </c>
      <c r="AK10" s="234" t="s">
        <v>157</v>
      </c>
      <c r="AL10" s="234" t="s">
        <v>158</v>
      </c>
      <c r="AM10" s="234" t="s">
        <v>159</v>
      </c>
      <c r="AN10" s="609" t="s">
        <v>4</v>
      </c>
      <c r="AO10" s="610"/>
      <c r="AP10" s="605" t="s">
        <v>84</v>
      </c>
      <c r="AQ10" s="606"/>
      <c r="AR10" s="295" t="s">
        <v>140</v>
      </c>
      <c r="AS10" s="696" t="s">
        <v>4</v>
      </c>
      <c r="AT10" s="697"/>
      <c r="AU10" s="698" t="s">
        <v>84</v>
      </c>
      <c r="AV10" s="699"/>
      <c r="AW10" s="277" t="s">
        <v>140</v>
      </c>
    </row>
    <row r="11" spans="1:57" ht="11.25" customHeight="1" thickBot="1">
      <c r="A11" s="2"/>
      <c r="B11" s="676"/>
      <c r="C11" s="678"/>
      <c r="D11" s="511"/>
      <c r="E11" s="680"/>
      <c r="F11" s="296" t="s">
        <v>131</v>
      </c>
      <c r="G11" s="266" t="s">
        <v>131</v>
      </c>
      <c r="H11" s="266" t="s">
        <v>131</v>
      </c>
      <c r="I11" s="266" t="s">
        <v>131</v>
      </c>
      <c r="J11" s="266" t="s">
        <v>131</v>
      </c>
      <c r="K11" s="266" t="s">
        <v>131</v>
      </c>
      <c r="L11" s="266" t="s">
        <v>131</v>
      </c>
      <c r="M11" s="266" t="s">
        <v>131</v>
      </c>
      <c r="N11" s="135" t="s">
        <v>141</v>
      </c>
      <c r="O11" s="267" t="s">
        <v>3</v>
      </c>
      <c r="P11" s="268" t="s">
        <v>103</v>
      </c>
      <c r="Q11" s="269" t="s">
        <v>42</v>
      </c>
      <c r="R11" s="297" t="s">
        <v>46</v>
      </c>
      <c r="S11" s="296" t="s">
        <v>131</v>
      </c>
      <c r="T11" s="266" t="s">
        <v>131</v>
      </c>
      <c r="U11" s="266" t="s">
        <v>131</v>
      </c>
      <c r="V11" s="266" t="s">
        <v>131</v>
      </c>
      <c r="W11" s="266" t="s">
        <v>131</v>
      </c>
      <c r="X11" s="266" t="s">
        <v>131</v>
      </c>
      <c r="Y11" s="266" t="s">
        <v>131</v>
      </c>
      <c r="Z11" s="266" t="s">
        <v>131</v>
      </c>
      <c r="AA11" s="135" t="s">
        <v>141</v>
      </c>
      <c r="AB11" s="267" t="s">
        <v>3</v>
      </c>
      <c r="AC11" s="268" t="s">
        <v>103</v>
      </c>
      <c r="AD11" s="269" t="s">
        <v>42</v>
      </c>
      <c r="AE11" s="297" t="s">
        <v>46</v>
      </c>
      <c r="AF11" s="296" t="s">
        <v>131</v>
      </c>
      <c r="AG11" s="266" t="s">
        <v>131</v>
      </c>
      <c r="AH11" s="266" t="s">
        <v>131</v>
      </c>
      <c r="AI11" s="266" t="s">
        <v>131</v>
      </c>
      <c r="AJ11" s="266" t="s">
        <v>131</v>
      </c>
      <c r="AK11" s="266" t="s">
        <v>131</v>
      </c>
      <c r="AL11" s="266" t="s">
        <v>131</v>
      </c>
      <c r="AM11" s="266" t="s">
        <v>131</v>
      </c>
      <c r="AN11" s="135" t="s">
        <v>141</v>
      </c>
      <c r="AO11" s="267" t="s">
        <v>3</v>
      </c>
      <c r="AP11" s="268" t="s">
        <v>103</v>
      </c>
      <c r="AQ11" s="269" t="s">
        <v>42</v>
      </c>
      <c r="AR11" s="297" t="s">
        <v>46</v>
      </c>
      <c r="AS11" s="278" t="s">
        <v>141</v>
      </c>
      <c r="AT11" s="270" t="s">
        <v>3</v>
      </c>
      <c r="AU11" s="271" t="s">
        <v>103</v>
      </c>
      <c r="AV11" s="272" t="s">
        <v>42</v>
      </c>
      <c r="AW11" s="279" t="s">
        <v>46</v>
      </c>
      <c r="AY11" s="327" t="s">
        <v>105</v>
      </c>
      <c r="AZ11" s="327" t="s">
        <v>228</v>
      </c>
      <c r="BA11" s="327" t="s">
        <v>229</v>
      </c>
      <c r="BB11" s="327" t="s">
        <v>230</v>
      </c>
      <c r="BC11" s="327" t="s">
        <v>231</v>
      </c>
      <c r="BD11" s="327" t="s">
        <v>232</v>
      </c>
      <c r="BE11" s="327" t="s">
        <v>233</v>
      </c>
    </row>
    <row r="12" spans="1:57" ht="11.25" customHeight="1">
      <c r="A12" s="2"/>
      <c r="B12" s="340">
        <v>1</v>
      </c>
      <c r="C12" s="5" t="str">
        <f>'１号機'!C12</f>
        <v>木</v>
      </c>
      <c r="D12" s="3" t="s">
        <v>37</v>
      </c>
      <c r="E12" s="315"/>
      <c r="F12" s="398">
        <f>'１号機'!F12</f>
        <v>1</v>
      </c>
      <c r="G12" s="399">
        <f>'１号機'!H12</f>
        <v>1</v>
      </c>
      <c r="H12" s="235">
        <f>'１号機'!J12</f>
        <v>3</v>
      </c>
      <c r="I12" s="235">
        <f>'１号機'!L12</f>
        <v>0</v>
      </c>
      <c r="J12" s="235">
        <f>'１号機'!N12</f>
        <v>8</v>
      </c>
      <c r="K12" s="235">
        <f>'１号機'!P12</f>
        <v>0</v>
      </c>
      <c r="L12" s="235">
        <f>'１号機'!R12</f>
        <v>0</v>
      </c>
      <c r="M12" s="235">
        <f>'１号機'!T12</f>
        <v>0</v>
      </c>
      <c r="N12" s="236">
        <f t="shared" ref="N12:N42" si="0">SUM(F12,G12,H12,I12,J12,K12,L12,M12)</f>
        <v>13</v>
      </c>
      <c r="O12" s="237">
        <f>'１号機'!W12</f>
        <v>8500</v>
      </c>
      <c r="P12" s="238">
        <f>'１号機'!X12</f>
        <v>23</v>
      </c>
      <c r="Q12" s="239">
        <f>'１号機'!Y12</f>
        <v>2300</v>
      </c>
      <c r="R12" s="299">
        <f t="shared" ref="R12:R42" si="1">O12-Q12</f>
        <v>6200</v>
      </c>
      <c r="S12" s="298">
        <f>'２号機'!F12</f>
        <v>0</v>
      </c>
      <c r="T12" s="235">
        <f>'２号機'!H12</f>
        <v>1</v>
      </c>
      <c r="U12" s="235">
        <f>'２号機'!J12</f>
        <v>1</v>
      </c>
      <c r="V12" s="235">
        <f>'２号機'!L12</f>
        <v>0</v>
      </c>
      <c r="W12" s="235">
        <f>'２号機'!N12</f>
        <v>5</v>
      </c>
      <c r="X12" s="235">
        <f>'２号機'!P12</f>
        <v>0</v>
      </c>
      <c r="Y12" s="235">
        <f>'２号機'!R12</f>
        <v>0</v>
      </c>
      <c r="Z12" s="235">
        <f>'２号機'!T12</f>
        <v>0</v>
      </c>
      <c r="AA12" s="236">
        <f t="shared" ref="AA12:AA42" si="2">SUM(S12,T12,U12,V12,W12,X12,Y12,Z12)</f>
        <v>7</v>
      </c>
      <c r="AB12" s="237">
        <f>'２号機'!W12</f>
        <v>4200</v>
      </c>
      <c r="AC12" s="238">
        <f>'２号機'!X12</f>
        <v>0</v>
      </c>
      <c r="AD12" s="239">
        <f>'２号機'!Y12</f>
        <v>0</v>
      </c>
      <c r="AE12" s="299">
        <f t="shared" ref="AE12:AE42" si="3">AB12-AD12</f>
        <v>4200</v>
      </c>
      <c r="AF12" s="298">
        <f>'３号機'!F12</f>
        <v>0</v>
      </c>
      <c r="AG12" s="235">
        <f>'３号機'!H12</f>
        <v>0</v>
      </c>
      <c r="AH12" s="235">
        <f>'３号機'!J12</f>
        <v>0</v>
      </c>
      <c r="AI12" s="235">
        <f>'３号機'!L12</f>
        <v>0</v>
      </c>
      <c r="AJ12" s="235">
        <f>'３号機'!N12</f>
        <v>0</v>
      </c>
      <c r="AK12" s="235">
        <f>'３号機'!P12</f>
        <v>0</v>
      </c>
      <c r="AL12" s="235">
        <f>'３号機'!R12</f>
        <v>0</v>
      </c>
      <c r="AM12" s="235">
        <f>'３号機'!T12</f>
        <v>0</v>
      </c>
      <c r="AN12" s="236">
        <f t="shared" ref="AN12:AN42" si="4">SUM(AF12,AG12,AH12,AI12,AJ12,AK12,AL12,AM12)</f>
        <v>0</v>
      </c>
      <c r="AO12" s="237">
        <f>'３号機'!W12</f>
        <v>0</v>
      </c>
      <c r="AP12" s="238">
        <f>'３号機'!X12</f>
        <v>0</v>
      </c>
      <c r="AQ12" s="239">
        <f>'３号機'!Y12</f>
        <v>0</v>
      </c>
      <c r="AR12" s="299">
        <f t="shared" ref="AR12:AR42" si="5">AO12-AQ12</f>
        <v>0</v>
      </c>
      <c r="AS12" s="280">
        <f>SUM(N12,AA12,AN12)</f>
        <v>20</v>
      </c>
      <c r="AT12" s="254">
        <f>SUM(O12,AB12,AO12)</f>
        <v>12700</v>
      </c>
      <c r="AU12" s="255">
        <f>SUM(P12,AC12,AP12)</f>
        <v>23</v>
      </c>
      <c r="AV12" s="256">
        <f>SUM(Q12,AD12,AQ12)</f>
        <v>2300</v>
      </c>
      <c r="AW12" s="281">
        <f>AT12-AV12</f>
        <v>10400</v>
      </c>
      <c r="AY12" s="327" t="str">
        <f t="shared" ref="AY12:BD12" si="6">IF($C12=AY$11,$AS12,"")</f>
        <v/>
      </c>
      <c r="AZ12" s="327" t="str">
        <f t="shared" si="6"/>
        <v/>
      </c>
      <c r="BA12" s="327" t="str">
        <f t="shared" si="6"/>
        <v/>
      </c>
      <c r="BB12" s="327">
        <f t="shared" si="6"/>
        <v>20</v>
      </c>
      <c r="BC12" s="327" t="str">
        <f t="shared" si="6"/>
        <v/>
      </c>
      <c r="BD12" s="327" t="str">
        <f t="shared" si="6"/>
        <v/>
      </c>
      <c r="BE12" s="327"/>
    </row>
    <row r="13" spans="1:57" ht="11.25" customHeight="1">
      <c r="A13" s="2"/>
      <c r="B13" s="341">
        <v>2</v>
      </c>
      <c r="C13" s="10" t="str">
        <f>'１号機'!C13</f>
        <v>金</v>
      </c>
      <c r="D13" s="6" t="s">
        <v>37</v>
      </c>
      <c r="E13" s="316"/>
      <c r="F13" s="300">
        <f>'１号機'!F13</f>
        <v>0</v>
      </c>
      <c r="G13" s="240">
        <f>'１号機'!H13</f>
        <v>0</v>
      </c>
      <c r="H13" s="240">
        <f>'１号機'!J13</f>
        <v>0</v>
      </c>
      <c r="I13" s="240">
        <f>'１号機'!L13</f>
        <v>0</v>
      </c>
      <c r="J13" s="240">
        <f>'１号機'!N13</f>
        <v>0</v>
      </c>
      <c r="K13" s="240">
        <f>'１号機'!P13</f>
        <v>0</v>
      </c>
      <c r="L13" s="240">
        <f>'１号機'!R13</f>
        <v>0</v>
      </c>
      <c r="M13" s="240">
        <f>'１号機'!T13</f>
        <v>0</v>
      </c>
      <c r="N13" s="236">
        <f t="shared" si="0"/>
        <v>0</v>
      </c>
      <c r="O13" s="241">
        <f>'１号機'!W13</f>
        <v>0</v>
      </c>
      <c r="P13" s="236">
        <f>'１号機'!X13</f>
        <v>0</v>
      </c>
      <c r="Q13" s="242">
        <f>'１号機'!Y13</f>
        <v>0</v>
      </c>
      <c r="R13" s="301">
        <f t="shared" si="1"/>
        <v>0</v>
      </c>
      <c r="S13" s="300">
        <f>'２号機'!F13</f>
        <v>0</v>
      </c>
      <c r="T13" s="240">
        <f>'２号機'!H13</f>
        <v>0</v>
      </c>
      <c r="U13" s="240">
        <f>'２号機'!J13</f>
        <v>0</v>
      </c>
      <c r="V13" s="240">
        <f>'２号機'!L13</f>
        <v>0</v>
      </c>
      <c r="W13" s="240">
        <f>'２号機'!N13</f>
        <v>0</v>
      </c>
      <c r="X13" s="240">
        <f>'２号機'!P13</f>
        <v>0</v>
      </c>
      <c r="Y13" s="240">
        <f>'２号機'!R13</f>
        <v>0</v>
      </c>
      <c r="Z13" s="240">
        <f>'２号機'!T13</f>
        <v>0</v>
      </c>
      <c r="AA13" s="236">
        <f t="shared" si="2"/>
        <v>0</v>
      </c>
      <c r="AB13" s="241">
        <f>'２号機'!W13</f>
        <v>0</v>
      </c>
      <c r="AC13" s="236">
        <f>'２号機'!X13</f>
        <v>0</v>
      </c>
      <c r="AD13" s="242">
        <f>'２号機'!Y13</f>
        <v>0</v>
      </c>
      <c r="AE13" s="301">
        <f t="shared" si="3"/>
        <v>0</v>
      </c>
      <c r="AF13" s="300">
        <f>'３号機'!F13</f>
        <v>0</v>
      </c>
      <c r="AG13" s="240">
        <f>'３号機'!H13</f>
        <v>0</v>
      </c>
      <c r="AH13" s="240">
        <f>'３号機'!J13</f>
        <v>0</v>
      </c>
      <c r="AI13" s="240">
        <f>'３号機'!L13</f>
        <v>0</v>
      </c>
      <c r="AJ13" s="240">
        <f>'３号機'!N13</f>
        <v>0</v>
      </c>
      <c r="AK13" s="240">
        <f>'３号機'!P13</f>
        <v>0</v>
      </c>
      <c r="AL13" s="240">
        <f>'３号機'!R13</f>
        <v>0</v>
      </c>
      <c r="AM13" s="240">
        <f>'３号機'!T13</f>
        <v>0</v>
      </c>
      <c r="AN13" s="236">
        <f t="shared" si="4"/>
        <v>0</v>
      </c>
      <c r="AO13" s="241">
        <f>'３号機'!W13</f>
        <v>0</v>
      </c>
      <c r="AP13" s="236">
        <f>'３号機'!X13</f>
        <v>0</v>
      </c>
      <c r="AQ13" s="242">
        <f>'３号機'!Y13</f>
        <v>0</v>
      </c>
      <c r="AR13" s="301">
        <f t="shared" si="5"/>
        <v>0</v>
      </c>
      <c r="AS13" s="280">
        <f t="shared" ref="AS13:AS42" si="7">SUM(N13,AA13,AN13)</f>
        <v>0</v>
      </c>
      <c r="AT13" s="257">
        <f t="shared" ref="AT13:AT42" si="8">SUM(O13,AB13,AO13)</f>
        <v>0</v>
      </c>
      <c r="AU13" s="253">
        <f t="shared" ref="AU13:AU42" si="9">SUM(P13,AC13,AP13)</f>
        <v>0</v>
      </c>
      <c r="AV13" s="258">
        <f t="shared" ref="AV13:AV42" si="10">SUM(Q13,AD13,AQ13)</f>
        <v>0</v>
      </c>
      <c r="AW13" s="282">
        <f t="shared" ref="AW13:AW42" si="11">AT13-AV13</f>
        <v>0</v>
      </c>
      <c r="AY13" s="327" t="str">
        <f t="shared" ref="AY13:BE42" si="12">IF($C13=AY$11,$AS13,"")</f>
        <v/>
      </c>
      <c r="AZ13" s="327" t="str">
        <f t="shared" si="12"/>
        <v/>
      </c>
      <c r="BA13" s="327" t="str">
        <f t="shared" si="12"/>
        <v/>
      </c>
      <c r="BB13" s="327" t="str">
        <f t="shared" si="12"/>
        <v/>
      </c>
      <c r="BC13" s="327">
        <f t="shared" si="12"/>
        <v>0</v>
      </c>
      <c r="BD13" s="327" t="str">
        <f t="shared" si="12"/>
        <v/>
      </c>
      <c r="BE13" s="327" t="str">
        <f>IF($C13=BE$11,$AS13,"")</f>
        <v/>
      </c>
    </row>
    <row r="14" spans="1:57" ht="11.25" customHeight="1">
      <c r="A14" s="2"/>
      <c r="B14" s="341">
        <v>3</v>
      </c>
      <c r="C14" s="10" t="str">
        <f>'１号機'!C14</f>
        <v>土</v>
      </c>
      <c r="D14" s="6" t="s">
        <v>37</v>
      </c>
      <c r="E14" s="316"/>
      <c r="F14" s="300">
        <f>'１号機'!F14</f>
        <v>0</v>
      </c>
      <c r="G14" s="240">
        <f>'１号機'!H14</f>
        <v>0</v>
      </c>
      <c r="H14" s="240">
        <f>'１号機'!J14</f>
        <v>0</v>
      </c>
      <c r="I14" s="240">
        <f>'１号機'!L14</f>
        <v>0</v>
      </c>
      <c r="J14" s="240">
        <f>'１号機'!N14</f>
        <v>0</v>
      </c>
      <c r="K14" s="240">
        <f>'１号機'!P14</f>
        <v>0</v>
      </c>
      <c r="L14" s="240">
        <f>'１号機'!R14</f>
        <v>0</v>
      </c>
      <c r="M14" s="240">
        <f>'１号機'!T14</f>
        <v>0</v>
      </c>
      <c r="N14" s="236">
        <f t="shared" si="0"/>
        <v>0</v>
      </c>
      <c r="O14" s="241">
        <f>'１号機'!W14</f>
        <v>0</v>
      </c>
      <c r="P14" s="236">
        <f>'１号機'!X14</f>
        <v>0</v>
      </c>
      <c r="Q14" s="242">
        <f>'１号機'!Y14</f>
        <v>0</v>
      </c>
      <c r="R14" s="301">
        <f t="shared" si="1"/>
        <v>0</v>
      </c>
      <c r="S14" s="300">
        <f>'２号機'!F14</f>
        <v>0</v>
      </c>
      <c r="T14" s="240">
        <f>'２号機'!H14</f>
        <v>0</v>
      </c>
      <c r="U14" s="240">
        <f>'２号機'!J14</f>
        <v>0</v>
      </c>
      <c r="V14" s="240">
        <f>'２号機'!L14</f>
        <v>0</v>
      </c>
      <c r="W14" s="240">
        <f>'２号機'!N14</f>
        <v>0</v>
      </c>
      <c r="X14" s="240">
        <f>'２号機'!P14</f>
        <v>0</v>
      </c>
      <c r="Y14" s="240">
        <f>'２号機'!R14</f>
        <v>0</v>
      </c>
      <c r="Z14" s="240">
        <f>'２号機'!T14</f>
        <v>0</v>
      </c>
      <c r="AA14" s="236">
        <f t="shared" si="2"/>
        <v>0</v>
      </c>
      <c r="AB14" s="241">
        <f>'２号機'!W14</f>
        <v>0</v>
      </c>
      <c r="AC14" s="236">
        <f>'２号機'!X14</f>
        <v>0</v>
      </c>
      <c r="AD14" s="242">
        <f>'２号機'!Y14</f>
        <v>0</v>
      </c>
      <c r="AE14" s="301">
        <f t="shared" si="3"/>
        <v>0</v>
      </c>
      <c r="AF14" s="300">
        <f>'３号機'!F14</f>
        <v>0</v>
      </c>
      <c r="AG14" s="240">
        <f>'３号機'!H14</f>
        <v>0</v>
      </c>
      <c r="AH14" s="240">
        <f>'３号機'!J14</f>
        <v>0</v>
      </c>
      <c r="AI14" s="240">
        <f>'３号機'!L14</f>
        <v>0</v>
      </c>
      <c r="AJ14" s="240">
        <f>'３号機'!N14</f>
        <v>0</v>
      </c>
      <c r="AK14" s="240">
        <f>'３号機'!P14</f>
        <v>0</v>
      </c>
      <c r="AL14" s="240">
        <f>'３号機'!R14</f>
        <v>0</v>
      </c>
      <c r="AM14" s="240">
        <f>'３号機'!T14</f>
        <v>0</v>
      </c>
      <c r="AN14" s="236">
        <f t="shared" si="4"/>
        <v>0</v>
      </c>
      <c r="AO14" s="241">
        <f>'３号機'!W14</f>
        <v>0</v>
      </c>
      <c r="AP14" s="236">
        <f>'３号機'!X14</f>
        <v>0</v>
      </c>
      <c r="AQ14" s="242">
        <f>'３号機'!Y14</f>
        <v>0</v>
      </c>
      <c r="AR14" s="301">
        <f t="shared" si="5"/>
        <v>0</v>
      </c>
      <c r="AS14" s="280">
        <f t="shared" si="7"/>
        <v>0</v>
      </c>
      <c r="AT14" s="257">
        <f t="shared" si="8"/>
        <v>0</v>
      </c>
      <c r="AU14" s="253">
        <f t="shared" si="9"/>
        <v>0</v>
      </c>
      <c r="AV14" s="258">
        <f t="shared" si="10"/>
        <v>0</v>
      </c>
      <c r="AW14" s="282">
        <f t="shared" si="11"/>
        <v>0</v>
      </c>
      <c r="AY14" s="327" t="str">
        <f t="shared" si="12"/>
        <v/>
      </c>
      <c r="AZ14" s="327" t="str">
        <f t="shared" si="12"/>
        <v/>
      </c>
      <c r="BA14" s="327" t="str">
        <f t="shared" si="12"/>
        <v/>
      </c>
      <c r="BB14" s="327" t="str">
        <f t="shared" si="12"/>
        <v/>
      </c>
      <c r="BC14" s="327" t="str">
        <f t="shared" si="12"/>
        <v/>
      </c>
      <c r="BD14" s="327">
        <f t="shared" si="12"/>
        <v>0</v>
      </c>
      <c r="BE14" s="327" t="str">
        <f t="shared" si="12"/>
        <v/>
      </c>
    </row>
    <row r="15" spans="1:57" ht="11.25" customHeight="1">
      <c r="A15" s="2"/>
      <c r="B15" s="341">
        <v>4</v>
      </c>
      <c r="C15" s="10" t="str">
        <f>'１号機'!C15</f>
        <v>日</v>
      </c>
      <c r="D15" s="6" t="s">
        <v>37</v>
      </c>
      <c r="E15" s="316"/>
      <c r="F15" s="300">
        <f>'１号機'!F15</f>
        <v>0</v>
      </c>
      <c r="G15" s="240">
        <f>'１号機'!H15</f>
        <v>0</v>
      </c>
      <c r="H15" s="240">
        <f>'１号機'!J15</f>
        <v>0</v>
      </c>
      <c r="I15" s="240">
        <f>'１号機'!L15</f>
        <v>0</v>
      </c>
      <c r="J15" s="240">
        <f>'１号機'!N15</f>
        <v>0</v>
      </c>
      <c r="K15" s="240">
        <f>'１号機'!P15</f>
        <v>0</v>
      </c>
      <c r="L15" s="240">
        <f>'１号機'!R15</f>
        <v>0</v>
      </c>
      <c r="M15" s="240">
        <f>'１号機'!T15</f>
        <v>0</v>
      </c>
      <c r="N15" s="236">
        <f t="shared" si="0"/>
        <v>0</v>
      </c>
      <c r="O15" s="241">
        <f>'１号機'!W15</f>
        <v>0</v>
      </c>
      <c r="P15" s="236">
        <f>'１号機'!X15</f>
        <v>0</v>
      </c>
      <c r="Q15" s="242">
        <f>'１号機'!Y15</f>
        <v>0</v>
      </c>
      <c r="R15" s="301">
        <f t="shared" si="1"/>
        <v>0</v>
      </c>
      <c r="S15" s="300">
        <f>'２号機'!F15</f>
        <v>0</v>
      </c>
      <c r="T15" s="240">
        <f>'２号機'!H15</f>
        <v>0</v>
      </c>
      <c r="U15" s="240">
        <f>'２号機'!J15</f>
        <v>0</v>
      </c>
      <c r="V15" s="240">
        <f>'２号機'!L15</f>
        <v>0</v>
      </c>
      <c r="W15" s="240">
        <f>'２号機'!N15</f>
        <v>0</v>
      </c>
      <c r="X15" s="240">
        <f>'２号機'!P15</f>
        <v>0</v>
      </c>
      <c r="Y15" s="240">
        <f>'２号機'!R15</f>
        <v>0</v>
      </c>
      <c r="Z15" s="240">
        <f>'２号機'!T15</f>
        <v>0</v>
      </c>
      <c r="AA15" s="236">
        <f t="shared" si="2"/>
        <v>0</v>
      </c>
      <c r="AB15" s="241">
        <f>'２号機'!W15</f>
        <v>0</v>
      </c>
      <c r="AC15" s="236">
        <f>'２号機'!X15</f>
        <v>0</v>
      </c>
      <c r="AD15" s="242">
        <f>'２号機'!Y15</f>
        <v>0</v>
      </c>
      <c r="AE15" s="301">
        <f t="shared" si="3"/>
        <v>0</v>
      </c>
      <c r="AF15" s="300">
        <f>'３号機'!F15</f>
        <v>0</v>
      </c>
      <c r="AG15" s="240">
        <f>'３号機'!H15</f>
        <v>0</v>
      </c>
      <c r="AH15" s="240">
        <f>'３号機'!J15</f>
        <v>0</v>
      </c>
      <c r="AI15" s="240">
        <f>'３号機'!L15</f>
        <v>0</v>
      </c>
      <c r="AJ15" s="240">
        <f>'３号機'!N15</f>
        <v>0</v>
      </c>
      <c r="AK15" s="240">
        <f>'３号機'!P15</f>
        <v>0</v>
      </c>
      <c r="AL15" s="240">
        <f>'３号機'!R15</f>
        <v>0</v>
      </c>
      <c r="AM15" s="240">
        <f>'３号機'!T15</f>
        <v>0</v>
      </c>
      <c r="AN15" s="236">
        <f t="shared" si="4"/>
        <v>0</v>
      </c>
      <c r="AO15" s="241">
        <f>'３号機'!W15</f>
        <v>0</v>
      </c>
      <c r="AP15" s="236">
        <f>'３号機'!X15</f>
        <v>0</v>
      </c>
      <c r="AQ15" s="242">
        <f>'３号機'!Y15</f>
        <v>0</v>
      </c>
      <c r="AR15" s="301">
        <f t="shared" si="5"/>
        <v>0</v>
      </c>
      <c r="AS15" s="280">
        <f t="shared" si="7"/>
        <v>0</v>
      </c>
      <c r="AT15" s="257">
        <f t="shared" si="8"/>
        <v>0</v>
      </c>
      <c r="AU15" s="253">
        <f t="shared" si="9"/>
        <v>0</v>
      </c>
      <c r="AV15" s="258">
        <f t="shared" si="10"/>
        <v>0</v>
      </c>
      <c r="AW15" s="282">
        <f t="shared" si="11"/>
        <v>0</v>
      </c>
      <c r="AY15" s="327" t="str">
        <f t="shared" si="12"/>
        <v/>
      </c>
      <c r="AZ15" s="327" t="str">
        <f t="shared" si="12"/>
        <v/>
      </c>
      <c r="BA15" s="327" t="str">
        <f t="shared" si="12"/>
        <v/>
      </c>
      <c r="BB15" s="327" t="str">
        <f t="shared" si="12"/>
        <v/>
      </c>
      <c r="BC15" s="327" t="str">
        <f t="shared" si="12"/>
        <v/>
      </c>
      <c r="BD15" s="327" t="str">
        <f t="shared" si="12"/>
        <v/>
      </c>
      <c r="BE15" s="327">
        <f t="shared" si="12"/>
        <v>0</v>
      </c>
    </row>
    <row r="16" spans="1:57" ht="11.25" customHeight="1">
      <c r="A16" s="2"/>
      <c r="B16" s="341">
        <v>5</v>
      </c>
      <c r="C16" s="10" t="str">
        <f>'１号機'!C16</f>
        <v>月</v>
      </c>
      <c r="D16" s="6" t="s">
        <v>37</v>
      </c>
      <c r="E16" s="316"/>
      <c r="F16" s="300">
        <f>'１号機'!F16</f>
        <v>0</v>
      </c>
      <c r="G16" s="240">
        <f>'１号機'!H16</f>
        <v>0</v>
      </c>
      <c r="H16" s="240">
        <f>'１号機'!J16</f>
        <v>0</v>
      </c>
      <c r="I16" s="240">
        <f>'１号機'!L16</f>
        <v>0</v>
      </c>
      <c r="J16" s="240">
        <f>'１号機'!N16</f>
        <v>0</v>
      </c>
      <c r="K16" s="240">
        <f>'１号機'!P16</f>
        <v>0</v>
      </c>
      <c r="L16" s="240">
        <f>'１号機'!R16</f>
        <v>0</v>
      </c>
      <c r="M16" s="240">
        <f>'１号機'!T16</f>
        <v>0</v>
      </c>
      <c r="N16" s="236">
        <f t="shared" si="0"/>
        <v>0</v>
      </c>
      <c r="O16" s="241">
        <f>'１号機'!W16</f>
        <v>0</v>
      </c>
      <c r="P16" s="236">
        <f>'１号機'!X16</f>
        <v>0</v>
      </c>
      <c r="Q16" s="242">
        <f>'１号機'!Y16</f>
        <v>0</v>
      </c>
      <c r="R16" s="301">
        <f t="shared" si="1"/>
        <v>0</v>
      </c>
      <c r="S16" s="300">
        <f>'２号機'!F16</f>
        <v>0</v>
      </c>
      <c r="T16" s="240">
        <f>'２号機'!H16</f>
        <v>0</v>
      </c>
      <c r="U16" s="240">
        <f>'２号機'!J16</f>
        <v>0</v>
      </c>
      <c r="V16" s="240">
        <f>'２号機'!L16</f>
        <v>0</v>
      </c>
      <c r="W16" s="240">
        <f>'２号機'!N16</f>
        <v>0</v>
      </c>
      <c r="X16" s="240">
        <f>'２号機'!P16</f>
        <v>0</v>
      </c>
      <c r="Y16" s="240">
        <f>'２号機'!R16</f>
        <v>0</v>
      </c>
      <c r="Z16" s="240">
        <f>'２号機'!T16</f>
        <v>0</v>
      </c>
      <c r="AA16" s="236">
        <f t="shared" si="2"/>
        <v>0</v>
      </c>
      <c r="AB16" s="241">
        <f>'２号機'!W16</f>
        <v>0</v>
      </c>
      <c r="AC16" s="236">
        <f>'２号機'!X16</f>
        <v>0</v>
      </c>
      <c r="AD16" s="242">
        <f>'２号機'!Y16</f>
        <v>0</v>
      </c>
      <c r="AE16" s="301">
        <f t="shared" si="3"/>
        <v>0</v>
      </c>
      <c r="AF16" s="300">
        <f>'３号機'!F16</f>
        <v>0</v>
      </c>
      <c r="AG16" s="240">
        <f>'３号機'!H16</f>
        <v>0</v>
      </c>
      <c r="AH16" s="240">
        <f>'３号機'!J16</f>
        <v>0</v>
      </c>
      <c r="AI16" s="240">
        <f>'３号機'!L16</f>
        <v>0</v>
      </c>
      <c r="AJ16" s="240">
        <f>'３号機'!N16</f>
        <v>0</v>
      </c>
      <c r="AK16" s="240">
        <f>'３号機'!P16</f>
        <v>0</v>
      </c>
      <c r="AL16" s="240">
        <f>'３号機'!R16</f>
        <v>0</v>
      </c>
      <c r="AM16" s="240">
        <f>'３号機'!T16</f>
        <v>0</v>
      </c>
      <c r="AN16" s="236">
        <f t="shared" si="4"/>
        <v>0</v>
      </c>
      <c r="AO16" s="241">
        <f>'３号機'!W16</f>
        <v>0</v>
      </c>
      <c r="AP16" s="236">
        <f>'３号機'!X16</f>
        <v>0</v>
      </c>
      <c r="AQ16" s="242">
        <f>'３号機'!Y16</f>
        <v>0</v>
      </c>
      <c r="AR16" s="301">
        <f t="shared" si="5"/>
        <v>0</v>
      </c>
      <c r="AS16" s="280">
        <f t="shared" si="7"/>
        <v>0</v>
      </c>
      <c r="AT16" s="257">
        <f t="shared" si="8"/>
        <v>0</v>
      </c>
      <c r="AU16" s="253">
        <f t="shared" si="9"/>
        <v>0</v>
      </c>
      <c r="AV16" s="258">
        <f t="shared" si="10"/>
        <v>0</v>
      </c>
      <c r="AW16" s="282">
        <f t="shared" si="11"/>
        <v>0</v>
      </c>
      <c r="AY16" s="327">
        <f t="shared" si="12"/>
        <v>0</v>
      </c>
      <c r="AZ16" s="327" t="str">
        <f t="shared" si="12"/>
        <v/>
      </c>
      <c r="BA16" s="327" t="str">
        <f t="shared" si="12"/>
        <v/>
      </c>
      <c r="BB16" s="327" t="str">
        <f t="shared" si="12"/>
        <v/>
      </c>
      <c r="BC16" s="327" t="str">
        <f t="shared" si="12"/>
        <v/>
      </c>
      <c r="BD16" s="327" t="str">
        <f t="shared" si="12"/>
        <v/>
      </c>
      <c r="BE16" s="327" t="str">
        <f t="shared" si="12"/>
        <v/>
      </c>
    </row>
    <row r="17" spans="1:57" ht="11.25" customHeight="1">
      <c r="A17" s="2"/>
      <c r="B17" s="341">
        <v>6</v>
      </c>
      <c r="C17" s="10" t="str">
        <f>'１号機'!C17</f>
        <v>火</v>
      </c>
      <c r="D17" s="6" t="s">
        <v>37</v>
      </c>
      <c r="E17" s="316"/>
      <c r="F17" s="300">
        <f>'１号機'!F17</f>
        <v>0</v>
      </c>
      <c r="G17" s="240">
        <f>'１号機'!H17</f>
        <v>0</v>
      </c>
      <c r="H17" s="240">
        <f>'１号機'!J17</f>
        <v>0</v>
      </c>
      <c r="I17" s="240">
        <f>'１号機'!L17</f>
        <v>0</v>
      </c>
      <c r="J17" s="240">
        <f>'１号機'!N17</f>
        <v>0</v>
      </c>
      <c r="K17" s="240">
        <f>'１号機'!P17</f>
        <v>0</v>
      </c>
      <c r="L17" s="240">
        <f>'１号機'!R17</f>
        <v>0</v>
      </c>
      <c r="M17" s="240">
        <f>'１号機'!T17</f>
        <v>0</v>
      </c>
      <c r="N17" s="236">
        <f t="shared" si="0"/>
        <v>0</v>
      </c>
      <c r="O17" s="241">
        <f>'１号機'!W17</f>
        <v>0</v>
      </c>
      <c r="P17" s="236">
        <f>'１号機'!X17</f>
        <v>0</v>
      </c>
      <c r="Q17" s="242">
        <f>'１号機'!Y17</f>
        <v>0</v>
      </c>
      <c r="R17" s="301">
        <f t="shared" si="1"/>
        <v>0</v>
      </c>
      <c r="S17" s="300">
        <f>'２号機'!F17</f>
        <v>0</v>
      </c>
      <c r="T17" s="240">
        <f>'２号機'!H17</f>
        <v>0</v>
      </c>
      <c r="U17" s="240">
        <f>'２号機'!J17</f>
        <v>0</v>
      </c>
      <c r="V17" s="240">
        <f>'２号機'!L17</f>
        <v>0</v>
      </c>
      <c r="W17" s="240">
        <f>'２号機'!N17</f>
        <v>0</v>
      </c>
      <c r="X17" s="240">
        <f>'２号機'!P17</f>
        <v>0</v>
      </c>
      <c r="Y17" s="240">
        <f>'２号機'!R17</f>
        <v>0</v>
      </c>
      <c r="Z17" s="240">
        <f>'２号機'!T17</f>
        <v>0</v>
      </c>
      <c r="AA17" s="236">
        <f t="shared" si="2"/>
        <v>0</v>
      </c>
      <c r="AB17" s="241">
        <f>'２号機'!W17</f>
        <v>0</v>
      </c>
      <c r="AC17" s="236">
        <f>'２号機'!X17</f>
        <v>0</v>
      </c>
      <c r="AD17" s="242">
        <f>'２号機'!Y17</f>
        <v>0</v>
      </c>
      <c r="AE17" s="301">
        <f t="shared" si="3"/>
        <v>0</v>
      </c>
      <c r="AF17" s="300">
        <f>'３号機'!F17</f>
        <v>0</v>
      </c>
      <c r="AG17" s="240">
        <f>'３号機'!H17</f>
        <v>0</v>
      </c>
      <c r="AH17" s="240">
        <f>'３号機'!J17</f>
        <v>0</v>
      </c>
      <c r="AI17" s="240">
        <f>'３号機'!L17</f>
        <v>0</v>
      </c>
      <c r="AJ17" s="240">
        <f>'３号機'!N17</f>
        <v>0</v>
      </c>
      <c r="AK17" s="240">
        <f>'３号機'!P17</f>
        <v>0</v>
      </c>
      <c r="AL17" s="240">
        <f>'３号機'!R17</f>
        <v>0</v>
      </c>
      <c r="AM17" s="240">
        <f>'３号機'!T17</f>
        <v>0</v>
      </c>
      <c r="AN17" s="236">
        <f t="shared" si="4"/>
        <v>0</v>
      </c>
      <c r="AO17" s="241">
        <f>'３号機'!W17</f>
        <v>0</v>
      </c>
      <c r="AP17" s="236">
        <f>'３号機'!X17</f>
        <v>0</v>
      </c>
      <c r="AQ17" s="242">
        <f>'３号機'!Y17</f>
        <v>0</v>
      </c>
      <c r="AR17" s="301">
        <f t="shared" si="5"/>
        <v>0</v>
      </c>
      <c r="AS17" s="280">
        <f t="shared" si="7"/>
        <v>0</v>
      </c>
      <c r="AT17" s="257">
        <f t="shared" si="8"/>
        <v>0</v>
      </c>
      <c r="AU17" s="253">
        <f t="shared" si="9"/>
        <v>0</v>
      </c>
      <c r="AV17" s="258">
        <f t="shared" si="10"/>
        <v>0</v>
      </c>
      <c r="AW17" s="282">
        <f t="shared" si="11"/>
        <v>0</v>
      </c>
      <c r="AY17" s="327" t="str">
        <f t="shared" si="12"/>
        <v/>
      </c>
      <c r="AZ17" s="327">
        <f t="shared" si="12"/>
        <v>0</v>
      </c>
      <c r="BA17" s="327" t="str">
        <f t="shared" si="12"/>
        <v/>
      </c>
      <c r="BB17" s="327" t="str">
        <f t="shared" si="12"/>
        <v/>
      </c>
      <c r="BC17" s="327" t="str">
        <f t="shared" si="12"/>
        <v/>
      </c>
      <c r="BD17" s="327" t="str">
        <f t="shared" si="12"/>
        <v/>
      </c>
      <c r="BE17" s="327" t="str">
        <f t="shared" si="12"/>
        <v/>
      </c>
    </row>
    <row r="18" spans="1:57" ht="11.25" customHeight="1">
      <c r="A18" s="2"/>
      <c r="B18" s="341">
        <v>7</v>
      </c>
      <c r="C18" s="10" t="str">
        <f>'１号機'!C18</f>
        <v>水</v>
      </c>
      <c r="D18" s="6" t="s">
        <v>37</v>
      </c>
      <c r="E18" s="316"/>
      <c r="F18" s="300">
        <f>'１号機'!F18</f>
        <v>0</v>
      </c>
      <c r="G18" s="240">
        <f>'１号機'!H18</f>
        <v>0</v>
      </c>
      <c r="H18" s="240">
        <f>'１号機'!J18</f>
        <v>0</v>
      </c>
      <c r="I18" s="240">
        <f>'１号機'!L18</f>
        <v>0</v>
      </c>
      <c r="J18" s="240">
        <f>'１号機'!N18</f>
        <v>0</v>
      </c>
      <c r="K18" s="240">
        <f>'１号機'!P18</f>
        <v>0</v>
      </c>
      <c r="L18" s="240">
        <f>'１号機'!R18</f>
        <v>0</v>
      </c>
      <c r="M18" s="240">
        <f>'１号機'!T18</f>
        <v>0</v>
      </c>
      <c r="N18" s="236">
        <f t="shared" si="0"/>
        <v>0</v>
      </c>
      <c r="O18" s="241">
        <f>'１号機'!W18</f>
        <v>0</v>
      </c>
      <c r="P18" s="236">
        <f>'１号機'!X18</f>
        <v>0</v>
      </c>
      <c r="Q18" s="242">
        <f>'１号機'!Y18</f>
        <v>0</v>
      </c>
      <c r="R18" s="301">
        <f t="shared" si="1"/>
        <v>0</v>
      </c>
      <c r="S18" s="300">
        <f>'２号機'!F18</f>
        <v>0</v>
      </c>
      <c r="T18" s="240">
        <f>'２号機'!H18</f>
        <v>0</v>
      </c>
      <c r="U18" s="240">
        <f>'２号機'!J18</f>
        <v>0</v>
      </c>
      <c r="V18" s="240">
        <f>'２号機'!L18</f>
        <v>0</v>
      </c>
      <c r="W18" s="240">
        <f>'２号機'!N18</f>
        <v>0</v>
      </c>
      <c r="X18" s="240">
        <f>'２号機'!P18</f>
        <v>0</v>
      </c>
      <c r="Y18" s="240">
        <f>'２号機'!R18</f>
        <v>0</v>
      </c>
      <c r="Z18" s="240">
        <f>'２号機'!T18</f>
        <v>0</v>
      </c>
      <c r="AA18" s="236">
        <f t="shared" si="2"/>
        <v>0</v>
      </c>
      <c r="AB18" s="241">
        <f>'２号機'!W18</f>
        <v>0</v>
      </c>
      <c r="AC18" s="236">
        <f>'２号機'!X18</f>
        <v>0</v>
      </c>
      <c r="AD18" s="242">
        <f>'２号機'!Y18</f>
        <v>0</v>
      </c>
      <c r="AE18" s="301">
        <f t="shared" si="3"/>
        <v>0</v>
      </c>
      <c r="AF18" s="300">
        <f>'３号機'!F18</f>
        <v>0</v>
      </c>
      <c r="AG18" s="240">
        <f>'３号機'!H18</f>
        <v>0</v>
      </c>
      <c r="AH18" s="240">
        <f>'３号機'!J18</f>
        <v>0</v>
      </c>
      <c r="AI18" s="240">
        <f>'３号機'!L18</f>
        <v>0</v>
      </c>
      <c r="AJ18" s="240">
        <f>'３号機'!N18</f>
        <v>0</v>
      </c>
      <c r="AK18" s="240">
        <f>'３号機'!P18</f>
        <v>0</v>
      </c>
      <c r="AL18" s="240">
        <f>'３号機'!R18</f>
        <v>0</v>
      </c>
      <c r="AM18" s="240">
        <f>'３号機'!T18</f>
        <v>0</v>
      </c>
      <c r="AN18" s="236">
        <f t="shared" si="4"/>
        <v>0</v>
      </c>
      <c r="AO18" s="241">
        <f>'３号機'!W18</f>
        <v>0</v>
      </c>
      <c r="AP18" s="236">
        <f>'３号機'!X18</f>
        <v>0</v>
      </c>
      <c r="AQ18" s="242">
        <f>'３号機'!Y18</f>
        <v>0</v>
      </c>
      <c r="AR18" s="301">
        <f t="shared" si="5"/>
        <v>0</v>
      </c>
      <c r="AS18" s="280">
        <f t="shared" si="7"/>
        <v>0</v>
      </c>
      <c r="AT18" s="257">
        <f t="shared" si="8"/>
        <v>0</v>
      </c>
      <c r="AU18" s="253">
        <f t="shared" si="9"/>
        <v>0</v>
      </c>
      <c r="AV18" s="258">
        <f t="shared" si="10"/>
        <v>0</v>
      </c>
      <c r="AW18" s="282">
        <f t="shared" si="11"/>
        <v>0</v>
      </c>
      <c r="AY18" s="327" t="str">
        <f t="shared" si="12"/>
        <v/>
      </c>
      <c r="AZ18" s="327" t="str">
        <f t="shared" si="12"/>
        <v/>
      </c>
      <c r="BA18" s="327">
        <f t="shared" si="12"/>
        <v>0</v>
      </c>
      <c r="BB18" s="327" t="str">
        <f t="shared" si="12"/>
        <v/>
      </c>
      <c r="BC18" s="327" t="str">
        <f t="shared" si="12"/>
        <v/>
      </c>
      <c r="BD18" s="327" t="str">
        <f t="shared" si="12"/>
        <v/>
      </c>
      <c r="BE18" s="327" t="str">
        <f t="shared" si="12"/>
        <v/>
      </c>
    </row>
    <row r="19" spans="1:57" ht="11.25" customHeight="1">
      <c r="A19" s="2"/>
      <c r="B19" s="342">
        <v>8</v>
      </c>
      <c r="C19" s="149" t="str">
        <f>'１号機'!C19</f>
        <v>木</v>
      </c>
      <c r="D19" s="150" t="s">
        <v>38</v>
      </c>
      <c r="E19" s="320"/>
      <c r="F19" s="321">
        <f>'１号機'!F19</f>
        <v>0</v>
      </c>
      <c r="G19" s="322">
        <f>'１号機'!H19</f>
        <v>0</v>
      </c>
      <c r="H19" s="322">
        <f>'１号機'!J19</f>
        <v>0</v>
      </c>
      <c r="I19" s="322">
        <f>'１号機'!L19</f>
        <v>0</v>
      </c>
      <c r="J19" s="322">
        <f>'１号機'!N19</f>
        <v>0</v>
      </c>
      <c r="K19" s="322">
        <f>'１号機'!P19</f>
        <v>0</v>
      </c>
      <c r="L19" s="322">
        <f>'１号機'!R19</f>
        <v>0</v>
      </c>
      <c r="M19" s="322">
        <f>'１号機'!T19</f>
        <v>0</v>
      </c>
      <c r="N19" s="323">
        <f t="shared" si="0"/>
        <v>0</v>
      </c>
      <c r="O19" s="324">
        <f>'１号機'!W19</f>
        <v>0</v>
      </c>
      <c r="P19" s="323">
        <f>'１号機'!X19</f>
        <v>0</v>
      </c>
      <c r="Q19" s="325">
        <f>'１号機'!Y19</f>
        <v>0</v>
      </c>
      <c r="R19" s="326">
        <f t="shared" si="1"/>
        <v>0</v>
      </c>
      <c r="S19" s="321">
        <f>'２号機'!F19</f>
        <v>0</v>
      </c>
      <c r="T19" s="322">
        <f>'２号機'!H19</f>
        <v>0</v>
      </c>
      <c r="U19" s="322">
        <f>'２号機'!J19</f>
        <v>0</v>
      </c>
      <c r="V19" s="322">
        <f>'２号機'!L19</f>
        <v>0</v>
      </c>
      <c r="W19" s="322">
        <f>'２号機'!N19</f>
        <v>0</v>
      </c>
      <c r="X19" s="322">
        <f>'２号機'!P19</f>
        <v>0</v>
      </c>
      <c r="Y19" s="322">
        <f>'２号機'!R19</f>
        <v>0</v>
      </c>
      <c r="Z19" s="322">
        <f>'２号機'!T19</f>
        <v>0</v>
      </c>
      <c r="AA19" s="323">
        <f t="shared" si="2"/>
        <v>0</v>
      </c>
      <c r="AB19" s="324">
        <f>'２号機'!W19</f>
        <v>0</v>
      </c>
      <c r="AC19" s="323">
        <f>'２号機'!X19</f>
        <v>0</v>
      </c>
      <c r="AD19" s="325">
        <f>'２号機'!Y19</f>
        <v>0</v>
      </c>
      <c r="AE19" s="326">
        <f t="shared" si="3"/>
        <v>0</v>
      </c>
      <c r="AF19" s="321">
        <f>'３号機'!F19</f>
        <v>0</v>
      </c>
      <c r="AG19" s="322">
        <f>'３号機'!H19</f>
        <v>0</v>
      </c>
      <c r="AH19" s="322">
        <f>'３号機'!J19</f>
        <v>0</v>
      </c>
      <c r="AI19" s="322">
        <f>'３号機'!L19</f>
        <v>0</v>
      </c>
      <c r="AJ19" s="322">
        <f>'３号機'!N19</f>
        <v>0</v>
      </c>
      <c r="AK19" s="322">
        <f>'３号機'!P19</f>
        <v>0</v>
      </c>
      <c r="AL19" s="322">
        <f>'３号機'!R19</f>
        <v>0</v>
      </c>
      <c r="AM19" s="322">
        <f>'３号機'!T19</f>
        <v>0</v>
      </c>
      <c r="AN19" s="323">
        <f t="shared" si="4"/>
        <v>0</v>
      </c>
      <c r="AO19" s="324">
        <f>'３号機'!W19</f>
        <v>0</v>
      </c>
      <c r="AP19" s="323">
        <f>'３号機'!X19</f>
        <v>0</v>
      </c>
      <c r="AQ19" s="325">
        <f>'３号機'!Y19</f>
        <v>0</v>
      </c>
      <c r="AR19" s="326">
        <f t="shared" si="5"/>
        <v>0</v>
      </c>
      <c r="AS19" s="280">
        <f t="shared" si="7"/>
        <v>0</v>
      </c>
      <c r="AT19" s="257">
        <f t="shared" si="8"/>
        <v>0</v>
      </c>
      <c r="AU19" s="253">
        <f t="shared" si="9"/>
        <v>0</v>
      </c>
      <c r="AV19" s="258">
        <f t="shared" si="10"/>
        <v>0</v>
      </c>
      <c r="AW19" s="282">
        <f t="shared" si="11"/>
        <v>0</v>
      </c>
      <c r="AY19" s="327" t="str">
        <f t="shared" si="12"/>
        <v/>
      </c>
      <c r="AZ19" s="327" t="str">
        <f t="shared" si="12"/>
        <v/>
      </c>
      <c r="BA19" s="327" t="str">
        <f t="shared" si="12"/>
        <v/>
      </c>
      <c r="BB19" s="327">
        <f t="shared" si="12"/>
        <v>0</v>
      </c>
      <c r="BC19" s="327" t="str">
        <f t="shared" si="12"/>
        <v/>
      </c>
      <c r="BD19" s="327" t="str">
        <f t="shared" si="12"/>
        <v/>
      </c>
      <c r="BE19" s="327" t="str">
        <f t="shared" si="12"/>
        <v/>
      </c>
    </row>
    <row r="20" spans="1:57" ht="11.25" customHeight="1">
      <c r="A20" s="2"/>
      <c r="B20" s="342">
        <v>9</v>
      </c>
      <c r="C20" s="149" t="str">
        <f>'１号機'!C20</f>
        <v>金</v>
      </c>
      <c r="D20" s="150" t="s">
        <v>38</v>
      </c>
      <c r="E20" s="320"/>
      <c r="F20" s="321">
        <f>'１号機'!F20</f>
        <v>0</v>
      </c>
      <c r="G20" s="322">
        <f>'１号機'!H20</f>
        <v>0</v>
      </c>
      <c r="H20" s="322">
        <f>'１号機'!J20</f>
        <v>0</v>
      </c>
      <c r="I20" s="322">
        <f>'１号機'!L20</f>
        <v>0</v>
      </c>
      <c r="J20" s="322">
        <f>'１号機'!N20</f>
        <v>0</v>
      </c>
      <c r="K20" s="322">
        <f>'１号機'!P20</f>
        <v>0</v>
      </c>
      <c r="L20" s="322">
        <f>'１号機'!R20</f>
        <v>0</v>
      </c>
      <c r="M20" s="322">
        <f>'１号機'!T20</f>
        <v>0</v>
      </c>
      <c r="N20" s="323">
        <f t="shared" si="0"/>
        <v>0</v>
      </c>
      <c r="O20" s="324">
        <f>'１号機'!W20</f>
        <v>0</v>
      </c>
      <c r="P20" s="323">
        <f>'１号機'!X20</f>
        <v>0</v>
      </c>
      <c r="Q20" s="325">
        <f>'１号機'!Y20</f>
        <v>0</v>
      </c>
      <c r="R20" s="326">
        <f t="shared" si="1"/>
        <v>0</v>
      </c>
      <c r="S20" s="321">
        <f>'２号機'!F20</f>
        <v>0</v>
      </c>
      <c r="T20" s="322">
        <f>'２号機'!H20</f>
        <v>0</v>
      </c>
      <c r="U20" s="322">
        <f>'２号機'!J20</f>
        <v>0</v>
      </c>
      <c r="V20" s="322">
        <f>'２号機'!L20</f>
        <v>0</v>
      </c>
      <c r="W20" s="322">
        <f>'２号機'!N20</f>
        <v>0</v>
      </c>
      <c r="X20" s="322">
        <f>'２号機'!P20</f>
        <v>0</v>
      </c>
      <c r="Y20" s="322">
        <f>'２号機'!R20</f>
        <v>0</v>
      </c>
      <c r="Z20" s="322">
        <f>'２号機'!T20</f>
        <v>0</v>
      </c>
      <c r="AA20" s="323">
        <f t="shared" si="2"/>
        <v>0</v>
      </c>
      <c r="AB20" s="324">
        <f>'２号機'!W20</f>
        <v>0</v>
      </c>
      <c r="AC20" s="323">
        <f>'２号機'!X20</f>
        <v>0</v>
      </c>
      <c r="AD20" s="325">
        <f>'２号機'!Y20</f>
        <v>0</v>
      </c>
      <c r="AE20" s="326">
        <f t="shared" si="3"/>
        <v>0</v>
      </c>
      <c r="AF20" s="321">
        <f>'３号機'!F20</f>
        <v>0</v>
      </c>
      <c r="AG20" s="322">
        <f>'３号機'!H20</f>
        <v>0</v>
      </c>
      <c r="AH20" s="322">
        <f>'３号機'!J20</f>
        <v>0</v>
      </c>
      <c r="AI20" s="322">
        <f>'３号機'!L20</f>
        <v>0</v>
      </c>
      <c r="AJ20" s="322">
        <f>'３号機'!N20</f>
        <v>0</v>
      </c>
      <c r="AK20" s="322">
        <f>'３号機'!P20</f>
        <v>0</v>
      </c>
      <c r="AL20" s="322">
        <f>'３号機'!R20</f>
        <v>0</v>
      </c>
      <c r="AM20" s="322">
        <f>'３号機'!T20</f>
        <v>0</v>
      </c>
      <c r="AN20" s="323">
        <f t="shared" si="4"/>
        <v>0</v>
      </c>
      <c r="AO20" s="324">
        <f>'３号機'!W20</f>
        <v>0</v>
      </c>
      <c r="AP20" s="323">
        <f>'３号機'!X20</f>
        <v>0</v>
      </c>
      <c r="AQ20" s="325">
        <f>'３号機'!Y20</f>
        <v>0</v>
      </c>
      <c r="AR20" s="326">
        <f t="shared" si="5"/>
        <v>0</v>
      </c>
      <c r="AS20" s="280">
        <f t="shared" si="7"/>
        <v>0</v>
      </c>
      <c r="AT20" s="257">
        <f t="shared" si="8"/>
        <v>0</v>
      </c>
      <c r="AU20" s="253">
        <f t="shared" si="9"/>
        <v>0</v>
      </c>
      <c r="AV20" s="258">
        <f t="shared" si="10"/>
        <v>0</v>
      </c>
      <c r="AW20" s="282">
        <f t="shared" si="11"/>
        <v>0</v>
      </c>
      <c r="AY20" s="327" t="str">
        <f t="shared" si="12"/>
        <v/>
      </c>
      <c r="AZ20" s="327" t="str">
        <f t="shared" si="12"/>
        <v/>
      </c>
      <c r="BA20" s="327" t="str">
        <f t="shared" si="12"/>
        <v/>
      </c>
      <c r="BB20" s="327" t="str">
        <f t="shared" si="12"/>
        <v/>
      </c>
      <c r="BC20" s="327">
        <f t="shared" si="12"/>
        <v>0</v>
      </c>
      <c r="BD20" s="327" t="str">
        <f t="shared" si="12"/>
        <v/>
      </c>
      <c r="BE20" s="327" t="str">
        <f t="shared" si="12"/>
        <v/>
      </c>
    </row>
    <row r="21" spans="1:57" ht="11.25" customHeight="1">
      <c r="A21" s="2"/>
      <c r="B21" s="342">
        <v>10</v>
      </c>
      <c r="C21" s="149" t="str">
        <f>'１号機'!C21</f>
        <v>土</v>
      </c>
      <c r="D21" s="150" t="s">
        <v>38</v>
      </c>
      <c r="E21" s="320"/>
      <c r="F21" s="321">
        <f>'１号機'!F21</f>
        <v>0</v>
      </c>
      <c r="G21" s="322">
        <f>'１号機'!H21</f>
        <v>0</v>
      </c>
      <c r="H21" s="322">
        <f>'１号機'!J21</f>
        <v>0</v>
      </c>
      <c r="I21" s="322">
        <f>'１号機'!L21</f>
        <v>0</v>
      </c>
      <c r="J21" s="322">
        <f>'１号機'!N21</f>
        <v>0</v>
      </c>
      <c r="K21" s="322">
        <f>'１号機'!P21</f>
        <v>0</v>
      </c>
      <c r="L21" s="322">
        <f>'１号機'!R21</f>
        <v>0</v>
      </c>
      <c r="M21" s="322">
        <f>'１号機'!T21</f>
        <v>0</v>
      </c>
      <c r="N21" s="323">
        <f t="shared" si="0"/>
        <v>0</v>
      </c>
      <c r="O21" s="324">
        <f>'１号機'!W21</f>
        <v>0</v>
      </c>
      <c r="P21" s="323">
        <f>'１号機'!X21</f>
        <v>0</v>
      </c>
      <c r="Q21" s="325">
        <f>'１号機'!Y21</f>
        <v>0</v>
      </c>
      <c r="R21" s="326">
        <f t="shared" si="1"/>
        <v>0</v>
      </c>
      <c r="S21" s="321">
        <f>'２号機'!F21</f>
        <v>0</v>
      </c>
      <c r="T21" s="322">
        <f>'２号機'!H21</f>
        <v>0</v>
      </c>
      <c r="U21" s="322">
        <f>'２号機'!J21</f>
        <v>0</v>
      </c>
      <c r="V21" s="322">
        <f>'２号機'!L21</f>
        <v>0</v>
      </c>
      <c r="W21" s="322">
        <f>'２号機'!N21</f>
        <v>0</v>
      </c>
      <c r="X21" s="322">
        <f>'２号機'!P21</f>
        <v>0</v>
      </c>
      <c r="Y21" s="322">
        <f>'２号機'!R21</f>
        <v>0</v>
      </c>
      <c r="Z21" s="322">
        <f>'２号機'!T21</f>
        <v>0</v>
      </c>
      <c r="AA21" s="323">
        <f t="shared" si="2"/>
        <v>0</v>
      </c>
      <c r="AB21" s="324">
        <f>'２号機'!W21</f>
        <v>0</v>
      </c>
      <c r="AC21" s="323">
        <f>'２号機'!X21</f>
        <v>0</v>
      </c>
      <c r="AD21" s="325">
        <f>'２号機'!Y21</f>
        <v>0</v>
      </c>
      <c r="AE21" s="326">
        <f t="shared" si="3"/>
        <v>0</v>
      </c>
      <c r="AF21" s="321">
        <f>'３号機'!F21</f>
        <v>0</v>
      </c>
      <c r="AG21" s="322">
        <f>'３号機'!H21</f>
        <v>0</v>
      </c>
      <c r="AH21" s="322">
        <f>'３号機'!J21</f>
        <v>0</v>
      </c>
      <c r="AI21" s="322">
        <f>'３号機'!L21</f>
        <v>0</v>
      </c>
      <c r="AJ21" s="322">
        <f>'３号機'!N21</f>
        <v>0</v>
      </c>
      <c r="AK21" s="322">
        <f>'３号機'!P21</f>
        <v>0</v>
      </c>
      <c r="AL21" s="322">
        <f>'３号機'!R21</f>
        <v>0</v>
      </c>
      <c r="AM21" s="322">
        <f>'３号機'!T21</f>
        <v>0</v>
      </c>
      <c r="AN21" s="323">
        <f t="shared" si="4"/>
        <v>0</v>
      </c>
      <c r="AO21" s="324">
        <f>'３号機'!W21</f>
        <v>0</v>
      </c>
      <c r="AP21" s="323">
        <f>'３号機'!X21</f>
        <v>0</v>
      </c>
      <c r="AQ21" s="325">
        <f>'３号機'!Y21</f>
        <v>0</v>
      </c>
      <c r="AR21" s="326">
        <f t="shared" si="5"/>
        <v>0</v>
      </c>
      <c r="AS21" s="280">
        <f t="shared" si="7"/>
        <v>0</v>
      </c>
      <c r="AT21" s="257">
        <f t="shared" si="8"/>
        <v>0</v>
      </c>
      <c r="AU21" s="253">
        <f t="shared" si="9"/>
        <v>0</v>
      </c>
      <c r="AV21" s="258">
        <f t="shared" si="10"/>
        <v>0</v>
      </c>
      <c r="AW21" s="282">
        <f t="shared" si="11"/>
        <v>0</v>
      </c>
      <c r="AY21" s="327" t="str">
        <f t="shared" si="12"/>
        <v/>
      </c>
      <c r="AZ21" s="327" t="str">
        <f t="shared" si="12"/>
        <v/>
      </c>
      <c r="BA21" s="327" t="str">
        <f t="shared" si="12"/>
        <v/>
      </c>
      <c r="BB21" s="327" t="str">
        <f t="shared" si="12"/>
        <v/>
      </c>
      <c r="BC21" s="327" t="str">
        <f t="shared" si="12"/>
        <v/>
      </c>
      <c r="BD21" s="327">
        <f t="shared" si="12"/>
        <v>0</v>
      </c>
      <c r="BE21" s="327" t="str">
        <f t="shared" si="12"/>
        <v/>
      </c>
    </row>
    <row r="22" spans="1:57" ht="11.25" customHeight="1">
      <c r="A22" s="2"/>
      <c r="B22" s="342">
        <v>11</v>
      </c>
      <c r="C22" s="149" t="str">
        <f>'１号機'!C22</f>
        <v>日</v>
      </c>
      <c r="D22" s="150" t="s">
        <v>38</v>
      </c>
      <c r="E22" s="320"/>
      <c r="F22" s="321">
        <f>'１号機'!F22</f>
        <v>0</v>
      </c>
      <c r="G22" s="322">
        <f>'１号機'!H22</f>
        <v>0</v>
      </c>
      <c r="H22" s="322">
        <f>'１号機'!J22</f>
        <v>0</v>
      </c>
      <c r="I22" s="322">
        <f>'１号機'!L22</f>
        <v>0</v>
      </c>
      <c r="J22" s="322">
        <f>'１号機'!N22</f>
        <v>0</v>
      </c>
      <c r="K22" s="322">
        <f>'１号機'!P22</f>
        <v>0</v>
      </c>
      <c r="L22" s="322">
        <f>'１号機'!R22</f>
        <v>0</v>
      </c>
      <c r="M22" s="322">
        <f>'１号機'!T22</f>
        <v>0</v>
      </c>
      <c r="N22" s="323">
        <f t="shared" si="0"/>
        <v>0</v>
      </c>
      <c r="O22" s="324">
        <f>'１号機'!W22</f>
        <v>0</v>
      </c>
      <c r="P22" s="323">
        <f>'１号機'!X22</f>
        <v>0</v>
      </c>
      <c r="Q22" s="325">
        <f>'１号機'!Y22</f>
        <v>0</v>
      </c>
      <c r="R22" s="326">
        <f t="shared" si="1"/>
        <v>0</v>
      </c>
      <c r="S22" s="321">
        <f>'２号機'!F22</f>
        <v>0</v>
      </c>
      <c r="T22" s="322">
        <f>'２号機'!H22</f>
        <v>0</v>
      </c>
      <c r="U22" s="322">
        <f>'２号機'!J22</f>
        <v>0</v>
      </c>
      <c r="V22" s="322">
        <f>'２号機'!L22</f>
        <v>0</v>
      </c>
      <c r="W22" s="322">
        <f>'２号機'!N22</f>
        <v>0</v>
      </c>
      <c r="X22" s="322">
        <f>'２号機'!P22</f>
        <v>0</v>
      </c>
      <c r="Y22" s="322">
        <f>'２号機'!R22</f>
        <v>0</v>
      </c>
      <c r="Z22" s="322">
        <f>'２号機'!T22</f>
        <v>0</v>
      </c>
      <c r="AA22" s="323">
        <f t="shared" si="2"/>
        <v>0</v>
      </c>
      <c r="AB22" s="324">
        <f>'２号機'!W22</f>
        <v>0</v>
      </c>
      <c r="AC22" s="323">
        <f>'２号機'!X22</f>
        <v>0</v>
      </c>
      <c r="AD22" s="325">
        <f>'２号機'!Y22</f>
        <v>0</v>
      </c>
      <c r="AE22" s="326">
        <f t="shared" si="3"/>
        <v>0</v>
      </c>
      <c r="AF22" s="321">
        <f>'３号機'!F22</f>
        <v>0</v>
      </c>
      <c r="AG22" s="322">
        <f>'３号機'!H22</f>
        <v>0</v>
      </c>
      <c r="AH22" s="322">
        <f>'３号機'!J22</f>
        <v>0</v>
      </c>
      <c r="AI22" s="322">
        <f>'３号機'!L22</f>
        <v>0</v>
      </c>
      <c r="AJ22" s="322">
        <f>'３号機'!N22</f>
        <v>0</v>
      </c>
      <c r="AK22" s="322">
        <f>'３号機'!P22</f>
        <v>0</v>
      </c>
      <c r="AL22" s="322">
        <f>'３号機'!R22</f>
        <v>0</v>
      </c>
      <c r="AM22" s="322">
        <f>'３号機'!T22</f>
        <v>0</v>
      </c>
      <c r="AN22" s="323">
        <f t="shared" si="4"/>
        <v>0</v>
      </c>
      <c r="AO22" s="324">
        <f>'３号機'!W22</f>
        <v>0</v>
      </c>
      <c r="AP22" s="323">
        <f>'３号機'!X22</f>
        <v>0</v>
      </c>
      <c r="AQ22" s="325">
        <f>'３号機'!Y22</f>
        <v>0</v>
      </c>
      <c r="AR22" s="326">
        <f t="shared" si="5"/>
        <v>0</v>
      </c>
      <c r="AS22" s="280">
        <f t="shared" si="7"/>
        <v>0</v>
      </c>
      <c r="AT22" s="257">
        <f t="shared" si="8"/>
        <v>0</v>
      </c>
      <c r="AU22" s="253">
        <f t="shared" si="9"/>
        <v>0</v>
      </c>
      <c r="AV22" s="258">
        <f t="shared" si="10"/>
        <v>0</v>
      </c>
      <c r="AW22" s="282">
        <f t="shared" si="11"/>
        <v>0</v>
      </c>
      <c r="AY22" s="327" t="str">
        <f t="shared" si="12"/>
        <v/>
      </c>
      <c r="AZ22" s="327" t="str">
        <f t="shared" si="12"/>
        <v/>
      </c>
      <c r="BA22" s="327" t="str">
        <f t="shared" si="12"/>
        <v/>
      </c>
      <c r="BB22" s="327" t="str">
        <f t="shared" si="12"/>
        <v/>
      </c>
      <c r="BC22" s="327" t="str">
        <f t="shared" si="12"/>
        <v/>
      </c>
      <c r="BD22" s="327" t="str">
        <f t="shared" si="12"/>
        <v/>
      </c>
      <c r="BE22" s="327">
        <f t="shared" si="12"/>
        <v>0</v>
      </c>
    </row>
    <row r="23" spans="1:57" ht="11.25" customHeight="1">
      <c r="A23" s="2"/>
      <c r="B23" s="342">
        <v>12</v>
      </c>
      <c r="C23" s="149" t="str">
        <f>'１号機'!C23</f>
        <v>月</v>
      </c>
      <c r="D23" s="150" t="s">
        <v>38</v>
      </c>
      <c r="E23" s="320"/>
      <c r="F23" s="321">
        <f>'１号機'!F23</f>
        <v>0</v>
      </c>
      <c r="G23" s="322">
        <f>'１号機'!H23</f>
        <v>0</v>
      </c>
      <c r="H23" s="322">
        <f>'１号機'!J23</f>
        <v>0</v>
      </c>
      <c r="I23" s="322">
        <f>'１号機'!L23</f>
        <v>0</v>
      </c>
      <c r="J23" s="322">
        <f>'１号機'!N23</f>
        <v>0</v>
      </c>
      <c r="K23" s="322">
        <f>'１号機'!P23</f>
        <v>0</v>
      </c>
      <c r="L23" s="322">
        <f>'１号機'!R23</f>
        <v>0</v>
      </c>
      <c r="M23" s="322">
        <f>'１号機'!T23</f>
        <v>0</v>
      </c>
      <c r="N23" s="323">
        <f t="shared" si="0"/>
        <v>0</v>
      </c>
      <c r="O23" s="324">
        <f>'１号機'!W23</f>
        <v>0</v>
      </c>
      <c r="P23" s="323">
        <f>'１号機'!X23</f>
        <v>0</v>
      </c>
      <c r="Q23" s="325">
        <f>'１号機'!Y23</f>
        <v>0</v>
      </c>
      <c r="R23" s="326">
        <f t="shared" si="1"/>
        <v>0</v>
      </c>
      <c r="S23" s="321">
        <f>'２号機'!F23</f>
        <v>0</v>
      </c>
      <c r="T23" s="322">
        <f>'２号機'!H23</f>
        <v>0</v>
      </c>
      <c r="U23" s="322">
        <f>'２号機'!J23</f>
        <v>0</v>
      </c>
      <c r="V23" s="322">
        <f>'２号機'!L23</f>
        <v>0</v>
      </c>
      <c r="W23" s="322">
        <f>'２号機'!N23</f>
        <v>0</v>
      </c>
      <c r="X23" s="322">
        <f>'２号機'!P23</f>
        <v>0</v>
      </c>
      <c r="Y23" s="322">
        <f>'２号機'!R23</f>
        <v>0</v>
      </c>
      <c r="Z23" s="322">
        <f>'２号機'!T23</f>
        <v>0</v>
      </c>
      <c r="AA23" s="323">
        <f t="shared" si="2"/>
        <v>0</v>
      </c>
      <c r="AB23" s="324">
        <f>'２号機'!W23</f>
        <v>0</v>
      </c>
      <c r="AC23" s="323">
        <f>'２号機'!X23</f>
        <v>0</v>
      </c>
      <c r="AD23" s="325">
        <f>'２号機'!Y23</f>
        <v>0</v>
      </c>
      <c r="AE23" s="326">
        <f t="shared" si="3"/>
        <v>0</v>
      </c>
      <c r="AF23" s="321">
        <f>'３号機'!F23</f>
        <v>0</v>
      </c>
      <c r="AG23" s="322">
        <f>'３号機'!H23</f>
        <v>0</v>
      </c>
      <c r="AH23" s="322">
        <f>'３号機'!J23</f>
        <v>0</v>
      </c>
      <c r="AI23" s="322">
        <f>'３号機'!L23</f>
        <v>0</v>
      </c>
      <c r="AJ23" s="322">
        <f>'３号機'!N23</f>
        <v>0</v>
      </c>
      <c r="AK23" s="322">
        <f>'３号機'!P23</f>
        <v>0</v>
      </c>
      <c r="AL23" s="322">
        <f>'３号機'!R23</f>
        <v>0</v>
      </c>
      <c r="AM23" s="322">
        <f>'３号機'!T23</f>
        <v>0</v>
      </c>
      <c r="AN23" s="323">
        <f t="shared" si="4"/>
        <v>0</v>
      </c>
      <c r="AO23" s="324">
        <f>'３号機'!W23</f>
        <v>0</v>
      </c>
      <c r="AP23" s="323">
        <f>'３号機'!X23</f>
        <v>0</v>
      </c>
      <c r="AQ23" s="325">
        <f>'３号機'!Y23</f>
        <v>0</v>
      </c>
      <c r="AR23" s="326">
        <f t="shared" si="5"/>
        <v>0</v>
      </c>
      <c r="AS23" s="280">
        <f t="shared" si="7"/>
        <v>0</v>
      </c>
      <c r="AT23" s="257">
        <f t="shared" si="8"/>
        <v>0</v>
      </c>
      <c r="AU23" s="253">
        <f t="shared" si="9"/>
        <v>0</v>
      </c>
      <c r="AV23" s="258">
        <f t="shared" si="10"/>
        <v>0</v>
      </c>
      <c r="AW23" s="282">
        <f t="shared" si="11"/>
        <v>0</v>
      </c>
      <c r="AY23" s="327">
        <f t="shared" si="12"/>
        <v>0</v>
      </c>
      <c r="AZ23" s="327" t="str">
        <f t="shared" si="12"/>
        <v/>
      </c>
      <c r="BA23" s="327" t="str">
        <f t="shared" si="12"/>
        <v/>
      </c>
      <c r="BB23" s="327" t="str">
        <f t="shared" si="12"/>
        <v/>
      </c>
      <c r="BC23" s="327" t="str">
        <f t="shared" si="12"/>
        <v/>
      </c>
      <c r="BD23" s="327" t="str">
        <f t="shared" si="12"/>
        <v/>
      </c>
      <c r="BE23" s="327" t="str">
        <f t="shared" si="12"/>
        <v/>
      </c>
    </row>
    <row r="24" spans="1:57" ht="11.25" customHeight="1">
      <c r="A24" s="2"/>
      <c r="B24" s="342">
        <v>13</v>
      </c>
      <c r="C24" s="149" t="str">
        <f>'１号機'!C24</f>
        <v>火</v>
      </c>
      <c r="D24" s="150" t="s">
        <v>38</v>
      </c>
      <c r="E24" s="320"/>
      <c r="F24" s="321">
        <f>'１号機'!F24</f>
        <v>0</v>
      </c>
      <c r="G24" s="322">
        <f>'１号機'!H24</f>
        <v>0</v>
      </c>
      <c r="H24" s="322">
        <f>'１号機'!J24</f>
        <v>0</v>
      </c>
      <c r="I24" s="322">
        <f>'１号機'!L24</f>
        <v>0</v>
      </c>
      <c r="J24" s="322">
        <f>'１号機'!N24</f>
        <v>0</v>
      </c>
      <c r="K24" s="322">
        <f>'１号機'!P24</f>
        <v>0</v>
      </c>
      <c r="L24" s="322">
        <f>'１号機'!R24</f>
        <v>0</v>
      </c>
      <c r="M24" s="322">
        <f>'１号機'!T24</f>
        <v>0</v>
      </c>
      <c r="N24" s="323">
        <f t="shared" si="0"/>
        <v>0</v>
      </c>
      <c r="O24" s="324">
        <f>'１号機'!W24</f>
        <v>0</v>
      </c>
      <c r="P24" s="323">
        <f>'１号機'!X24</f>
        <v>0</v>
      </c>
      <c r="Q24" s="325">
        <f>'１号機'!Y24</f>
        <v>0</v>
      </c>
      <c r="R24" s="326">
        <f t="shared" si="1"/>
        <v>0</v>
      </c>
      <c r="S24" s="321">
        <f>'２号機'!F24</f>
        <v>0</v>
      </c>
      <c r="T24" s="322">
        <f>'２号機'!H24</f>
        <v>0</v>
      </c>
      <c r="U24" s="322">
        <f>'２号機'!J24</f>
        <v>0</v>
      </c>
      <c r="V24" s="322">
        <f>'２号機'!L24</f>
        <v>0</v>
      </c>
      <c r="W24" s="322">
        <f>'２号機'!N24</f>
        <v>0</v>
      </c>
      <c r="X24" s="322">
        <f>'２号機'!P24</f>
        <v>0</v>
      </c>
      <c r="Y24" s="322">
        <f>'２号機'!R24</f>
        <v>0</v>
      </c>
      <c r="Z24" s="322">
        <f>'２号機'!T24</f>
        <v>0</v>
      </c>
      <c r="AA24" s="323">
        <f t="shared" si="2"/>
        <v>0</v>
      </c>
      <c r="AB24" s="324">
        <f>'２号機'!W24</f>
        <v>0</v>
      </c>
      <c r="AC24" s="323">
        <f>'２号機'!X24</f>
        <v>0</v>
      </c>
      <c r="AD24" s="325">
        <f>'２号機'!Y24</f>
        <v>0</v>
      </c>
      <c r="AE24" s="326">
        <f t="shared" si="3"/>
        <v>0</v>
      </c>
      <c r="AF24" s="321">
        <f>'３号機'!F24</f>
        <v>0</v>
      </c>
      <c r="AG24" s="322">
        <f>'３号機'!H24</f>
        <v>0</v>
      </c>
      <c r="AH24" s="322">
        <f>'３号機'!J24</f>
        <v>0</v>
      </c>
      <c r="AI24" s="322">
        <f>'３号機'!L24</f>
        <v>0</v>
      </c>
      <c r="AJ24" s="322">
        <f>'３号機'!N24</f>
        <v>0</v>
      </c>
      <c r="AK24" s="322">
        <f>'３号機'!P24</f>
        <v>0</v>
      </c>
      <c r="AL24" s="322">
        <f>'３号機'!R24</f>
        <v>0</v>
      </c>
      <c r="AM24" s="322">
        <f>'３号機'!T24</f>
        <v>0</v>
      </c>
      <c r="AN24" s="323">
        <f t="shared" si="4"/>
        <v>0</v>
      </c>
      <c r="AO24" s="324">
        <f>'３号機'!W24</f>
        <v>0</v>
      </c>
      <c r="AP24" s="323">
        <f>'３号機'!X24</f>
        <v>0</v>
      </c>
      <c r="AQ24" s="325">
        <f>'３号機'!Y24</f>
        <v>0</v>
      </c>
      <c r="AR24" s="326">
        <f t="shared" si="5"/>
        <v>0</v>
      </c>
      <c r="AS24" s="280">
        <f t="shared" si="7"/>
        <v>0</v>
      </c>
      <c r="AT24" s="257">
        <f t="shared" si="8"/>
        <v>0</v>
      </c>
      <c r="AU24" s="253">
        <f t="shared" si="9"/>
        <v>0</v>
      </c>
      <c r="AV24" s="258">
        <f t="shared" si="10"/>
        <v>0</v>
      </c>
      <c r="AW24" s="282">
        <f t="shared" si="11"/>
        <v>0</v>
      </c>
      <c r="AY24" s="327" t="str">
        <f t="shared" si="12"/>
        <v/>
      </c>
      <c r="AZ24" s="327">
        <f t="shared" si="12"/>
        <v>0</v>
      </c>
      <c r="BA24" s="327" t="str">
        <f t="shared" si="12"/>
        <v/>
      </c>
      <c r="BB24" s="327" t="str">
        <f t="shared" si="12"/>
        <v/>
      </c>
      <c r="BC24" s="327" t="str">
        <f t="shared" si="12"/>
        <v/>
      </c>
      <c r="BD24" s="327" t="str">
        <f t="shared" si="12"/>
        <v/>
      </c>
      <c r="BE24" s="327" t="str">
        <f t="shared" si="12"/>
        <v/>
      </c>
    </row>
    <row r="25" spans="1:57" ht="11.25" customHeight="1">
      <c r="A25" s="2"/>
      <c r="B25" s="342">
        <v>14</v>
      </c>
      <c r="C25" s="149" t="str">
        <f>'１号機'!C25</f>
        <v>水</v>
      </c>
      <c r="D25" s="150" t="s">
        <v>38</v>
      </c>
      <c r="E25" s="320"/>
      <c r="F25" s="321">
        <f>'１号機'!F25</f>
        <v>0</v>
      </c>
      <c r="G25" s="322">
        <f>'１号機'!H25</f>
        <v>0</v>
      </c>
      <c r="H25" s="322">
        <f>'１号機'!J25</f>
        <v>0</v>
      </c>
      <c r="I25" s="322">
        <f>'１号機'!L25</f>
        <v>0</v>
      </c>
      <c r="J25" s="322">
        <f>'１号機'!N25</f>
        <v>0</v>
      </c>
      <c r="K25" s="322">
        <f>'１号機'!P25</f>
        <v>0</v>
      </c>
      <c r="L25" s="322">
        <f>'１号機'!R25</f>
        <v>0</v>
      </c>
      <c r="M25" s="322">
        <f>'１号機'!T25</f>
        <v>0</v>
      </c>
      <c r="N25" s="323">
        <f t="shared" si="0"/>
        <v>0</v>
      </c>
      <c r="O25" s="324">
        <f>'１号機'!W25</f>
        <v>0</v>
      </c>
      <c r="P25" s="323">
        <f>'１号機'!X25</f>
        <v>0</v>
      </c>
      <c r="Q25" s="325">
        <f>'１号機'!Y25</f>
        <v>0</v>
      </c>
      <c r="R25" s="326">
        <f t="shared" si="1"/>
        <v>0</v>
      </c>
      <c r="S25" s="321">
        <f>'２号機'!F25</f>
        <v>0</v>
      </c>
      <c r="T25" s="322">
        <f>'２号機'!H25</f>
        <v>0</v>
      </c>
      <c r="U25" s="322">
        <f>'２号機'!J25</f>
        <v>0</v>
      </c>
      <c r="V25" s="322">
        <f>'２号機'!L25</f>
        <v>0</v>
      </c>
      <c r="W25" s="322">
        <f>'２号機'!N25</f>
        <v>0</v>
      </c>
      <c r="X25" s="322">
        <f>'２号機'!P25</f>
        <v>0</v>
      </c>
      <c r="Y25" s="322">
        <f>'２号機'!R25</f>
        <v>0</v>
      </c>
      <c r="Z25" s="322">
        <f>'２号機'!T25</f>
        <v>0</v>
      </c>
      <c r="AA25" s="323">
        <f t="shared" si="2"/>
        <v>0</v>
      </c>
      <c r="AB25" s="324">
        <f>'２号機'!W25</f>
        <v>0</v>
      </c>
      <c r="AC25" s="323">
        <f>'２号機'!X25</f>
        <v>0</v>
      </c>
      <c r="AD25" s="325">
        <f>'２号機'!Y25</f>
        <v>0</v>
      </c>
      <c r="AE25" s="326">
        <f t="shared" si="3"/>
        <v>0</v>
      </c>
      <c r="AF25" s="321">
        <f>'３号機'!F25</f>
        <v>0</v>
      </c>
      <c r="AG25" s="322">
        <f>'３号機'!H25</f>
        <v>0</v>
      </c>
      <c r="AH25" s="322">
        <f>'３号機'!J25</f>
        <v>0</v>
      </c>
      <c r="AI25" s="322">
        <f>'３号機'!L25</f>
        <v>0</v>
      </c>
      <c r="AJ25" s="322">
        <f>'３号機'!N25</f>
        <v>0</v>
      </c>
      <c r="AK25" s="322">
        <f>'３号機'!P25</f>
        <v>0</v>
      </c>
      <c r="AL25" s="322">
        <f>'３号機'!R25</f>
        <v>0</v>
      </c>
      <c r="AM25" s="322">
        <f>'３号機'!T25</f>
        <v>0</v>
      </c>
      <c r="AN25" s="323">
        <f t="shared" si="4"/>
        <v>0</v>
      </c>
      <c r="AO25" s="324">
        <f>'３号機'!W25</f>
        <v>0</v>
      </c>
      <c r="AP25" s="323">
        <f>'３号機'!X25</f>
        <v>0</v>
      </c>
      <c r="AQ25" s="325">
        <f>'３号機'!Y25</f>
        <v>0</v>
      </c>
      <c r="AR25" s="326">
        <f t="shared" si="5"/>
        <v>0</v>
      </c>
      <c r="AS25" s="280">
        <f t="shared" si="7"/>
        <v>0</v>
      </c>
      <c r="AT25" s="257">
        <f t="shared" si="8"/>
        <v>0</v>
      </c>
      <c r="AU25" s="253">
        <f t="shared" si="9"/>
        <v>0</v>
      </c>
      <c r="AV25" s="258">
        <f t="shared" si="10"/>
        <v>0</v>
      </c>
      <c r="AW25" s="282">
        <f t="shared" si="11"/>
        <v>0</v>
      </c>
      <c r="AY25" s="327" t="str">
        <f t="shared" si="12"/>
        <v/>
      </c>
      <c r="AZ25" s="327" t="str">
        <f t="shared" si="12"/>
        <v/>
      </c>
      <c r="BA25" s="327">
        <f t="shared" si="12"/>
        <v>0</v>
      </c>
      <c r="BB25" s="327" t="str">
        <f t="shared" si="12"/>
        <v/>
      </c>
      <c r="BC25" s="327" t="str">
        <f t="shared" si="12"/>
        <v/>
      </c>
      <c r="BD25" s="327" t="str">
        <f t="shared" si="12"/>
        <v/>
      </c>
      <c r="BE25" s="327" t="str">
        <f t="shared" si="12"/>
        <v/>
      </c>
    </row>
    <row r="26" spans="1:57" ht="11.25" customHeight="1">
      <c r="A26" s="2"/>
      <c r="B26" s="341">
        <v>15</v>
      </c>
      <c r="C26" s="10" t="str">
        <f>'１号機'!C26</f>
        <v>木</v>
      </c>
      <c r="D26" s="6" t="s">
        <v>39</v>
      </c>
      <c r="E26" s="316"/>
      <c r="F26" s="300">
        <f>'１号機'!F26</f>
        <v>0</v>
      </c>
      <c r="G26" s="240">
        <f>'１号機'!H26</f>
        <v>0</v>
      </c>
      <c r="H26" s="240">
        <f>'１号機'!J26</f>
        <v>0</v>
      </c>
      <c r="I26" s="240">
        <f>'１号機'!L26</f>
        <v>0</v>
      </c>
      <c r="J26" s="240">
        <f>'１号機'!N26</f>
        <v>0</v>
      </c>
      <c r="K26" s="240">
        <f>'１号機'!P26</f>
        <v>0</v>
      </c>
      <c r="L26" s="240">
        <f>'１号機'!R26</f>
        <v>0</v>
      </c>
      <c r="M26" s="240">
        <f>'１号機'!T26</f>
        <v>0</v>
      </c>
      <c r="N26" s="236">
        <f t="shared" si="0"/>
        <v>0</v>
      </c>
      <c r="O26" s="241">
        <f>'１号機'!W26</f>
        <v>0</v>
      </c>
      <c r="P26" s="236">
        <f>'１号機'!X26</f>
        <v>0</v>
      </c>
      <c r="Q26" s="242">
        <f>'１号機'!Y26</f>
        <v>0</v>
      </c>
      <c r="R26" s="301">
        <f t="shared" si="1"/>
        <v>0</v>
      </c>
      <c r="S26" s="300">
        <f>'２号機'!F26</f>
        <v>0</v>
      </c>
      <c r="T26" s="240">
        <f>'２号機'!H26</f>
        <v>0</v>
      </c>
      <c r="U26" s="240">
        <f>'２号機'!J26</f>
        <v>0</v>
      </c>
      <c r="V26" s="240">
        <f>'２号機'!L26</f>
        <v>0</v>
      </c>
      <c r="W26" s="240">
        <f>'２号機'!N26</f>
        <v>0</v>
      </c>
      <c r="X26" s="240">
        <f>'２号機'!P26</f>
        <v>0</v>
      </c>
      <c r="Y26" s="240">
        <f>'２号機'!R26</f>
        <v>0</v>
      </c>
      <c r="Z26" s="240">
        <f>'２号機'!T26</f>
        <v>0</v>
      </c>
      <c r="AA26" s="236">
        <f t="shared" si="2"/>
        <v>0</v>
      </c>
      <c r="AB26" s="241">
        <f>'２号機'!W26</f>
        <v>0</v>
      </c>
      <c r="AC26" s="236">
        <f>'２号機'!X26</f>
        <v>0</v>
      </c>
      <c r="AD26" s="242">
        <f>'２号機'!Y26</f>
        <v>0</v>
      </c>
      <c r="AE26" s="301">
        <f t="shared" si="3"/>
        <v>0</v>
      </c>
      <c r="AF26" s="300">
        <f>'３号機'!F26</f>
        <v>0</v>
      </c>
      <c r="AG26" s="240">
        <f>'３号機'!H26</f>
        <v>0</v>
      </c>
      <c r="AH26" s="240">
        <f>'３号機'!J26</f>
        <v>0</v>
      </c>
      <c r="AI26" s="240">
        <f>'３号機'!L26</f>
        <v>0</v>
      </c>
      <c r="AJ26" s="240">
        <f>'３号機'!N26</f>
        <v>0</v>
      </c>
      <c r="AK26" s="240">
        <f>'３号機'!P26</f>
        <v>0</v>
      </c>
      <c r="AL26" s="240">
        <f>'３号機'!R26</f>
        <v>0</v>
      </c>
      <c r="AM26" s="240">
        <f>'３号機'!T26</f>
        <v>0</v>
      </c>
      <c r="AN26" s="236">
        <f t="shared" si="4"/>
        <v>0</v>
      </c>
      <c r="AO26" s="241">
        <f>'３号機'!W26</f>
        <v>0</v>
      </c>
      <c r="AP26" s="236">
        <f>'３号機'!X26</f>
        <v>0</v>
      </c>
      <c r="AQ26" s="242">
        <f>'３号機'!Y26</f>
        <v>0</v>
      </c>
      <c r="AR26" s="301">
        <f t="shared" si="5"/>
        <v>0</v>
      </c>
      <c r="AS26" s="280">
        <f t="shared" si="7"/>
        <v>0</v>
      </c>
      <c r="AT26" s="257">
        <f t="shared" si="8"/>
        <v>0</v>
      </c>
      <c r="AU26" s="253">
        <f t="shared" si="9"/>
        <v>0</v>
      </c>
      <c r="AV26" s="258">
        <f t="shared" si="10"/>
        <v>0</v>
      </c>
      <c r="AW26" s="282">
        <f t="shared" si="11"/>
        <v>0</v>
      </c>
      <c r="AY26" s="327" t="str">
        <f t="shared" si="12"/>
        <v/>
      </c>
      <c r="AZ26" s="327" t="str">
        <f t="shared" si="12"/>
        <v/>
      </c>
      <c r="BA26" s="327" t="str">
        <f t="shared" si="12"/>
        <v/>
      </c>
      <c r="BB26" s="327">
        <f t="shared" si="12"/>
        <v>0</v>
      </c>
      <c r="BC26" s="327" t="str">
        <f t="shared" si="12"/>
        <v/>
      </c>
      <c r="BD26" s="327" t="str">
        <f t="shared" si="12"/>
        <v/>
      </c>
      <c r="BE26" s="327" t="str">
        <f t="shared" si="12"/>
        <v/>
      </c>
    </row>
    <row r="27" spans="1:57" ht="11.25" customHeight="1">
      <c r="A27" s="2"/>
      <c r="B27" s="341">
        <v>16</v>
      </c>
      <c r="C27" s="10" t="str">
        <f>'１号機'!C27</f>
        <v>金</v>
      </c>
      <c r="D27" s="6" t="s">
        <v>39</v>
      </c>
      <c r="E27" s="316"/>
      <c r="F27" s="300">
        <f>'１号機'!F27</f>
        <v>0</v>
      </c>
      <c r="G27" s="240">
        <f>'１号機'!H27</f>
        <v>0</v>
      </c>
      <c r="H27" s="240">
        <f>'１号機'!J27</f>
        <v>0</v>
      </c>
      <c r="I27" s="240">
        <f>'１号機'!L27</f>
        <v>0</v>
      </c>
      <c r="J27" s="240">
        <f>'１号機'!N27</f>
        <v>0</v>
      </c>
      <c r="K27" s="240">
        <f>'１号機'!P27</f>
        <v>0</v>
      </c>
      <c r="L27" s="240">
        <f>'１号機'!R27</f>
        <v>0</v>
      </c>
      <c r="M27" s="240">
        <f>'１号機'!T27</f>
        <v>0</v>
      </c>
      <c r="N27" s="236">
        <f t="shared" si="0"/>
        <v>0</v>
      </c>
      <c r="O27" s="241">
        <f>'１号機'!W27</f>
        <v>0</v>
      </c>
      <c r="P27" s="236">
        <f>'１号機'!X27</f>
        <v>0</v>
      </c>
      <c r="Q27" s="242">
        <f>'１号機'!Y27</f>
        <v>0</v>
      </c>
      <c r="R27" s="301">
        <f t="shared" si="1"/>
        <v>0</v>
      </c>
      <c r="S27" s="300">
        <f>'２号機'!F27</f>
        <v>0</v>
      </c>
      <c r="T27" s="240">
        <f>'２号機'!H27</f>
        <v>0</v>
      </c>
      <c r="U27" s="240">
        <f>'２号機'!J27</f>
        <v>0</v>
      </c>
      <c r="V27" s="240">
        <f>'２号機'!L27</f>
        <v>0</v>
      </c>
      <c r="W27" s="240">
        <f>'２号機'!N27</f>
        <v>0</v>
      </c>
      <c r="X27" s="240">
        <f>'２号機'!P27</f>
        <v>0</v>
      </c>
      <c r="Y27" s="240">
        <f>'２号機'!R27</f>
        <v>0</v>
      </c>
      <c r="Z27" s="240">
        <f>'２号機'!T27</f>
        <v>0</v>
      </c>
      <c r="AA27" s="236">
        <f t="shared" si="2"/>
        <v>0</v>
      </c>
      <c r="AB27" s="241">
        <f>'２号機'!W27</f>
        <v>0</v>
      </c>
      <c r="AC27" s="236">
        <f>'２号機'!X27</f>
        <v>0</v>
      </c>
      <c r="AD27" s="242">
        <f>'２号機'!Y27</f>
        <v>0</v>
      </c>
      <c r="AE27" s="301">
        <f t="shared" si="3"/>
        <v>0</v>
      </c>
      <c r="AF27" s="300">
        <f>'３号機'!F27</f>
        <v>0</v>
      </c>
      <c r="AG27" s="240">
        <f>'３号機'!H27</f>
        <v>0</v>
      </c>
      <c r="AH27" s="240">
        <f>'３号機'!J27</f>
        <v>0</v>
      </c>
      <c r="AI27" s="240">
        <f>'３号機'!L27</f>
        <v>0</v>
      </c>
      <c r="AJ27" s="240">
        <f>'３号機'!N27</f>
        <v>0</v>
      </c>
      <c r="AK27" s="240">
        <f>'３号機'!P27</f>
        <v>0</v>
      </c>
      <c r="AL27" s="240">
        <f>'３号機'!R27</f>
        <v>0</v>
      </c>
      <c r="AM27" s="240">
        <f>'３号機'!T27</f>
        <v>0</v>
      </c>
      <c r="AN27" s="236">
        <f t="shared" si="4"/>
        <v>0</v>
      </c>
      <c r="AO27" s="241">
        <f>'３号機'!W27</f>
        <v>0</v>
      </c>
      <c r="AP27" s="236">
        <f>'３号機'!X27</f>
        <v>0</v>
      </c>
      <c r="AQ27" s="242">
        <f>'３号機'!Y27</f>
        <v>0</v>
      </c>
      <c r="AR27" s="301">
        <f t="shared" si="5"/>
        <v>0</v>
      </c>
      <c r="AS27" s="280">
        <f t="shared" si="7"/>
        <v>0</v>
      </c>
      <c r="AT27" s="257">
        <f t="shared" si="8"/>
        <v>0</v>
      </c>
      <c r="AU27" s="253">
        <f t="shared" si="9"/>
        <v>0</v>
      </c>
      <c r="AV27" s="258">
        <f t="shared" si="10"/>
        <v>0</v>
      </c>
      <c r="AW27" s="282">
        <f t="shared" si="11"/>
        <v>0</v>
      </c>
      <c r="AY27" s="327" t="str">
        <f t="shared" si="12"/>
        <v/>
      </c>
      <c r="AZ27" s="327" t="str">
        <f t="shared" si="12"/>
        <v/>
      </c>
      <c r="BA27" s="327" t="str">
        <f t="shared" si="12"/>
        <v/>
      </c>
      <c r="BB27" s="327" t="str">
        <f t="shared" si="12"/>
        <v/>
      </c>
      <c r="BC27" s="327">
        <f t="shared" si="12"/>
        <v>0</v>
      </c>
      <c r="BD27" s="327" t="str">
        <f t="shared" si="12"/>
        <v/>
      </c>
      <c r="BE27" s="327" t="str">
        <f t="shared" si="12"/>
        <v/>
      </c>
    </row>
    <row r="28" spans="1:57" ht="11.25" customHeight="1">
      <c r="A28" s="2"/>
      <c r="B28" s="341">
        <v>17</v>
      </c>
      <c r="C28" s="10" t="str">
        <f>'１号機'!C28</f>
        <v>土</v>
      </c>
      <c r="D28" s="6" t="s">
        <v>39</v>
      </c>
      <c r="E28" s="316"/>
      <c r="F28" s="300">
        <f>'１号機'!F28</f>
        <v>0</v>
      </c>
      <c r="G28" s="240">
        <f>'１号機'!H28</f>
        <v>0</v>
      </c>
      <c r="H28" s="240">
        <f>'１号機'!J28</f>
        <v>0</v>
      </c>
      <c r="I28" s="240">
        <f>'１号機'!L28</f>
        <v>0</v>
      </c>
      <c r="J28" s="240">
        <f>'１号機'!N28</f>
        <v>0</v>
      </c>
      <c r="K28" s="240">
        <f>'１号機'!P28</f>
        <v>0</v>
      </c>
      <c r="L28" s="240">
        <f>'１号機'!R28</f>
        <v>0</v>
      </c>
      <c r="M28" s="240">
        <f>'１号機'!T28</f>
        <v>0</v>
      </c>
      <c r="N28" s="236">
        <f t="shared" si="0"/>
        <v>0</v>
      </c>
      <c r="O28" s="241">
        <f>'１号機'!W28</f>
        <v>0</v>
      </c>
      <c r="P28" s="236">
        <f>'１号機'!X28</f>
        <v>0</v>
      </c>
      <c r="Q28" s="242">
        <f>'１号機'!Y28</f>
        <v>0</v>
      </c>
      <c r="R28" s="301">
        <f t="shared" si="1"/>
        <v>0</v>
      </c>
      <c r="S28" s="300">
        <f>'２号機'!F28</f>
        <v>0</v>
      </c>
      <c r="T28" s="240">
        <f>'２号機'!H28</f>
        <v>0</v>
      </c>
      <c r="U28" s="240">
        <f>'２号機'!J28</f>
        <v>0</v>
      </c>
      <c r="V28" s="240">
        <f>'２号機'!L28</f>
        <v>0</v>
      </c>
      <c r="W28" s="240">
        <f>'２号機'!N28</f>
        <v>0</v>
      </c>
      <c r="X28" s="240">
        <f>'２号機'!P28</f>
        <v>0</v>
      </c>
      <c r="Y28" s="240">
        <f>'２号機'!R28</f>
        <v>0</v>
      </c>
      <c r="Z28" s="240">
        <f>'２号機'!T28</f>
        <v>0</v>
      </c>
      <c r="AA28" s="236">
        <f t="shared" si="2"/>
        <v>0</v>
      </c>
      <c r="AB28" s="241">
        <f>'２号機'!W28</f>
        <v>0</v>
      </c>
      <c r="AC28" s="236">
        <f>'２号機'!X28</f>
        <v>0</v>
      </c>
      <c r="AD28" s="242">
        <f>'２号機'!Y28</f>
        <v>0</v>
      </c>
      <c r="AE28" s="301">
        <f t="shared" si="3"/>
        <v>0</v>
      </c>
      <c r="AF28" s="300">
        <f>'３号機'!F28</f>
        <v>0</v>
      </c>
      <c r="AG28" s="240">
        <f>'３号機'!H28</f>
        <v>0</v>
      </c>
      <c r="AH28" s="240">
        <f>'３号機'!J28</f>
        <v>0</v>
      </c>
      <c r="AI28" s="240">
        <f>'３号機'!L28</f>
        <v>0</v>
      </c>
      <c r="AJ28" s="240">
        <f>'３号機'!N28</f>
        <v>0</v>
      </c>
      <c r="AK28" s="240">
        <f>'３号機'!P28</f>
        <v>0</v>
      </c>
      <c r="AL28" s="240">
        <f>'３号機'!R28</f>
        <v>0</v>
      </c>
      <c r="AM28" s="240">
        <f>'３号機'!T28</f>
        <v>0</v>
      </c>
      <c r="AN28" s="236">
        <f t="shared" si="4"/>
        <v>0</v>
      </c>
      <c r="AO28" s="241">
        <f>'３号機'!W28</f>
        <v>0</v>
      </c>
      <c r="AP28" s="236">
        <f>'３号機'!X28</f>
        <v>0</v>
      </c>
      <c r="AQ28" s="242">
        <f>'３号機'!Y28</f>
        <v>0</v>
      </c>
      <c r="AR28" s="301">
        <f t="shared" si="5"/>
        <v>0</v>
      </c>
      <c r="AS28" s="280">
        <f t="shared" si="7"/>
        <v>0</v>
      </c>
      <c r="AT28" s="257">
        <f t="shared" si="8"/>
        <v>0</v>
      </c>
      <c r="AU28" s="253">
        <f t="shared" si="9"/>
        <v>0</v>
      </c>
      <c r="AV28" s="258">
        <f t="shared" si="10"/>
        <v>0</v>
      </c>
      <c r="AW28" s="282">
        <f t="shared" si="11"/>
        <v>0</v>
      </c>
      <c r="AY28" s="327" t="str">
        <f t="shared" si="12"/>
        <v/>
      </c>
      <c r="AZ28" s="327" t="str">
        <f t="shared" si="12"/>
        <v/>
      </c>
      <c r="BA28" s="327" t="str">
        <f t="shared" si="12"/>
        <v/>
      </c>
      <c r="BB28" s="327" t="str">
        <f t="shared" si="12"/>
        <v/>
      </c>
      <c r="BC28" s="327" t="str">
        <f t="shared" si="12"/>
        <v/>
      </c>
      <c r="BD28" s="327">
        <f t="shared" si="12"/>
        <v>0</v>
      </c>
      <c r="BE28" s="327" t="str">
        <f t="shared" si="12"/>
        <v/>
      </c>
    </row>
    <row r="29" spans="1:57" ht="11.25" customHeight="1">
      <c r="A29" s="2"/>
      <c r="B29" s="341">
        <v>18</v>
      </c>
      <c r="C29" s="10" t="str">
        <f>'１号機'!C29</f>
        <v>日</v>
      </c>
      <c r="D29" s="6" t="s">
        <v>39</v>
      </c>
      <c r="E29" s="316"/>
      <c r="F29" s="300">
        <f>'１号機'!F29</f>
        <v>0</v>
      </c>
      <c r="G29" s="240">
        <f>'１号機'!H29</f>
        <v>0</v>
      </c>
      <c r="H29" s="240">
        <f>'１号機'!J29</f>
        <v>0</v>
      </c>
      <c r="I29" s="240">
        <f>'１号機'!L29</f>
        <v>0</v>
      </c>
      <c r="J29" s="240">
        <f>'１号機'!N29</f>
        <v>0</v>
      </c>
      <c r="K29" s="240">
        <f>'１号機'!P29</f>
        <v>0</v>
      </c>
      <c r="L29" s="240">
        <f>'１号機'!R29</f>
        <v>0</v>
      </c>
      <c r="M29" s="240">
        <f>'１号機'!T29</f>
        <v>0</v>
      </c>
      <c r="N29" s="236">
        <f t="shared" si="0"/>
        <v>0</v>
      </c>
      <c r="O29" s="241">
        <f>'１号機'!W29</f>
        <v>0</v>
      </c>
      <c r="P29" s="236">
        <f>'１号機'!X29</f>
        <v>0</v>
      </c>
      <c r="Q29" s="242">
        <f>'１号機'!Y29</f>
        <v>0</v>
      </c>
      <c r="R29" s="301">
        <f t="shared" si="1"/>
        <v>0</v>
      </c>
      <c r="S29" s="300">
        <f>'２号機'!F29</f>
        <v>0</v>
      </c>
      <c r="T29" s="240">
        <f>'２号機'!H29</f>
        <v>0</v>
      </c>
      <c r="U29" s="240">
        <f>'２号機'!J29</f>
        <v>0</v>
      </c>
      <c r="V29" s="240">
        <f>'２号機'!L29</f>
        <v>0</v>
      </c>
      <c r="W29" s="240">
        <f>'２号機'!N29</f>
        <v>0</v>
      </c>
      <c r="X29" s="240">
        <f>'２号機'!P29</f>
        <v>0</v>
      </c>
      <c r="Y29" s="240">
        <f>'２号機'!R29</f>
        <v>0</v>
      </c>
      <c r="Z29" s="240">
        <f>'２号機'!T29</f>
        <v>0</v>
      </c>
      <c r="AA29" s="236">
        <f t="shared" si="2"/>
        <v>0</v>
      </c>
      <c r="AB29" s="241">
        <f>'２号機'!W29</f>
        <v>0</v>
      </c>
      <c r="AC29" s="236">
        <f>'２号機'!X29</f>
        <v>0</v>
      </c>
      <c r="AD29" s="242">
        <f>'２号機'!Y29</f>
        <v>0</v>
      </c>
      <c r="AE29" s="301">
        <f t="shared" si="3"/>
        <v>0</v>
      </c>
      <c r="AF29" s="300">
        <f>'３号機'!F29</f>
        <v>0</v>
      </c>
      <c r="AG29" s="240">
        <f>'３号機'!H29</f>
        <v>0</v>
      </c>
      <c r="AH29" s="240">
        <f>'３号機'!J29</f>
        <v>0</v>
      </c>
      <c r="AI29" s="240">
        <f>'３号機'!L29</f>
        <v>0</v>
      </c>
      <c r="AJ29" s="240">
        <f>'３号機'!N29</f>
        <v>0</v>
      </c>
      <c r="AK29" s="240">
        <f>'３号機'!P29</f>
        <v>0</v>
      </c>
      <c r="AL29" s="240">
        <f>'３号機'!R29</f>
        <v>0</v>
      </c>
      <c r="AM29" s="240">
        <f>'３号機'!T29</f>
        <v>0</v>
      </c>
      <c r="AN29" s="236">
        <f t="shared" si="4"/>
        <v>0</v>
      </c>
      <c r="AO29" s="241">
        <f>'３号機'!W29</f>
        <v>0</v>
      </c>
      <c r="AP29" s="236">
        <f>'３号機'!X29</f>
        <v>0</v>
      </c>
      <c r="AQ29" s="242">
        <f>'３号機'!Y29</f>
        <v>0</v>
      </c>
      <c r="AR29" s="301">
        <f t="shared" si="5"/>
        <v>0</v>
      </c>
      <c r="AS29" s="280">
        <f t="shared" si="7"/>
        <v>0</v>
      </c>
      <c r="AT29" s="257">
        <f t="shared" si="8"/>
        <v>0</v>
      </c>
      <c r="AU29" s="253">
        <f t="shared" si="9"/>
        <v>0</v>
      </c>
      <c r="AV29" s="258">
        <f t="shared" si="10"/>
        <v>0</v>
      </c>
      <c r="AW29" s="282">
        <f t="shared" si="11"/>
        <v>0</v>
      </c>
      <c r="AY29" s="327" t="str">
        <f t="shared" si="12"/>
        <v/>
      </c>
      <c r="AZ29" s="327" t="str">
        <f t="shared" si="12"/>
        <v/>
      </c>
      <c r="BA29" s="327" t="str">
        <f t="shared" si="12"/>
        <v/>
      </c>
      <c r="BB29" s="327" t="str">
        <f t="shared" si="12"/>
        <v/>
      </c>
      <c r="BC29" s="327" t="str">
        <f t="shared" si="12"/>
        <v/>
      </c>
      <c r="BD29" s="327" t="str">
        <f t="shared" si="12"/>
        <v/>
      </c>
      <c r="BE29" s="327">
        <f t="shared" si="12"/>
        <v>0</v>
      </c>
    </row>
    <row r="30" spans="1:57" ht="10.5" customHeight="1">
      <c r="A30" s="2"/>
      <c r="B30" s="341">
        <v>19</v>
      </c>
      <c r="C30" s="10" t="str">
        <f>'１号機'!C30</f>
        <v>月</v>
      </c>
      <c r="D30" s="6" t="s">
        <v>39</v>
      </c>
      <c r="E30" s="316"/>
      <c r="F30" s="300">
        <f>'１号機'!F30</f>
        <v>0</v>
      </c>
      <c r="G30" s="240">
        <f>'１号機'!H30</f>
        <v>0</v>
      </c>
      <c r="H30" s="240">
        <f>'１号機'!J30</f>
        <v>0</v>
      </c>
      <c r="I30" s="240">
        <f>'１号機'!L30</f>
        <v>0</v>
      </c>
      <c r="J30" s="240">
        <f>'１号機'!N30</f>
        <v>0</v>
      </c>
      <c r="K30" s="240">
        <f>'１号機'!P30</f>
        <v>0</v>
      </c>
      <c r="L30" s="240">
        <f>'１号機'!R30</f>
        <v>0</v>
      </c>
      <c r="M30" s="240">
        <f>'１号機'!T30</f>
        <v>0</v>
      </c>
      <c r="N30" s="236">
        <f t="shared" si="0"/>
        <v>0</v>
      </c>
      <c r="O30" s="241">
        <f>'１号機'!W30</f>
        <v>0</v>
      </c>
      <c r="P30" s="236">
        <f>'１号機'!X30</f>
        <v>0</v>
      </c>
      <c r="Q30" s="242">
        <f>'１号機'!Y30</f>
        <v>0</v>
      </c>
      <c r="R30" s="301">
        <f t="shared" si="1"/>
        <v>0</v>
      </c>
      <c r="S30" s="300">
        <f>'２号機'!F30</f>
        <v>0</v>
      </c>
      <c r="T30" s="240">
        <f>'２号機'!H30</f>
        <v>0</v>
      </c>
      <c r="U30" s="240">
        <f>'２号機'!J30</f>
        <v>0</v>
      </c>
      <c r="V30" s="240">
        <f>'２号機'!L30</f>
        <v>0</v>
      </c>
      <c r="W30" s="240">
        <f>'２号機'!N30</f>
        <v>0</v>
      </c>
      <c r="X30" s="240">
        <f>'２号機'!P30</f>
        <v>0</v>
      </c>
      <c r="Y30" s="240">
        <f>'２号機'!R30</f>
        <v>0</v>
      </c>
      <c r="Z30" s="240">
        <f>'２号機'!T30</f>
        <v>0</v>
      </c>
      <c r="AA30" s="236">
        <f t="shared" si="2"/>
        <v>0</v>
      </c>
      <c r="AB30" s="241">
        <f>'２号機'!W30</f>
        <v>0</v>
      </c>
      <c r="AC30" s="236">
        <f>'２号機'!X30</f>
        <v>0</v>
      </c>
      <c r="AD30" s="242">
        <f>'２号機'!Y30</f>
        <v>0</v>
      </c>
      <c r="AE30" s="301">
        <f t="shared" si="3"/>
        <v>0</v>
      </c>
      <c r="AF30" s="300">
        <f>'３号機'!F30</f>
        <v>0</v>
      </c>
      <c r="AG30" s="240">
        <f>'３号機'!H30</f>
        <v>0</v>
      </c>
      <c r="AH30" s="240">
        <f>'３号機'!J30</f>
        <v>0</v>
      </c>
      <c r="AI30" s="240">
        <f>'３号機'!L30</f>
        <v>0</v>
      </c>
      <c r="AJ30" s="240">
        <f>'３号機'!N30</f>
        <v>0</v>
      </c>
      <c r="AK30" s="240">
        <f>'３号機'!P30</f>
        <v>0</v>
      </c>
      <c r="AL30" s="240">
        <f>'３号機'!R30</f>
        <v>0</v>
      </c>
      <c r="AM30" s="240">
        <f>'３号機'!T30</f>
        <v>0</v>
      </c>
      <c r="AN30" s="236">
        <f t="shared" si="4"/>
        <v>0</v>
      </c>
      <c r="AO30" s="241">
        <f>'３号機'!W30</f>
        <v>0</v>
      </c>
      <c r="AP30" s="236">
        <f>'３号機'!X30</f>
        <v>0</v>
      </c>
      <c r="AQ30" s="242">
        <f>'３号機'!Y30</f>
        <v>0</v>
      </c>
      <c r="AR30" s="301">
        <f t="shared" si="5"/>
        <v>0</v>
      </c>
      <c r="AS30" s="280">
        <f t="shared" si="7"/>
        <v>0</v>
      </c>
      <c r="AT30" s="257">
        <f t="shared" si="8"/>
        <v>0</v>
      </c>
      <c r="AU30" s="253">
        <f t="shared" si="9"/>
        <v>0</v>
      </c>
      <c r="AV30" s="258">
        <f t="shared" si="10"/>
        <v>0</v>
      </c>
      <c r="AW30" s="282">
        <f t="shared" si="11"/>
        <v>0</v>
      </c>
      <c r="AY30" s="327">
        <f t="shared" si="12"/>
        <v>0</v>
      </c>
      <c r="AZ30" s="327" t="str">
        <f t="shared" si="12"/>
        <v/>
      </c>
      <c r="BA30" s="327" t="str">
        <f t="shared" si="12"/>
        <v/>
      </c>
      <c r="BB30" s="327" t="str">
        <f t="shared" si="12"/>
        <v/>
      </c>
      <c r="BC30" s="327" t="str">
        <f t="shared" si="12"/>
        <v/>
      </c>
      <c r="BD30" s="327" t="str">
        <f t="shared" si="12"/>
        <v/>
      </c>
      <c r="BE30" s="327" t="str">
        <f t="shared" si="12"/>
        <v/>
      </c>
    </row>
    <row r="31" spans="1:57" ht="11.25" customHeight="1">
      <c r="A31" s="2"/>
      <c r="B31" s="341">
        <v>20</v>
      </c>
      <c r="C31" s="10" t="str">
        <f>'１号機'!C31</f>
        <v>火</v>
      </c>
      <c r="D31" s="6" t="s">
        <v>39</v>
      </c>
      <c r="E31" s="316"/>
      <c r="F31" s="300">
        <f>'１号機'!F31</f>
        <v>0</v>
      </c>
      <c r="G31" s="240">
        <f>'１号機'!H31</f>
        <v>0</v>
      </c>
      <c r="H31" s="240">
        <f>'１号機'!J31</f>
        <v>0</v>
      </c>
      <c r="I31" s="240">
        <f>'１号機'!L31</f>
        <v>0</v>
      </c>
      <c r="J31" s="240">
        <f>'１号機'!N31</f>
        <v>0</v>
      </c>
      <c r="K31" s="240">
        <f>'１号機'!P31</f>
        <v>0</v>
      </c>
      <c r="L31" s="240">
        <f>'１号機'!R31</f>
        <v>0</v>
      </c>
      <c r="M31" s="240">
        <f>'１号機'!T31</f>
        <v>0</v>
      </c>
      <c r="N31" s="236">
        <f t="shared" si="0"/>
        <v>0</v>
      </c>
      <c r="O31" s="241">
        <f>'１号機'!W31</f>
        <v>0</v>
      </c>
      <c r="P31" s="236">
        <f>'１号機'!X31</f>
        <v>0</v>
      </c>
      <c r="Q31" s="242">
        <f>'１号機'!Y31</f>
        <v>0</v>
      </c>
      <c r="R31" s="301">
        <f t="shared" si="1"/>
        <v>0</v>
      </c>
      <c r="S31" s="300">
        <f>'２号機'!F31</f>
        <v>0</v>
      </c>
      <c r="T31" s="240">
        <f>'２号機'!H31</f>
        <v>0</v>
      </c>
      <c r="U31" s="240">
        <f>'２号機'!J31</f>
        <v>0</v>
      </c>
      <c r="V31" s="240">
        <f>'２号機'!L31</f>
        <v>0</v>
      </c>
      <c r="W31" s="240">
        <f>'２号機'!N31</f>
        <v>0</v>
      </c>
      <c r="X31" s="240">
        <f>'２号機'!P31</f>
        <v>0</v>
      </c>
      <c r="Y31" s="240">
        <f>'２号機'!R31</f>
        <v>0</v>
      </c>
      <c r="Z31" s="240">
        <f>'２号機'!T31</f>
        <v>0</v>
      </c>
      <c r="AA31" s="236">
        <f t="shared" si="2"/>
        <v>0</v>
      </c>
      <c r="AB31" s="241">
        <f>'２号機'!W31</f>
        <v>0</v>
      </c>
      <c r="AC31" s="236">
        <f>'２号機'!X31</f>
        <v>0</v>
      </c>
      <c r="AD31" s="242">
        <f>'２号機'!Y31</f>
        <v>0</v>
      </c>
      <c r="AE31" s="301">
        <f t="shared" si="3"/>
        <v>0</v>
      </c>
      <c r="AF31" s="300">
        <f>'３号機'!F31</f>
        <v>0</v>
      </c>
      <c r="AG31" s="240">
        <f>'３号機'!H31</f>
        <v>0</v>
      </c>
      <c r="AH31" s="240">
        <f>'３号機'!J31</f>
        <v>0</v>
      </c>
      <c r="AI31" s="240">
        <f>'３号機'!L31</f>
        <v>0</v>
      </c>
      <c r="AJ31" s="240">
        <f>'３号機'!N31</f>
        <v>0</v>
      </c>
      <c r="AK31" s="240">
        <f>'３号機'!P31</f>
        <v>0</v>
      </c>
      <c r="AL31" s="240">
        <f>'３号機'!R31</f>
        <v>0</v>
      </c>
      <c r="AM31" s="240">
        <f>'３号機'!T31</f>
        <v>0</v>
      </c>
      <c r="AN31" s="236">
        <f t="shared" si="4"/>
        <v>0</v>
      </c>
      <c r="AO31" s="241">
        <f>'３号機'!W31</f>
        <v>0</v>
      </c>
      <c r="AP31" s="236">
        <f>'３号機'!X31</f>
        <v>0</v>
      </c>
      <c r="AQ31" s="242">
        <f>'３号機'!Y31</f>
        <v>0</v>
      </c>
      <c r="AR31" s="301">
        <f t="shared" si="5"/>
        <v>0</v>
      </c>
      <c r="AS31" s="280">
        <f t="shared" si="7"/>
        <v>0</v>
      </c>
      <c r="AT31" s="257">
        <f t="shared" si="8"/>
        <v>0</v>
      </c>
      <c r="AU31" s="253">
        <f t="shared" si="9"/>
        <v>0</v>
      </c>
      <c r="AV31" s="258">
        <f t="shared" si="10"/>
        <v>0</v>
      </c>
      <c r="AW31" s="282">
        <f t="shared" si="11"/>
        <v>0</v>
      </c>
      <c r="AY31" s="327" t="str">
        <f t="shared" si="12"/>
        <v/>
      </c>
      <c r="AZ31" s="327">
        <f t="shared" si="12"/>
        <v>0</v>
      </c>
      <c r="BA31" s="327" t="str">
        <f t="shared" si="12"/>
        <v/>
      </c>
      <c r="BB31" s="327" t="str">
        <f t="shared" si="12"/>
        <v/>
      </c>
      <c r="BC31" s="327" t="str">
        <f t="shared" si="12"/>
        <v/>
      </c>
      <c r="BD31" s="327" t="str">
        <f t="shared" si="12"/>
        <v/>
      </c>
      <c r="BE31" s="327" t="str">
        <f t="shared" si="12"/>
        <v/>
      </c>
    </row>
    <row r="32" spans="1:57" ht="11.25" customHeight="1">
      <c r="A32" s="2"/>
      <c r="B32" s="341">
        <v>21</v>
      </c>
      <c r="C32" s="10" t="str">
        <f>'１号機'!C32</f>
        <v>水</v>
      </c>
      <c r="D32" s="6" t="s">
        <v>39</v>
      </c>
      <c r="E32" s="316"/>
      <c r="F32" s="300">
        <f>'１号機'!F32</f>
        <v>0</v>
      </c>
      <c r="G32" s="240">
        <f>'１号機'!H32</f>
        <v>0</v>
      </c>
      <c r="H32" s="240">
        <f>'１号機'!J32</f>
        <v>0</v>
      </c>
      <c r="I32" s="240">
        <f>'１号機'!L32</f>
        <v>0</v>
      </c>
      <c r="J32" s="240">
        <f>'１号機'!N32</f>
        <v>0</v>
      </c>
      <c r="K32" s="240">
        <f>'１号機'!P32</f>
        <v>0</v>
      </c>
      <c r="L32" s="240">
        <f>'１号機'!R32</f>
        <v>0</v>
      </c>
      <c r="M32" s="240">
        <f>'１号機'!T32</f>
        <v>0</v>
      </c>
      <c r="N32" s="236">
        <f t="shared" si="0"/>
        <v>0</v>
      </c>
      <c r="O32" s="241">
        <f>'１号機'!W32</f>
        <v>0</v>
      </c>
      <c r="P32" s="236">
        <f>'１号機'!X32</f>
        <v>0</v>
      </c>
      <c r="Q32" s="242">
        <f>'１号機'!Y32</f>
        <v>0</v>
      </c>
      <c r="R32" s="301">
        <f t="shared" si="1"/>
        <v>0</v>
      </c>
      <c r="S32" s="300">
        <f>'２号機'!F32</f>
        <v>0</v>
      </c>
      <c r="T32" s="240">
        <f>'２号機'!H32</f>
        <v>0</v>
      </c>
      <c r="U32" s="240">
        <f>'２号機'!J32</f>
        <v>0</v>
      </c>
      <c r="V32" s="240">
        <f>'２号機'!L32</f>
        <v>0</v>
      </c>
      <c r="W32" s="240">
        <f>'２号機'!N32</f>
        <v>0</v>
      </c>
      <c r="X32" s="240">
        <f>'２号機'!P32</f>
        <v>0</v>
      </c>
      <c r="Y32" s="240">
        <f>'２号機'!R32</f>
        <v>0</v>
      </c>
      <c r="Z32" s="240">
        <f>'２号機'!T32</f>
        <v>0</v>
      </c>
      <c r="AA32" s="236">
        <f t="shared" si="2"/>
        <v>0</v>
      </c>
      <c r="AB32" s="241">
        <f>'２号機'!W32</f>
        <v>0</v>
      </c>
      <c r="AC32" s="236">
        <f>'２号機'!X32</f>
        <v>0</v>
      </c>
      <c r="AD32" s="242">
        <f>'２号機'!Y32</f>
        <v>0</v>
      </c>
      <c r="AE32" s="301">
        <f t="shared" si="3"/>
        <v>0</v>
      </c>
      <c r="AF32" s="300">
        <f>'３号機'!F32</f>
        <v>0</v>
      </c>
      <c r="AG32" s="240">
        <f>'３号機'!H32</f>
        <v>0</v>
      </c>
      <c r="AH32" s="240">
        <f>'３号機'!J32</f>
        <v>0</v>
      </c>
      <c r="AI32" s="240">
        <f>'３号機'!L32</f>
        <v>0</v>
      </c>
      <c r="AJ32" s="240">
        <f>'３号機'!N32</f>
        <v>0</v>
      </c>
      <c r="AK32" s="240">
        <f>'３号機'!P32</f>
        <v>0</v>
      </c>
      <c r="AL32" s="240">
        <f>'３号機'!R32</f>
        <v>0</v>
      </c>
      <c r="AM32" s="240">
        <f>'３号機'!T32</f>
        <v>0</v>
      </c>
      <c r="AN32" s="236">
        <f t="shared" si="4"/>
        <v>0</v>
      </c>
      <c r="AO32" s="241">
        <f>'３号機'!W32</f>
        <v>0</v>
      </c>
      <c r="AP32" s="236">
        <f>'３号機'!X32</f>
        <v>0</v>
      </c>
      <c r="AQ32" s="242">
        <f>'３号機'!Y32</f>
        <v>0</v>
      </c>
      <c r="AR32" s="301">
        <f t="shared" si="5"/>
        <v>0</v>
      </c>
      <c r="AS32" s="280">
        <f t="shared" si="7"/>
        <v>0</v>
      </c>
      <c r="AT32" s="257">
        <f t="shared" si="8"/>
        <v>0</v>
      </c>
      <c r="AU32" s="253">
        <f t="shared" si="9"/>
        <v>0</v>
      </c>
      <c r="AV32" s="258">
        <f t="shared" si="10"/>
        <v>0</v>
      </c>
      <c r="AW32" s="282">
        <f t="shared" si="11"/>
        <v>0</v>
      </c>
      <c r="AY32" s="327" t="str">
        <f t="shared" si="12"/>
        <v/>
      </c>
      <c r="AZ32" s="327" t="str">
        <f t="shared" si="12"/>
        <v/>
      </c>
      <c r="BA32" s="327">
        <f t="shared" si="12"/>
        <v>0</v>
      </c>
      <c r="BB32" s="327" t="str">
        <f t="shared" si="12"/>
        <v/>
      </c>
      <c r="BC32" s="327" t="str">
        <f t="shared" si="12"/>
        <v/>
      </c>
      <c r="BD32" s="327" t="str">
        <f t="shared" si="12"/>
        <v/>
      </c>
      <c r="BE32" s="327" t="str">
        <f t="shared" si="12"/>
        <v/>
      </c>
    </row>
    <row r="33" spans="1:57" ht="11.25" customHeight="1">
      <c r="A33" s="2"/>
      <c r="B33" s="342">
        <v>22</v>
      </c>
      <c r="C33" s="149" t="str">
        <f>'１号機'!C33</f>
        <v>木</v>
      </c>
      <c r="D33" s="150" t="s">
        <v>40</v>
      </c>
      <c r="E33" s="320"/>
      <c r="F33" s="321">
        <f>'１号機'!F33</f>
        <v>0</v>
      </c>
      <c r="G33" s="322">
        <f>'１号機'!H33</f>
        <v>0</v>
      </c>
      <c r="H33" s="322">
        <f>'１号機'!J33</f>
        <v>0</v>
      </c>
      <c r="I33" s="322">
        <f>'１号機'!L33</f>
        <v>0</v>
      </c>
      <c r="J33" s="322">
        <f>'１号機'!N33</f>
        <v>0</v>
      </c>
      <c r="K33" s="322">
        <f>'１号機'!P33</f>
        <v>0</v>
      </c>
      <c r="L33" s="322">
        <f>'１号機'!R33</f>
        <v>0</v>
      </c>
      <c r="M33" s="322">
        <f>'１号機'!T33</f>
        <v>0</v>
      </c>
      <c r="N33" s="323">
        <f t="shared" si="0"/>
        <v>0</v>
      </c>
      <c r="O33" s="324">
        <f>'１号機'!W33</f>
        <v>0</v>
      </c>
      <c r="P33" s="323">
        <f>'１号機'!X33</f>
        <v>0</v>
      </c>
      <c r="Q33" s="325">
        <f>'１号機'!Y33</f>
        <v>0</v>
      </c>
      <c r="R33" s="326">
        <f t="shared" si="1"/>
        <v>0</v>
      </c>
      <c r="S33" s="321">
        <f>'２号機'!F33</f>
        <v>0</v>
      </c>
      <c r="T33" s="322">
        <f>'２号機'!H33</f>
        <v>0</v>
      </c>
      <c r="U33" s="322">
        <f>'２号機'!J33</f>
        <v>0</v>
      </c>
      <c r="V33" s="322">
        <f>'２号機'!L33</f>
        <v>0</v>
      </c>
      <c r="W33" s="322">
        <f>'２号機'!N33</f>
        <v>0</v>
      </c>
      <c r="X33" s="322">
        <f>'２号機'!P33</f>
        <v>0</v>
      </c>
      <c r="Y33" s="322">
        <f>'２号機'!R33</f>
        <v>0</v>
      </c>
      <c r="Z33" s="322">
        <f>'２号機'!T33</f>
        <v>0</v>
      </c>
      <c r="AA33" s="323">
        <f t="shared" si="2"/>
        <v>0</v>
      </c>
      <c r="AB33" s="324">
        <f>'２号機'!W33</f>
        <v>0</v>
      </c>
      <c r="AC33" s="323">
        <f>'２号機'!X33</f>
        <v>0</v>
      </c>
      <c r="AD33" s="325">
        <f>'２号機'!Y33</f>
        <v>0</v>
      </c>
      <c r="AE33" s="326">
        <f t="shared" si="3"/>
        <v>0</v>
      </c>
      <c r="AF33" s="321">
        <f>'３号機'!F33</f>
        <v>0</v>
      </c>
      <c r="AG33" s="322">
        <f>'３号機'!H33</f>
        <v>0</v>
      </c>
      <c r="AH33" s="322">
        <f>'３号機'!J33</f>
        <v>0</v>
      </c>
      <c r="AI33" s="322">
        <f>'３号機'!L33</f>
        <v>0</v>
      </c>
      <c r="AJ33" s="322">
        <f>'３号機'!N33</f>
        <v>0</v>
      </c>
      <c r="AK33" s="322">
        <f>'３号機'!P33</f>
        <v>0</v>
      </c>
      <c r="AL33" s="322">
        <f>'３号機'!R33</f>
        <v>0</v>
      </c>
      <c r="AM33" s="322">
        <f>'３号機'!T33</f>
        <v>0</v>
      </c>
      <c r="AN33" s="323">
        <f t="shared" si="4"/>
        <v>0</v>
      </c>
      <c r="AO33" s="324">
        <f>'３号機'!W33</f>
        <v>0</v>
      </c>
      <c r="AP33" s="323">
        <f>'３号機'!X33</f>
        <v>0</v>
      </c>
      <c r="AQ33" s="325">
        <f>'３号機'!Y33</f>
        <v>0</v>
      </c>
      <c r="AR33" s="326">
        <f t="shared" si="5"/>
        <v>0</v>
      </c>
      <c r="AS33" s="280">
        <f t="shared" si="7"/>
        <v>0</v>
      </c>
      <c r="AT33" s="257">
        <f t="shared" si="8"/>
        <v>0</v>
      </c>
      <c r="AU33" s="253">
        <f t="shared" si="9"/>
        <v>0</v>
      </c>
      <c r="AV33" s="258">
        <f t="shared" si="10"/>
        <v>0</v>
      </c>
      <c r="AW33" s="282">
        <f t="shared" si="11"/>
        <v>0</v>
      </c>
      <c r="AY33" s="327" t="str">
        <f t="shared" si="12"/>
        <v/>
      </c>
      <c r="AZ33" s="327" t="str">
        <f t="shared" si="12"/>
        <v/>
      </c>
      <c r="BA33" s="327" t="str">
        <f t="shared" si="12"/>
        <v/>
      </c>
      <c r="BB33" s="327">
        <f t="shared" si="12"/>
        <v>0</v>
      </c>
      <c r="BC33" s="327" t="str">
        <f t="shared" si="12"/>
        <v/>
      </c>
      <c r="BD33" s="327" t="str">
        <f t="shared" si="12"/>
        <v/>
      </c>
      <c r="BE33" s="327" t="str">
        <f t="shared" si="12"/>
        <v/>
      </c>
    </row>
    <row r="34" spans="1:57" ht="11.25" customHeight="1">
      <c r="A34" s="2"/>
      <c r="B34" s="342">
        <v>23</v>
      </c>
      <c r="C34" s="149" t="str">
        <f>'１号機'!C34</f>
        <v>金</v>
      </c>
      <c r="D34" s="150" t="s">
        <v>40</v>
      </c>
      <c r="E34" s="320"/>
      <c r="F34" s="321">
        <f>'１号機'!F34</f>
        <v>0</v>
      </c>
      <c r="G34" s="322">
        <f>'１号機'!H34</f>
        <v>0</v>
      </c>
      <c r="H34" s="322">
        <f>'１号機'!J34</f>
        <v>0</v>
      </c>
      <c r="I34" s="322">
        <f>'１号機'!L34</f>
        <v>0</v>
      </c>
      <c r="J34" s="322">
        <f>'１号機'!N34</f>
        <v>0</v>
      </c>
      <c r="K34" s="322">
        <f>'１号機'!P34</f>
        <v>0</v>
      </c>
      <c r="L34" s="322">
        <f>'１号機'!R34</f>
        <v>0</v>
      </c>
      <c r="M34" s="322">
        <f>'１号機'!T34</f>
        <v>0</v>
      </c>
      <c r="N34" s="323">
        <f t="shared" si="0"/>
        <v>0</v>
      </c>
      <c r="O34" s="324">
        <f>'１号機'!W34</f>
        <v>0</v>
      </c>
      <c r="P34" s="323">
        <f>'１号機'!X34</f>
        <v>0</v>
      </c>
      <c r="Q34" s="325">
        <f>'１号機'!Y34</f>
        <v>0</v>
      </c>
      <c r="R34" s="326">
        <f t="shared" si="1"/>
        <v>0</v>
      </c>
      <c r="S34" s="321">
        <f>'２号機'!F34</f>
        <v>0</v>
      </c>
      <c r="T34" s="322">
        <f>'２号機'!H34</f>
        <v>0</v>
      </c>
      <c r="U34" s="322">
        <f>'２号機'!J34</f>
        <v>0</v>
      </c>
      <c r="V34" s="322">
        <f>'２号機'!L34</f>
        <v>0</v>
      </c>
      <c r="W34" s="322">
        <f>'２号機'!N34</f>
        <v>0</v>
      </c>
      <c r="X34" s="322">
        <f>'２号機'!P34</f>
        <v>0</v>
      </c>
      <c r="Y34" s="322">
        <f>'２号機'!R34</f>
        <v>0</v>
      </c>
      <c r="Z34" s="322">
        <f>'２号機'!T34</f>
        <v>0</v>
      </c>
      <c r="AA34" s="323">
        <f t="shared" si="2"/>
        <v>0</v>
      </c>
      <c r="AB34" s="324">
        <f>'２号機'!W34</f>
        <v>0</v>
      </c>
      <c r="AC34" s="323">
        <f>'２号機'!X34</f>
        <v>0</v>
      </c>
      <c r="AD34" s="325">
        <f>'２号機'!Y34</f>
        <v>0</v>
      </c>
      <c r="AE34" s="326">
        <f t="shared" si="3"/>
        <v>0</v>
      </c>
      <c r="AF34" s="321">
        <f>'３号機'!F34</f>
        <v>0</v>
      </c>
      <c r="AG34" s="322">
        <f>'３号機'!H34</f>
        <v>0</v>
      </c>
      <c r="AH34" s="322">
        <f>'３号機'!J34</f>
        <v>0</v>
      </c>
      <c r="AI34" s="322">
        <f>'３号機'!L34</f>
        <v>0</v>
      </c>
      <c r="AJ34" s="322">
        <f>'３号機'!N34</f>
        <v>0</v>
      </c>
      <c r="AK34" s="322">
        <f>'３号機'!P34</f>
        <v>0</v>
      </c>
      <c r="AL34" s="322">
        <f>'３号機'!R34</f>
        <v>0</v>
      </c>
      <c r="AM34" s="322">
        <f>'３号機'!T34</f>
        <v>0</v>
      </c>
      <c r="AN34" s="323">
        <f t="shared" si="4"/>
        <v>0</v>
      </c>
      <c r="AO34" s="324">
        <f>'３号機'!W34</f>
        <v>0</v>
      </c>
      <c r="AP34" s="323">
        <f>'３号機'!X34</f>
        <v>0</v>
      </c>
      <c r="AQ34" s="325">
        <f>'３号機'!Y34</f>
        <v>0</v>
      </c>
      <c r="AR34" s="326">
        <f t="shared" si="5"/>
        <v>0</v>
      </c>
      <c r="AS34" s="280">
        <f t="shared" si="7"/>
        <v>0</v>
      </c>
      <c r="AT34" s="257">
        <f t="shared" si="8"/>
        <v>0</v>
      </c>
      <c r="AU34" s="253">
        <f t="shared" si="9"/>
        <v>0</v>
      </c>
      <c r="AV34" s="258">
        <f t="shared" si="10"/>
        <v>0</v>
      </c>
      <c r="AW34" s="282">
        <f t="shared" si="11"/>
        <v>0</v>
      </c>
      <c r="AY34" s="327" t="str">
        <f t="shared" si="12"/>
        <v/>
      </c>
      <c r="AZ34" s="327" t="str">
        <f t="shared" si="12"/>
        <v/>
      </c>
      <c r="BA34" s="327" t="str">
        <f t="shared" si="12"/>
        <v/>
      </c>
      <c r="BB34" s="327" t="str">
        <f t="shared" si="12"/>
        <v/>
      </c>
      <c r="BC34" s="327">
        <f t="shared" si="12"/>
        <v>0</v>
      </c>
      <c r="BD34" s="327" t="str">
        <f t="shared" si="12"/>
        <v/>
      </c>
      <c r="BE34" s="327" t="str">
        <f t="shared" si="12"/>
        <v/>
      </c>
    </row>
    <row r="35" spans="1:57" ht="11.25" customHeight="1">
      <c r="A35" s="2"/>
      <c r="B35" s="342">
        <v>24</v>
      </c>
      <c r="C35" s="149" t="str">
        <f>'１号機'!C35</f>
        <v>土</v>
      </c>
      <c r="D35" s="150" t="s">
        <v>40</v>
      </c>
      <c r="E35" s="320"/>
      <c r="F35" s="321">
        <f>'１号機'!F35</f>
        <v>0</v>
      </c>
      <c r="G35" s="322">
        <f>'１号機'!H35</f>
        <v>0</v>
      </c>
      <c r="H35" s="322">
        <f>'１号機'!J35</f>
        <v>0</v>
      </c>
      <c r="I35" s="322">
        <f>'１号機'!L35</f>
        <v>0</v>
      </c>
      <c r="J35" s="322">
        <f>'１号機'!N35</f>
        <v>0</v>
      </c>
      <c r="K35" s="322">
        <f>'１号機'!P35</f>
        <v>0</v>
      </c>
      <c r="L35" s="322">
        <f>'１号機'!R35</f>
        <v>0</v>
      </c>
      <c r="M35" s="322">
        <f>'１号機'!T35</f>
        <v>0</v>
      </c>
      <c r="N35" s="323">
        <f t="shared" si="0"/>
        <v>0</v>
      </c>
      <c r="O35" s="324">
        <f>'１号機'!W35</f>
        <v>0</v>
      </c>
      <c r="P35" s="323">
        <f>'１号機'!X35</f>
        <v>0</v>
      </c>
      <c r="Q35" s="325">
        <f>'１号機'!Y35</f>
        <v>0</v>
      </c>
      <c r="R35" s="326">
        <f t="shared" si="1"/>
        <v>0</v>
      </c>
      <c r="S35" s="321">
        <f>'２号機'!F35</f>
        <v>0</v>
      </c>
      <c r="T35" s="322">
        <f>'２号機'!H35</f>
        <v>0</v>
      </c>
      <c r="U35" s="322">
        <f>'２号機'!J35</f>
        <v>0</v>
      </c>
      <c r="V35" s="322">
        <f>'２号機'!L35</f>
        <v>0</v>
      </c>
      <c r="W35" s="322">
        <f>'２号機'!N35</f>
        <v>0</v>
      </c>
      <c r="X35" s="322">
        <f>'２号機'!P35</f>
        <v>0</v>
      </c>
      <c r="Y35" s="322">
        <f>'２号機'!R35</f>
        <v>0</v>
      </c>
      <c r="Z35" s="322">
        <f>'２号機'!T35</f>
        <v>0</v>
      </c>
      <c r="AA35" s="323">
        <f t="shared" si="2"/>
        <v>0</v>
      </c>
      <c r="AB35" s="324">
        <f>'２号機'!W35</f>
        <v>0</v>
      </c>
      <c r="AC35" s="323">
        <f>'２号機'!X35</f>
        <v>0</v>
      </c>
      <c r="AD35" s="325">
        <f>'２号機'!Y35</f>
        <v>0</v>
      </c>
      <c r="AE35" s="326">
        <f t="shared" si="3"/>
        <v>0</v>
      </c>
      <c r="AF35" s="321">
        <f>'３号機'!F35</f>
        <v>0</v>
      </c>
      <c r="AG35" s="322">
        <f>'３号機'!H35</f>
        <v>0</v>
      </c>
      <c r="AH35" s="322">
        <f>'３号機'!J35</f>
        <v>0</v>
      </c>
      <c r="AI35" s="322">
        <f>'３号機'!L35</f>
        <v>0</v>
      </c>
      <c r="AJ35" s="322">
        <f>'３号機'!N35</f>
        <v>0</v>
      </c>
      <c r="AK35" s="322">
        <f>'３号機'!P35</f>
        <v>0</v>
      </c>
      <c r="AL35" s="322">
        <f>'３号機'!R35</f>
        <v>0</v>
      </c>
      <c r="AM35" s="322">
        <f>'３号機'!T35</f>
        <v>0</v>
      </c>
      <c r="AN35" s="323">
        <f t="shared" si="4"/>
        <v>0</v>
      </c>
      <c r="AO35" s="324">
        <f>'３号機'!W35</f>
        <v>0</v>
      </c>
      <c r="AP35" s="323">
        <f>'３号機'!X35</f>
        <v>0</v>
      </c>
      <c r="AQ35" s="325">
        <f>'３号機'!Y35</f>
        <v>0</v>
      </c>
      <c r="AR35" s="326">
        <f t="shared" si="5"/>
        <v>0</v>
      </c>
      <c r="AS35" s="280">
        <f t="shared" si="7"/>
        <v>0</v>
      </c>
      <c r="AT35" s="257">
        <f t="shared" si="8"/>
        <v>0</v>
      </c>
      <c r="AU35" s="253">
        <f t="shared" si="9"/>
        <v>0</v>
      </c>
      <c r="AV35" s="258">
        <f t="shared" si="10"/>
        <v>0</v>
      </c>
      <c r="AW35" s="282">
        <f t="shared" si="11"/>
        <v>0</v>
      </c>
      <c r="AY35" s="327" t="str">
        <f t="shared" si="12"/>
        <v/>
      </c>
      <c r="AZ35" s="327" t="str">
        <f t="shared" si="12"/>
        <v/>
      </c>
      <c r="BA35" s="327" t="str">
        <f t="shared" si="12"/>
        <v/>
      </c>
      <c r="BB35" s="327" t="str">
        <f t="shared" si="12"/>
        <v/>
      </c>
      <c r="BC35" s="327" t="str">
        <f t="shared" si="12"/>
        <v/>
      </c>
      <c r="BD35" s="327">
        <f t="shared" si="12"/>
        <v>0</v>
      </c>
      <c r="BE35" s="327" t="str">
        <f t="shared" si="12"/>
        <v/>
      </c>
    </row>
    <row r="36" spans="1:57" ht="11.25" customHeight="1">
      <c r="A36" s="2"/>
      <c r="B36" s="342">
        <v>25</v>
      </c>
      <c r="C36" s="149" t="str">
        <f>'１号機'!C36</f>
        <v>日</v>
      </c>
      <c r="D36" s="150" t="s">
        <v>40</v>
      </c>
      <c r="E36" s="320"/>
      <c r="F36" s="321">
        <f>'１号機'!F36</f>
        <v>0</v>
      </c>
      <c r="G36" s="322">
        <f>'１号機'!H36</f>
        <v>0</v>
      </c>
      <c r="H36" s="322">
        <f>'１号機'!J36</f>
        <v>0</v>
      </c>
      <c r="I36" s="322">
        <f>'１号機'!L36</f>
        <v>0</v>
      </c>
      <c r="J36" s="322">
        <f>'１号機'!N36</f>
        <v>0</v>
      </c>
      <c r="K36" s="322">
        <f>'１号機'!P36</f>
        <v>0</v>
      </c>
      <c r="L36" s="322">
        <f>'１号機'!R36</f>
        <v>0</v>
      </c>
      <c r="M36" s="322">
        <f>'１号機'!T36</f>
        <v>0</v>
      </c>
      <c r="N36" s="323">
        <f t="shared" si="0"/>
        <v>0</v>
      </c>
      <c r="O36" s="324">
        <f>'１号機'!W36</f>
        <v>0</v>
      </c>
      <c r="P36" s="323">
        <f>'１号機'!X36</f>
        <v>0</v>
      </c>
      <c r="Q36" s="325">
        <f>'１号機'!Y36</f>
        <v>0</v>
      </c>
      <c r="R36" s="326">
        <f t="shared" si="1"/>
        <v>0</v>
      </c>
      <c r="S36" s="321">
        <f>'２号機'!F36</f>
        <v>0</v>
      </c>
      <c r="T36" s="322">
        <f>'２号機'!H36</f>
        <v>0</v>
      </c>
      <c r="U36" s="322">
        <f>'２号機'!J36</f>
        <v>0</v>
      </c>
      <c r="V36" s="322">
        <f>'２号機'!L36</f>
        <v>0</v>
      </c>
      <c r="W36" s="322">
        <f>'２号機'!N36</f>
        <v>0</v>
      </c>
      <c r="X36" s="322">
        <f>'２号機'!P36</f>
        <v>0</v>
      </c>
      <c r="Y36" s="322">
        <f>'２号機'!R36</f>
        <v>0</v>
      </c>
      <c r="Z36" s="322">
        <f>'２号機'!T36</f>
        <v>0</v>
      </c>
      <c r="AA36" s="323">
        <f t="shared" si="2"/>
        <v>0</v>
      </c>
      <c r="AB36" s="324">
        <f>'２号機'!W36</f>
        <v>0</v>
      </c>
      <c r="AC36" s="323">
        <f>'２号機'!X36</f>
        <v>0</v>
      </c>
      <c r="AD36" s="325">
        <f>'２号機'!Y36</f>
        <v>0</v>
      </c>
      <c r="AE36" s="326">
        <f t="shared" si="3"/>
        <v>0</v>
      </c>
      <c r="AF36" s="321">
        <f>'３号機'!F36</f>
        <v>0</v>
      </c>
      <c r="AG36" s="322">
        <f>'３号機'!H36</f>
        <v>0</v>
      </c>
      <c r="AH36" s="322">
        <f>'３号機'!J36</f>
        <v>0</v>
      </c>
      <c r="AI36" s="322">
        <f>'３号機'!L36</f>
        <v>0</v>
      </c>
      <c r="AJ36" s="322">
        <f>'３号機'!N36</f>
        <v>0</v>
      </c>
      <c r="AK36" s="322">
        <f>'３号機'!P36</f>
        <v>0</v>
      </c>
      <c r="AL36" s="322">
        <f>'３号機'!R36</f>
        <v>0</v>
      </c>
      <c r="AM36" s="322">
        <f>'３号機'!T36</f>
        <v>0</v>
      </c>
      <c r="AN36" s="323">
        <f t="shared" si="4"/>
        <v>0</v>
      </c>
      <c r="AO36" s="324">
        <f>'３号機'!W36</f>
        <v>0</v>
      </c>
      <c r="AP36" s="323">
        <f>'３号機'!X36</f>
        <v>0</v>
      </c>
      <c r="AQ36" s="325">
        <f>'３号機'!Y36</f>
        <v>0</v>
      </c>
      <c r="AR36" s="326">
        <f t="shared" si="5"/>
        <v>0</v>
      </c>
      <c r="AS36" s="280">
        <f t="shared" si="7"/>
        <v>0</v>
      </c>
      <c r="AT36" s="257">
        <f t="shared" si="8"/>
        <v>0</v>
      </c>
      <c r="AU36" s="253">
        <f t="shared" si="9"/>
        <v>0</v>
      </c>
      <c r="AV36" s="258">
        <f t="shared" si="10"/>
        <v>0</v>
      </c>
      <c r="AW36" s="282">
        <f t="shared" si="11"/>
        <v>0</v>
      </c>
      <c r="AY36" s="327" t="str">
        <f t="shared" si="12"/>
        <v/>
      </c>
      <c r="AZ36" s="327" t="str">
        <f t="shared" si="12"/>
        <v/>
      </c>
      <c r="BA36" s="327" t="str">
        <f t="shared" si="12"/>
        <v/>
      </c>
      <c r="BB36" s="327" t="str">
        <f t="shared" si="12"/>
        <v/>
      </c>
      <c r="BC36" s="327" t="str">
        <f t="shared" si="12"/>
        <v/>
      </c>
      <c r="BD36" s="327" t="str">
        <f t="shared" si="12"/>
        <v/>
      </c>
      <c r="BE36" s="327">
        <f t="shared" si="12"/>
        <v>0</v>
      </c>
    </row>
    <row r="37" spans="1:57" ht="11.25" customHeight="1">
      <c r="A37" s="2"/>
      <c r="B37" s="342">
        <v>26</v>
      </c>
      <c r="C37" s="149" t="str">
        <f>'１号機'!C37</f>
        <v>月</v>
      </c>
      <c r="D37" s="150" t="s">
        <v>40</v>
      </c>
      <c r="E37" s="320"/>
      <c r="F37" s="321">
        <f>'１号機'!F37</f>
        <v>0</v>
      </c>
      <c r="G37" s="322">
        <f>'１号機'!H37</f>
        <v>0</v>
      </c>
      <c r="H37" s="322">
        <f>'１号機'!J37</f>
        <v>0</v>
      </c>
      <c r="I37" s="322">
        <f>'１号機'!L37</f>
        <v>0</v>
      </c>
      <c r="J37" s="322">
        <f>'１号機'!N37</f>
        <v>0</v>
      </c>
      <c r="K37" s="322">
        <f>'１号機'!P37</f>
        <v>0</v>
      </c>
      <c r="L37" s="322">
        <f>'１号機'!R37</f>
        <v>0</v>
      </c>
      <c r="M37" s="322">
        <f>'１号機'!T37</f>
        <v>0</v>
      </c>
      <c r="N37" s="323">
        <f t="shared" si="0"/>
        <v>0</v>
      </c>
      <c r="O37" s="324">
        <f>'１号機'!W37</f>
        <v>0</v>
      </c>
      <c r="P37" s="323">
        <f>'１号機'!X37</f>
        <v>0</v>
      </c>
      <c r="Q37" s="325">
        <f>'１号機'!Y37</f>
        <v>0</v>
      </c>
      <c r="R37" s="326">
        <f t="shared" si="1"/>
        <v>0</v>
      </c>
      <c r="S37" s="321">
        <f>'２号機'!F37</f>
        <v>0</v>
      </c>
      <c r="T37" s="322">
        <f>'２号機'!H37</f>
        <v>0</v>
      </c>
      <c r="U37" s="322">
        <f>'２号機'!J37</f>
        <v>0</v>
      </c>
      <c r="V37" s="322">
        <f>'２号機'!L37</f>
        <v>0</v>
      </c>
      <c r="W37" s="322">
        <f>'２号機'!N37</f>
        <v>0</v>
      </c>
      <c r="X37" s="322">
        <f>'２号機'!P37</f>
        <v>0</v>
      </c>
      <c r="Y37" s="322">
        <f>'２号機'!R37</f>
        <v>0</v>
      </c>
      <c r="Z37" s="322">
        <f>'２号機'!T37</f>
        <v>0</v>
      </c>
      <c r="AA37" s="323">
        <f t="shared" si="2"/>
        <v>0</v>
      </c>
      <c r="AB37" s="324">
        <f>'２号機'!W37</f>
        <v>0</v>
      </c>
      <c r="AC37" s="323">
        <f>'２号機'!X37</f>
        <v>0</v>
      </c>
      <c r="AD37" s="325">
        <f>'２号機'!Y37</f>
        <v>0</v>
      </c>
      <c r="AE37" s="326">
        <f t="shared" si="3"/>
        <v>0</v>
      </c>
      <c r="AF37" s="321">
        <f>'３号機'!F37</f>
        <v>0</v>
      </c>
      <c r="AG37" s="322">
        <f>'３号機'!H37</f>
        <v>0</v>
      </c>
      <c r="AH37" s="322">
        <f>'３号機'!J37</f>
        <v>0</v>
      </c>
      <c r="AI37" s="322">
        <f>'３号機'!L37</f>
        <v>0</v>
      </c>
      <c r="AJ37" s="322">
        <f>'３号機'!N37</f>
        <v>0</v>
      </c>
      <c r="AK37" s="322">
        <f>'３号機'!P37</f>
        <v>0</v>
      </c>
      <c r="AL37" s="322">
        <f>'３号機'!R37</f>
        <v>0</v>
      </c>
      <c r="AM37" s="322">
        <f>'３号機'!T37</f>
        <v>0</v>
      </c>
      <c r="AN37" s="323">
        <f t="shared" si="4"/>
        <v>0</v>
      </c>
      <c r="AO37" s="324">
        <f>'３号機'!W37</f>
        <v>0</v>
      </c>
      <c r="AP37" s="323">
        <f>'３号機'!X37</f>
        <v>0</v>
      </c>
      <c r="AQ37" s="325">
        <f>'３号機'!Y37</f>
        <v>0</v>
      </c>
      <c r="AR37" s="326">
        <f t="shared" si="5"/>
        <v>0</v>
      </c>
      <c r="AS37" s="280">
        <f t="shared" si="7"/>
        <v>0</v>
      </c>
      <c r="AT37" s="257">
        <f t="shared" si="8"/>
        <v>0</v>
      </c>
      <c r="AU37" s="253">
        <f t="shared" si="9"/>
        <v>0</v>
      </c>
      <c r="AV37" s="258">
        <f t="shared" si="10"/>
        <v>0</v>
      </c>
      <c r="AW37" s="282">
        <f t="shared" si="11"/>
        <v>0</v>
      </c>
      <c r="AY37" s="327">
        <f t="shared" si="12"/>
        <v>0</v>
      </c>
      <c r="AZ37" s="327" t="str">
        <f t="shared" si="12"/>
        <v/>
      </c>
      <c r="BA37" s="327" t="str">
        <f t="shared" si="12"/>
        <v/>
      </c>
      <c r="BB37" s="327" t="str">
        <f t="shared" si="12"/>
        <v/>
      </c>
      <c r="BC37" s="327" t="str">
        <f t="shared" si="12"/>
        <v/>
      </c>
      <c r="BD37" s="327" t="str">
        <f t="shared" si="12"/>
        <v/>
      </c>
      <c r="BE37" s="327" t="str">
        <f t="shared" si="12"/>
        <v/>
      </c>
    </row>
    <row r="38" spans="1:57" ht="11.25" customHeight="1">
      <c r="A38" s="2"/>
      <c r="B38" s="342">
        <v>27</v>
      </c>
      <c r="C38" s="149" t="str">
        <f>'１号機'!C38</f>
        <v>火</v>
      </c>
      <c r="D38" s="150" t="s">
        <v>40</v>
      </c>
      <c r="E38" s="320"/>
      <c r="F38" s="321">
        <f>'１号機'!F38</f>
        <v>0</v>
      </c>
      <c r="G38" s="322">
        <f>'１号機'!H38</f>
        <v>0</v>
      </c>
      <c r="H38" s="322">
        <f>'１号機'!J38</f>
        <v>0</v>
      </c>
      <c r="I38" s="322">
        <f>'１号機'!L38</f>
        <v>0</v>
      </c>
      <c r="J38" s="322">
        <f>'１号機'!N38</f>
        <v>0</v>
      </c>
      <c r="K38" s="322">
        <f>'１号機'!P38</f>
        <v>0</v>
      </c>
      <c r="L38" s="322">
        <f>'１号機'!R38</f>
        <v>0</v>
      </c>
      <c r="M38" s="322">
        <f>'１号機'!T38</f>
        <v>0</v>
      </c>
      <c r="N38" s="323">
        <f t="shared" si="0"/>
        <v>0</v>
      </c>
      <c r="O38" s="324">
        <f>'１号機'!W38</f>
        <v>0</v>
      </c>
      <c r="P38" s="323">
        <f>'１号機'!X38</f>
        <v>0</v>
      </c>
      <c r="Q38" s="325">
        <f>'１号機'!Y38</f>
        <v>0</v>
      </c>
      <c r="R38" s="326">
        <f t="shared" si="1"/>
        <v>0</v>
      </c>
      <c r="S38" s="321">
        <f>'２号機'!F38</f>
        <v>0</v>
      </c>
      <c r="T38" s="322">
        <f>'２号機'!H38</f>
        <v>0</v>
      </c>
      <c r="U38" s="322">
        <f>'２号機'!J38</f>
        <v>0</v>
      </c>
      <c r="V38" s="322">
        <f>'２号機'!L38</f>
        <v>0</v>
      </c>
      <c r="W38" s="322">
        <f>'２号機'!N38</f>
        <v>0</v>
      </c>
      <c r="X38" s="322">
        <f>'２号機'!P38</f>
        <v>0</v>
      </c>
      <c r="Y38" s="322">
        <f>'２号機'!R38</f>
        <v>0</v>
      </c>
      <c r="Z38" s="322">
        <f>'２号機'!T38</f>
        <v>0</v>
      </c>
      <c r="AA38" s="323">
        <f t="shared" si="2"/>
        <v>0</v>
      </c>
      <c r="AB38" s="324">
        <f>'２号機'!W38</f>
        <v>0</v>
      </c>
      <c r="AC38" s="323">
        <f>'２号機'!X38</f>
        <v>0</v>
      </c>
      <c r="AD38" s="325">
        <f>'２号機'!Y38</f>
        <v>0</v>
      </c>
      <c r="AE38" s="326">
        <f t="shared" si="3"/>
        <v>0</v>
      </c>
      <c r="AF38" s="321">
        <f>'３号機'!F38</f>
        <v>0</v>
      </c>
      <c r="AG38" s="322">
        <f>'３号機'!H38</f>
        <v>0</v>
      </c>
      <c r="AH38" s="322">
        <f>'３号機'!J38</f>
        <v>0</v>
      </c>
      <c r="AI38" s="322">
        <f>'３号機'!L38</f>
        <v>0</v>
      </c>
      <c r="AJ38" s="322">
        <f>'３号機'!N38</f>
        <v>0</v>
      </c>
      <c r="AK38" s="322">
        <f>'３号機'!P38</f>
        <v>0</v>
      </c>
      <c r="AL38" s="322">
        <f>'３号機'!R38</f>
        <v>0</v>
      </c>
      <c r="AM38" s="322">
        <f>'３号機'!T38</f>
        <v>0</v>
      </c>
      <c r="AN38" s="323">
        <f t="shared" si="4"/>
        <v>0</v>
      </c>
      <c r="AO38" s="324">
        <f>'３号機'!W38</f>
        <v>0</v>
      </c>
      <c r="AP38" s="323">
        <f>'３号機'!X38</f>
        <v>0</v>
      </c>
      <c r="AQ38" s="325">
        <f>'３号機'!Y38</f>
        <v>0</v>
      </c>
      <c r="AR38" s="326">
        <f t="shared" si="5"/>
        <v>0</v>
      </c>
      <c r="AS38" s="280">
        <f t="shared" si="7"/>
        <v>0</v>
      </c>
      <c r="AT38" s="257">
        <f t="shared" si="8"/>
        <v>0</v>
      </c>
      <c r="AU38" s="253">
        <f t="shared" si="9"/>
        <v>0</v>
      </c>
      <c r="AV38" s="258">
        <f t="shared" si="10"/>
        <v>0</v>
      </c>
      <c r="AW38" s="282">
        <f t="shared" si="11"/>
        <v>0</v>
      </c>
      <c r="AY38" s="327" t="str">
        <f t="shared" si="12"/>
        <v/>
      </c>
      <c r="AZ38" s="327">
        <f t="shared" si="12"/>
        <v>0</v>
      </c>
      <c r="BA38" s="327" t="str">
        <f t="shared" si="12"/>
        <v/>
      </c>
      <c r="BB38" s="327" t="str">
        <f t="shared" si="12"/>
        <v/>
      </c>
      <c r="BC38" s="327" t="str">
        <f t="shared" si="12"/>
        <v/>
      </c>
      <c r="BD38" s="327" t="str">
        <f t="shared" si="12"/>
        <v/>
      </c>
      <c r="BE38" s="327" t="str">
        <f t="shared" si="12"/>
        <v/>
      </c>
    </row>
    <row r="39" spans="1:57" ht="11.25" customHeight="1">
      <c r="A39" s="2"/>
      <c r="B39" s="342">
        <v>28</v>
      </c>
      <c r="C39" s="149" t="str">
        <f>'１号機'!C39</f>
        <v>水</v>
      </c>
      <c r="D39" s="150" t="s">
        <v>40</v>
      </c>
      <c r="E39" s="320"/>
      <c r="F39" s="321">
        <f>'１号機'!F39</f>
        <v>0</v>
      </c>
      <c r="G39" s="322">
        <f>'１号機'!H39</f>
        <v>0</v>
      </c>
      <c r="H39" s="322">
        <f>'１号機'!J39</f>
        <v>0</v>
      </c>
      <c r="I39" s="322">
        <f>'１号機'!L39</f>
        <v>0</v>
      </c>
      <c r="J39" s="322">
        <f>'１号機'!N39</f>
        <v>0</v>
      </c>
      <c r="K39" s="322">
        <f>'１号機'!P39</f>
        <v>0</v>
      </c>
      <c r="L39" s="322">
        <f>'１号機'!R39</f>
        <v>0</v>
      </c>
      <c r="M39" s="322">
        <f>'１号機'!T39</f>
        <v>0</v>
      </c>
      <c r="N39" s="323">
        <f t="shared" si="0"/>
        <v>0</v>
      </c>
      <c r="O39" s="324">
        <f>'１号機'!W39</f>
        <v>0</v>
      </c>
      <c r="P39" s="323">
        <f>'１号機'!X39</f>
        <v>0</v>
      </c>
      <c r="Q39" s="325">
        <f>'１号機'!Y39</f>
        <v>0</v>
      </c>
      <c r="R39" s="326">
        <f t="shared" si="1"/>
        <v>0</v>
      </c>
      <c r="S39" s="321">
        <f>'２号機'!F39</f>
        <v>0</v>
      </c>
      <c r="T39" s="322">
        <f>'２号機'!H39</f>
        <v>0</v>
      </c>
      <c r="U39" s="322">
        <f>'２号機'!J39</f>
        <v>0</v>
      </c>
      <c r="V39" s="322">
        <f>'２号機'!L39</f>
        <v>0</v>
      </c>
      <c r="W39" s="322">
        <f>'２号機'!N39</f>
        <v>0</v>
      </c>
      <c r="X39" s="322">
        <f>'２号機'!P39</f>
        <v>0</v>
      </c>
      <c r="Y39" s="322">
        <f>'２号機'!R39</f>
        <v>0</v>
      </c>
      <c r="Z39" s="322">
        <f>'２号機'!T39</f>
        <v>0</v>
      </c>
      <c r="AA39" s="323">
        <f t="shared" si="2"/>
        <v>0</v>
      </c>
      <c r="AB39" s="324">
        <f>'２号機'!W39</f>
        <v>0</v>
      </c>
      <c r="AC39" s="323">
        <f>'２号機'!X39</f>
        <v>0</v>
      </c>
      <c r="AD39" s="325">
        <f>'２号機'!Y39</f>
        <v>0</v>
      </c>
      <c r="AE39" s="326">
        <f t="shared" si="3"/>
        <v>0</v>
      </c>
      <c r="AF39" s="321">
        <f>'３号機'!F39</f>
        <v>0</v>
      </c>
      <c r="AG39" s="322">
        <f>'３号機'!H39</f>
        <v>0</v>
      </c>
      <c r="AH39" s="322">
        <f>'３号機'!J39</f>
        <v>0</v>
      </c>
      <c r="AI39" s="322">
        <f>'３号機'!L39</f>
        <v>0</v>
      </c>
      <c r="AJ39" s="322">
        <f>'３号機'!N39</f>
        <v>0</v>
      </c>
      <c r="AK39" s="322">
        <f>'３号機'!P39</f>
        <v>0</v>
      </c>
      <c r="AL39" s="322">
        <f>'３号機'!R39</f>
        <v>0</v>
      </c>
      <c r="AM39" s="322">
        <f>'３号機'!T39</f>
        <v>0</v>
      </c>
      <c r="AN39" s="323">
        <f t="shared" si="4"/>
        <v>0</v>
      </c>
      <c r="AO39" s="324">
        <f>'３号機'!W39</f>
        <v>0</v>
      </c>
      <c r="AP39" s="323">
        <f>'３号機'!X39</f>
        <v>0</v>
      </c>
      <c r="AQ39" s="325">
        <f>'３号機'!Y39</f>
        <v>0</v>
      </c>
      <c r="AR39" s="326">
        <f t="shared" si="5"/>
        <v>0</v>
      </c>
      <c r="AS39" s="280">
        <f t="shared" si="7"/>
        <v>0</v>
      </c>
      <c r="AT39" s="257">
        <f t="shared" si="8"/>
        <v>0</v>
      </c>
      <c r="AU39" s="253">
        <f t="shared" si="9"/>
        <v>0</v>
      </c>
      <c r="AV39" s="258">
        <f t="shared" si="10"/>
        <v>0</v>
      </c>
      <c r="AW39" s="282">
        <f t="shared" si="11"/>
        <v>0</v>
      </c>
      <c r="AY39" s="327" t="str">
        <f t="shared" si="12"/>
        <v/>
      </c>
      <c r="AZ39" s="327" t="str">
        <f t="shared" si="12"/>
        <v/>
      </c>
      <c r="BA39" s="327">
        <f t="shared" si="12"/>
        <v>0</v>
      </c>
      <c r="BB39" s="327" t="str">
        <f t="shared" si="12"/>
        <v/>
      </c>
      <c r="BC39" s="327" t="str">
        <f t="shared" si="12"/>
        <v/>
      </c>
      <c r="BD39" s="327" t="str">
        <f t="shared" si="12"/>
        <v/>
      </c>
      <c r="BE39" s="327" t="str">
        <f t="shared" si="12"/>
        <v/>
      </c>
    </row>
    <row r="40" spans="1:57" ht="11.25" customHeight="1">
      <c r="A40" s="2"/>
      <c r="B40" s="341">
        <v>29</v>
      </c>
      <c r="C40" s="10" t="str">
        <f>'１号機'!C40</f>
        <v>木</v>
      </c>
      <c r="D40" s="6" t="s">
        <v>41</v>
      </c>
      <c r="E40" s="316"/>
      <c r="F40" s="300">
        <f>'１号機'!F40</f>
        <v>0</v>
      </c>
      <c r="G40" s="240">
        <f>'１号機'!H40</f>
        <v>0</v>
      </c>
      <c r="H40" s="240">
        <f>'１号機'!J40</f>
        <v>0</v>
      </c>
      <c r="I40" s="240">
        <f>'１号機'!L40</f>
        <v>0</v>
      </c>
      <c r="J40" s="240">
        <f>'１号機'!N40</f>
        <v>0</v>
      </c>
      <c r="K40" s="240">
        <f>'１号機'!P40</f>
        <v>0</v>
      </c>
      <c r="L40" s="240">
        <f>'１号機'!R40</f>
        <v>0</v>
      </c>
      <c r="M40" s="240">
        <f>'１号機'!T40</f>
        <v>0</v>
      </c>
      <c r="N40" s="236">
        <f t="shared" si="0"/>
        <v>0</v>
      </c>
      <c r="O40" s="241">
        <f>'１号機'!W40</f>
        <v>0</v>
      </c>
      <c r="P40" s="236">
        <f>'１号機'!X40</f>
        <v>0</v>
      </c>
      <c r="Q40" s="242">
        <f>'１号機'!Y40</f>
        <v>0</v>
      </c>
      <c r="R40" s="301">
        <f t="shared" si="1"/>
        <v>0</v>
      </c>
      <c r="S40" s="300">
        <f>'２号機'!F40</f>
        <v>0</v>
      </c>
      <c r="T40" s="240">
        <f>'２号機'!H40</f>
        <v>0</v>
      </c>
      <c r="U40" s="240">
        <f>'２号機'!J40</f>
        <v>0</v>
      </c>
      <c r="V40" s="240">
        <f>'２号機'!L40</f>
        <v>0</v>
      </c>
      <c r="W40" s="240">
        <f>'２号機'!N40</f>
        <v>0</v>
      </c>
      <c r="X40" s="240">
        <f>'２号機'!P40</f>
        <v>0</v>
      </c>
      <c r="Y40" s="240">
        <f>'２号機'!R40</f>
        <v>0</v>
      </c>
      <c r="Z40" s="240">
        <f>'２号機'!T40</f>
        <v>0</v>
      </c>
      <c r="AA40" s="236">
        <f t="shared" si="2"/>
        <v>0</v>
      </c>
      <c r="AB40" s="241">
        <f>'２号機'!W40</f>
        <v>0</v>
      </c>
      <c r="AC40" s="236">
        <f>'２号機'!X40</f>
        <v>0</v>
      </c>
      <c r="AD40" s="242">
        <f>'２号機'!Y40</f>
        <v>0</v>
      </c>
      <c r="AE40" s="301">
        <f t="shared" si="3"/>
        <v>0</v>
      </c>
      <c r="AF40" s="300">
        <f>'３号機'!F40</f>
        <v>0</v>
      </c>
      <c r="AG40" s="240">
        <f>'３号機'!H40</f>
        <v>0</v>
      </c>
      <c r="AH40" s="240">
        <f>'３号機'!J40</f>
        <v>0</v>
      </c>
      <c r="AI40" s="240">
        <f>'３号機'!L40</f>
        <v>0</v>
      </c>
      <c r="AJ40" s="240">
        <f>'３号機'!N40</f>
        <v>0</v>
      </c>
      <c r="AK40" s="240">
        <f>'３号機'!P40</f>
        <v>0</v>
      </c>
      <c r="AL40" s="240">
        <f>'３号機'!R40</f>
        <v>0</v>
      </c>
      <c r="AM40" s="240">
        <f>'３号機'!T40</f>
        <v>0</v>
      </c>
      <c r="AN40" s="236">
        <f t="shared" si="4"/>
        <v>0</v>
      </c>
      <c r="AO40" s="241">
        <f>'３号機'!W40</f>
        <v>0</v>
      </c>
      <c r="AP40" s="236">
        <f>'３号機'!X40</f>
        <v>0</v>
      </c>
      <c r="AQ40" s="242">
        <f>'３号機'!Y40</f>
        <v>0</v>
      </c>
      <c r="AR40" s="301">
        <f t="shared" si="5"/>
        <v>0</v>
      </c>
      <c r="AS40" s="280">
        <f t="shared" si="7"/>
        <v>0</v>
      </c>
      <c r="AT40" s="257">
        <f t="shared" si="8"/>
        <v>0</v>
      </c>
      <c r="AU40" s="253">
        <f t="shared" si="9"/>
        <v>0</v>
      </c>
      <c r="AV40" s="258">
        <f t="shared" si="10"/>
        <v>0</v>
      </c>
      <c r="AW40" s="282">
        <f t="shared" si="11"/>
        <v>0</v>
      </c>
      <c r="AY40" s="327" t="str">
        <f t="shared" si="12"/>
        <v/>
      </c>
      <c r="AZ40" s="327" t="str">
        <f t="shared" si="12"/>
        <v/>
      </c>
      <c r="BA40" s="327" t="str">
        <f t="shared" si="12"/>
        <v/>
      </c>
      <c r="BB40" s="327">
        <f t="shared" si="12"/>
        <v>0</v>
      </c>
      <c r="BC40" s="327" t="str">
        <f t="shared" si="12"/>
        <v/>
      </c>
      <c r="BD40" s="327" t="str">
        <f t="shared" si="12"/>
        <v/>
      </c>
      <c r="BE40" s="327" t="str">
        <f t="shared" si="12"/>
        <v/>
      </c>
    </row>
    <row r="41" spans="1:57" ht="11.25" customHeight="1">
      <c r="A41" s="2"/>
      <c r="B41" s="341">
        <v>30</v>
      </c>
      <c r="C41" s="10" t="str">
        <f>'１号機'!C41</f>
        <v>金</v>
      </c>
      <c r="D41" s="6" t="s">
        <v>41</v>
      </c>
      <c r="E41" s="316"/>
      <c r="F41" s="300">
        <f>'１号機'!F41</f>
        <v>0</v>
      </c>
      <c r="G41" s="240">
        <f>'１号機'!H41</f>
        <v>0</v>
      </c>
      <c r="H41" s="240">
        <f>'１号機'!J41</f>
        <v>0</v>
      </c>
      <c r="I41" s="240">
        <f>'１号機'!L41</f>
        <v>0</v>
      </c>
      <c r="J41" s="240">
        <f>'１号機'!N41</f>
        <v>0</v>
      </c>
      <c r="K41" s="240">
        <f>'１号機'!P41</f>
        <v>0</v>
      </c>
      <c r="L41" s="240">
        <f>'１号機'!R41</f>
        <v>0</v>
      </c>
      <c r="M41" s="240">
        <f>'１号機'!T41</f>
        <v>0</v>
      </c>
      <c r="N41" s="236">
        <f t="shared" si="0"/>
        <v>0</v>
      </c>
      <c r="O41" s="241">
        <f>'１号機'!W41</f>
        <v>0</v>
      </c>
      <c r="P41" s="236">
        <f>'１号機'!X41</f>
        <v>0</v>
      </c>
      <c r="Q41" s="242">
        <f>'１号機'!Y41</f>
        <v>0</v>
      </c>
      <c r="R41" s="301">
        <f t="shared" si="1"/>
        <v>0</v>
      </c>
      <c r="S41" s="300">
        <f>'２号機'!F41</f>
        <v>0</v>
      </c>
      <c r="T41" s="240">
        <f>'２号機'!H41</f>
        <v>0</v>
      </c>
      <c r="U41" s="240">
        <f>'２号機'!J41</f>
        <v>0</v>
      </c>
      <c r="V41" s="240">
        <f>'２号機'!L41</f>
        <v>0</v>
      </c>
      <c r="W41" s="240">
        <f>'２号機'!N41</f>
        <v>0</v>
      </c>
      <c r="X41" s="240">
        <f>'２号機'!P41</f>
        <v>0</v>
      </c>
      <c r="Y41" s="240">
        <f>'２号機'!R41</f>
        <v>0</v>
      </c>
      <c r="Z41" s="240">
        <f>'２号機'!T41</f>
        <v>0</v>
      </c>
      <c r="AA41" s="236">
        <f t="shared" si="2"/>
        <v>0</v>
      </c>
      <c r="AB41" s="241">
        <f>'２号機'!W41</f>
        <v>0</v>
      </c>
      <c r="AC41" s="236">
        <f>'２号機'!X41</f>
        <v>0</v>
      </c>
      <c r="AD41" s="242">
        <f>'２号機'!Y41</f>
        <v>0</v>
      </c>
      <c r="AE41" s="301">
        <f t="shared" si="3"/>
        <v>0</v>
      </c>
      <c r="AF41" s="300">
        <f>'３号機'!F41</f>
        <v>0</v>
      </c>
      <c r="AG41" s="240">
        <f>'３号機'!H41</f>
        <v>0</v>
      </c>
      <c r="AH41" s="240">
        <f>'３号機'!J41</f>
        <v>0</v>
      </c>
      <c r="AI41" s="240">
        <f>'３号機'!L41</f>
        <v>0</v>
      </c>
      <c r="AJ41" s="240">
        <f>'３号機'!N41</f>
        <v>0</v>
      </c>
      <c r="AK41" s="240">
        <f>'３号機'!P41</f>
        <v>0</v>
      </c>
      <c r="AL41" s="240">
        <f>'３号機'!R41</f>
        <v>0</v>
      </c>
      <c r="AM41" s="240">
        <f>'３号機'!T41</f>
        <v>0</v>
      </c>
      <c r="AN41" s="236">
        <f t="shared" si="4"/>
        <v>0</v>
      </c>
      <c r="AO41" s="241">
        <f>'３号機'!W41</f>
        <v>0</v>
      </c>
      <c r="AP41" s="236">
        <f>'３号機'!X41</f>
        <v>0</v>
      </c>
      <c r="AQ41" s="242">
        <f>'３号機'!Y41</f>
        <v>0</v>
      </c>
      <c r="AR41" s="301">
        <f t="shared" si="5"/>
        <v>0</v>
      </c>
      <c r="AS41" s="280">
        <f t="shared" si="7"/>
        <v>0</v>
      </c>
      <c r="AT41" s="257">
        <f t="shared" si="8"/>
        <v>0</v>
      </c>
      <c r="AU41" s="253">
        <f t="shared" si="9"/>
        <v>0</v>
      </c>
      <c r="AV41" s="258">
        <f t="shared" si="10"/>
        <v>0</v>
      </c>
      <c r="AW41" s="282">
        <f t="shared" si="11"/>
        <v>0</v>
      </c>
      <c r="AY41" s="327" t="str">
        <f t="shared" si="12"/>
        <v/>
      </c>
      <c r="AZ41" s="327" t="str">
        <f t="shared" si="12"/>
        <v/>
      </c>
      <c r="BA41" s="327" t="str">
        <f t="shared" si="12"/>
        <v/>
      </c>
      <c r="BB41" s="327" t="str">
        <f t="shared" si="12"/>
        <v/>
      </c>
      <c r="BC41" s="327">
        <f t="shared" si="12"/>
        <v>0</v>
      </c>
      <c r="BD41" s="327" t="str">
        <f t="shared" si="12"/>
        <v/>
      </c>
      <c r="BE41" s="327" t="str">
        <f t="shared" si="12"/>
        <v/>
      </c>
    </row>
    <row r="42" spans="1:57" ht="11.25" customHeight="1">
      <c r="A42" s="2"/>
      <c r="B42" s="341">
        <v>31</v>
      </c>
      <c r="C42" s="10">
        <f>'１号機'!C42</f>
        <v>0</v>
      </c>
      <c r="D42" s="6" t="s">
        <v>41</v>
      </c>
      <c r="E42" s="316"/>
      <c r="F42" s="300">
        <f>'１号機'!F42</f>
        <v>0</v>
      </c>
      <c r="G42" s="240">
        <f>'１号機'!H42</f>
        <v>0</v>
      </c>
      <c r="H42" s="240">
        <f>'１号機'!J42</f>
        <v>0</v>
      </c>
      <c r="I42" s="240">
        <f>'１号機'!L42</f>
        <v>0</v>
      </c>
      <c r="J42" s="240">
        <f>'１号機'!N42</f>
        <v>0</v>
      </c>
      <c r="K42" s="240">
        <f>'１号機'!P42</f>
        <v>0</v>
      </c>
      <c r="L42" s="240">
        <f>'１号機'!R42</f>
        <v>0</v>
      </c>
      <c r="M42" s="240">
        <f>'１号機'!T42</f>
        <v>0</v>
      </c>
      <c r="N42" s="236">
        <f t="shared" si="0"/>
        <v>0</v>
      </c>
      <c r="O42" s="241">
        <f>'１号機'!W42</f>
        <v>0</v>
      </c>
      <c r="P42" s="236">
        <f>'１号機'!X42</f>
        <v>0</v>
      </c>
      <c r="Q42" s="242">
        <f>'１号機'!Y42</f>
        <v>0</v>
      </c>
      <c r="R42" s="301">
        <f t="shared" si="1"/>
        <v>0</v>
      </c>
      <c r="S42" s="300">
        <f>'２号機'!F42</f>
        <v>0</v>
      </c>
      <c r="T42" s="240">
        <f>'２号機'!H42</f>
        <v>0</v>
      </c>
      <c r="U42" s="240">
        <f>'２号機'!J42</f>
        <v>0</v>
      </c>
      <c r="V42" s="240">
        <f>'２号機'!L42</f>
        <v>0</v>
      </c>
      <c r="W42" s="240">
        <f>'２号機'!N42</f>
        <v>0</v>
      </c>
      <c r="X42" s="240">
        <f>'２号機'!P42</f>
        <v>0</v>
      </c>
      <c r="Y42" s="240">
        <f>'２号機'!R42</f>
        <v>0</v>
      </c>
      <c r="Z42" s="240">
        <f>'２号機'!T42</f>
        <v>0</v>
      </c>
      <c r="AA42" s="236">
        <f t="shared" si="2"/>
        <v>0</v>
      </c>
      <c r="AB42" s="241">
        <f>'２号機'!W42</f>
        <v>0</v>
      </c>
      <c r="AC42" s="236">
        <f>'２号機'!X42</f>
        <v>0</v>
      </c>
      <c r="AD42" s="242">
        <f>'２号機'!Y42</f>
        <v>0</v>
      </c>
      <c r="AE42" s="301">
        <f t="shared" si="3"/>
        <v>0</v>
      </c>
      <c r="AF42" s="300">
        <f>'３号機'!F42</f>
        <v>0</v>
      </c>
      <c r="AG42" s="240">
        <f>'３号機'!H42</f>
        <v>0</v>
      </c>
      <c r="AH42" s="240">
        <f>'３号機'!J42</f>
        <v>0</v>
      </c>
      <c r="AI42" s="240">
        <f>'３号機'!L42</f>
        <v>0</v>
      </c>
      <c r="AJ42" s="240">
        <f>'３号機'!N42</f>
        <v>0</v>
      </c>
      <c r="AK42" s="240">
        <f>'３号機'!P42</f>
        <v>0</v>
      </c>
      <c r="AL42" s="240">
        <f>'３号機'!R42</f>
        <v>0</v>
      </c>
      <c r="AM42" s="240">
        <f>'３号機'!T42</f>
        <v>0</v>
      </c>
      <c r="AN42" s="236">
        <f t="shared" si="4"/>
        <v>0</v>
      </c>
      <c r="AO42" s="241">
        <f>'３号機'!W42</f>
        <v>0</v>
      </c>
      <c r="AP42" s="236">
        <f>'３号機'!X42</f>
        <v>0</v>
      </c>
      <c r="AQ42" s="242">
        <f>'３号機'!Y42</f>
        <v>0</v>
      </c>
      <c r="AR42" s="301">
        <f t="shared" si="5"/>
        <v>0</v>
      </c>
      <c r="AS42" s="280">
        <f t="shared" si="7"/>
        <v>0</v>
      </c>
      <c r="AT42" s="257">
        <f t="shared" si="8"/>
        <v>0</v>
      </c>
      <c r="AU42" s="253">
        <f t="shared" si="9"/>
        <v>0</v>
      </c>
      <c r="AV42" s="258">
        <f t="shared" si="10"/>
        <v>0</v>
      </c>
      <c r="AW42" s="282">
        <f t="shared" si="11"/>
        <v>0</v>
      </c>
      <c r="AY42" s="327" t="str">
        <f t="shared" si="12"/>
        <v/>
      </c>
      <c r="AZ42" s="327" t="str">
        <f t="shared" si="12"/>
        <v/>
      </c>
      <c r="BA42" s="327" t="str">
        <f t="shared" si="12"/>
        <v/>
      </c>
      <c r="BB42" s="327" t="str">
        <f t="shared" si="12"/>
        <v/>
      </c>
      <c r="BC42" s="327" t="str">
        <f t="shared" si="12"/>
        <v/>
      </c>
      <c r="BD42" s="327" t="str">
        <f t="shared" si="12"/>
        <v/>
      </c>
      <c r="BE42" s="327" t="str">
        <f t="shared" si="12"/>
        <v/>
      </c>
    </row>
    <row r="43" spans="1:57" ht="11.25" customHeight="1" thickBot="1">
      <c r="A43" s="2"/>
      <c r="B43" s="317"/>
      <c r="C43" s="18"/>
      <c r="D43" s="19"/>
      <c r="E43" s="318"/>
      <c r="F43" s="302"/>
      <c r="G43" s="243"/>
      <c r="H43" s="243"/>
      <c r="I43" s="243"/>
      <c r="J43" s="243"/>
      <c r="K43" s="243"/>
      <c r="L43" s="243"/>
      <c r="M43" s="243"/>
      <c r="N43" s="244"/>
      <c r="O43" s="245"/>
      <c r="P43" s="244"/>
      <c r="Q43" s="246"/>
      <c r="R43" s="303"/>
      <c r="S43" s="302"/>
      <c r="T43" s="243"/>
      <c r="U43" s="243"/>
      <c r="V43" s="243"/>
      <c r="W43" s="243"/>
      <c r="X43" s="243"/>
      <c r="Y43" s="243"/>
      <c r="Z43" s="243"/>
      <c r="AA43" s="244"/>
      <c r="AB43" s="245"/>
      <c r="AC43" s="244"/>
      <c r="AD43" s="246"/>
      <c r="AE43" s="303"/>
      <c r="AF43" s="302"/>
      <c r="AG43" s="243"/>
      <c r="AH43" s="243"/>
      <c r="AI43" s="243"/>
      <c r="AJ43" s="243"/>
      <c r="AK43" s="243"/>
      <c r="AL43" s="243"/>
      <c r="AM43" s="243"/>
      <c r="AN43" s="244"/>
      <c r="AO43" s="245"/>
      <c r="AP43" s="244"/>
      <c r="AQ43" s="246"/>
      <c r="AR43" s="303"/>
      <c r="AS43" s="283"/>
      <c r="AT43" s="260"/>
      <c r="AU43" s="259"/>
      <c r="AV43" s="261"/>
      <c r="AW43" s="284"/>
      <c r="AY43" s="327"/>
      <c r="AZ43" s="327"/>
      <c r="BA43" s="327"/>
      <c r="BB43" s="327"/>
      <c r="BC43" s="327"/>
      <c r="BD43" s="327"/>
      <c r="BE43" s="327" t="str">
        <f>IF($C43=BE$11,$AS43,"")</f>
        <v/>
      </c>
    </row>
    <row r="44" spans="1:57" s="67" customFormat="1" ht="18.75" customHeight="1" thickTop="1" thickBot="1">
      <c r="B44" s="668" t="s">
        <v>44</v>
      </c>
      <c r="C44" s="413"/>
      <c r="D44" s="84"/>
      <c r="E44" s="319"/>
      <c r="F44" s="304">
        <f t="shared" ref="F44:AW44" si="13">SUM(F12:F42)</f>
        <v>1</v>
      </c>
      <c r="G44" s="247">
        <f t="shared" si="13"/>
        <v>1</v>
      </c>
      <c r="H44" s="247">
        <f t="shared" si="13"/>
        <v>3</v>
      </c>
      <c r="I44" s="247">
        <f t="shared" si="13"/>
        <v>0</v>
      </c>
      <c r="J44" s="247">
        <f t="shared" si="13"/>
        <v>8</v>
      </c>
      <c r="K44" s="247">
        <f t="shared" si="13"/>
        <v>0</v>
      </c>
      <c r="L44" s="247">
        <f t="shared" si="13"/>
        <v>0</v>
      </c>
      <c r="M44" s="247">
        <f t="shared" si="13"/>
        <v>0</v>
      </c>
      <c r="N44" s="265">
        <f t="shared" si="13"/>
        <v>13</v>
      </c>
      <c r="O44" s="249">
        <f t="shared" si="13"/>
        <v>8500</v>
      </c>
      <c r="P44" s="248">
        <f t="shared" si="13"/>
        <v>23</v>
      </c>
      <c r="Q44" s="250">
        <f t="shared" si="13"/>
        <v>2300</v>
      </c>
      <c r="R44" s="305">
        <f t="shared" si="13"/>
        <v>6200</v>
      </c>
      <c r="S44" s="304">
        <f t="shared" si="13"/>
        <v>0</v>
      </c>
      <c r="T44" s="247">
        <f t="shared" si="13"/>
        <v>1</v>
      </c>
      <c r="U44" s="247">
        <f t="shared" si="13"/>
        <v>1</v>
      </c>
      <c r="V44" s="247">
        <f t="shared" si="13"/>
        <v>0</v>
      </c>
      <c r="W44" s="247">
        <f t="shared" si="13"/>
        <v>5</v>
      </c>
      <c r="X44" s="247">
        <f t="shared" si="13"/>
        <v>0</v>
      </c>
      <c r="Y44" s="247">
        <f t="shared" si="13"/>
        <v>0</v>
      </c>
      <c r="Z44" s="247">
        <f t="shared" si="13"/>
        <v>0</v>
      </c>
      <c r="AA44" s="265">
        <f t="shared" si="13"/>
        <v>7</v>
      </c>
      <c r="AB44" s="249">
        <f t="shared" si="13"/>
        <v>4200</v>
      </c>
      <c r="AC44" s="248">
        <f t="shared" si="13"/>
        <v>0</v>
      </c>
      <c r="AD44" s="250">
        <f t="shared" si="13"/>
        <v>0</v>
      </c>
      <c r="AE44" s="305">
        <f t="shared" si="13"/>
        <v>4200</v>
      </c>
      <c r="AF44" s="304">
        <f t="shared" si="13"/>
        <v>0</v>
      </c>
      <c r="AG44" s="247">
        <f t="shared" si="13"/>
        <v>0</v>
      </c>
      <c r="AH44" s="247">
        <f t="shared" si="13"/>
        <v>0</v>
      </c>
      <c r="AI44" s="247">
        <f t="shared" si="13"/>
        <v>0</v>
      </c>
      <c r="AJ44" s="247">
        <f t="shared" si="13"/>
        <v>0</v>
      </c>
      <c r="AK44" s="247">
        <f t="shared" si="13"/>
        <v>0</v>
      </c>
      <c r="AL44" s="247">
        <f t="shared" si="13"/>
        <v>0</v>
      </c>
      <c r="AM44" s="247">
        <f t="shared" si="13"/>
        <v>0</v>
      </c>
      <c r="AN44" s="265">
        <f t="shared" si="13"/>
        <v>0</v>
      </c>
      <c r="AO44" s="249">
        <f t="shared" si="13"/>
        <v>0</v>
      </c>
      <c r="AP44" s="248">
        <f t="shared" si="13"/>
        <v>0</v>
      </c>
      <c r="AQ44" s="250">
        <f t="shared" si="13"/>
        <v>0</v>
      </c>
      <c r="AR44" s="305">
        <f t="shared" si="13"/>
        <v>0</v>
      </c>
      <c r="AS44" s="285">
        <f t="shared" si="13"/>
        <v>20</v>
      </c>
      <c r="AT44" s="263">
        <f t="shared" si="13"/>
        <v>12700</v>
      </c>
      <c r="AU44" s="262">
        <f t="shared" si="13"/>
        <v>23</v>
      </c>
      <c r="AV44" s="264">
        <f t="shared" si="13"/>
        <v>2300</v>
      </c>
      <c r="AW44" s="286">
        <f t="shared" si="13"/>
        <v>10400</v>
      </c>
      <c r="AY44" s="328">
        <f>SUM(AY12:AY42)</f>
        <v>0</v>
      </c>
      <c r="AZ44" s="328">
        <f t="shared" ref="AZ44:BE44" si="14">SUM(AZ12:AZ42)</f>
        <v>0</v>
      </c>
      <c r="BA44" s="328">
        <f t="shared" si="14"/>
        <v>0</v>
      </c>
      <c r="BB44" s="328">
        <f t="shared" si="14"/>
        <v>20</v>
      </c>
      <c r="BC44" s="328">
        <f t="shared" si="14"/>
        <v>0</v>
      </c>
      <c r="BD44" s="328">
        <f t="shared" si="14"/>
        <v>0</v>
      </c>
      <c r="BE44" s="328">
        <f t="shared" si="14"/>
        <v>0</v>
      </c>
    </row>
    <row r="45" spans="1:57" ht="11.25" customHeight="1" thickBot="1">
      <c r="B45" s="287"/>
      <c r="C45" s="252"/>
      <c r="D45" s="252"/>
      <c r="E45" s="288"/>
      <c r="F45" s="287"/>
      <c r="G45" s="252"/>
      <c r="H45" s="252"/>
      <c r="I45" s="252"/>
      <c r="J45" s="252"/>
      <c r="K45" s="252"/>
      <c r="L45" s="252"/>
      <c r="M45" s="252"/>
      <c r="N45" s="252"/>
      <c r="O45" s="252"/>
      <c r="P45" s="252"/>
      <c r="Q45" s="252"/>
      <c r="R45" s="288"/>
      <c r="S45" s="287"/>
      <c r="T45" s="252"/>
      <c r="U45" s="252"/>
      <c r="V45" s="252"/>
      <c r="W45" s="252"/>
      <c r="X45" s="252"/>
      <c r="Y45" s="252"/>
      <c r="Z45" s="252"/>
      <c r="AA45" s="252"/>
      <c r="AB45" s="252"/>
      <c r="AC45" s="252"/>
      <c r="AD45" s="252"/>
      <c r="AE45" s="288"/>
      <c r="AF45" s="287"/>
      <c r="AG45" s="252"/>
      <c r="AH45" s="252"/>
      <c r="AI45" s="252"/>
      <c r="AJ45" s="252"/>
      <c r="AK45" s="252"/>
      <c r="AL45" s="252"/>
      <c r="AM45" s="252"/>
      <c r="AN45" s="252"/>
      <c r="AO45" s="252"/>
      <c r="AP45" s="252"/>
      <c r="AQ45" s="252"/>
      <c r="AR45" s="288"/>
      <c r="AS45" s="287"/>
      <c r="AT45" s="252"/>
      <c r="AU45" s="252"/>
      <c r="AV45" s="252"/>
      <c r="AW45" s="288"/>
    </row>
    <row r="46" spans="1:57" ht="11.25" customHeight="1">
      <c r="B46" s="661" t="s">
        <v>73</v>
      </c>
      <c r="C46" s="508"/>
      <c r="D46" s="508"/>
      <c r="E46" s="662"/>
      <c r="F46" s="306" t="s">
        <v>66</v>
      </c>
      <c r="G46" s="251" t="s">
        <v>65</v>
      </c>
      <c r="H46" s="251" t="s">
        <v>67</v>
      </c>
      <c r="I46" s="251" t="s">
        <v>68</v>
      </c>
      <c r="J46" s="251" t="s">
        <v>69</v>
      </c>
      <c r="K46" s="251" t="s">
        <v>70</v>
      </c>
      <c r="L46" s="251" t="s">
        <v>71</v>
      </c>
      <c r="M46" s="251" t="s">
        <v>72</v>
      </c>
      <c r="N46" s="609" t="s">
        <v>4</v>
      </c>
      <c r="O46" s="610"/>
      <c r="P46" s="605" t="s">
        <v>84</v>
      </c>
      <c r="Q46" s="606"/>
      <c r="R46" s="307" t="s">
        <v>140</v>
      </c>
      <c r="S46" s="306" t="s">
        <v>152</v>
      </c>
      <c r="T46" s="251" t="s">
        <v>153</v>
      </c>
      <c r="U46" s="251" t="s">
        <v>154</v>
      </c>
      <c r="V46" s="251" t="s">
        <v>155</v>
      </c>
      <c r="W46" s="251" t="s">
        <v>156</v>
      </c>
      <c r="X46" s="251" t="s">
        <v>157</v>
      </c>
      <c r="Y46" s="251" t="s">
        <v>158</v>
      </c>
      <c r="Z46" s="251" t="s">
        <v>159</v>
      </c>
      <c r="AA46" s="609" t="s">
        <v>4</v>
      </c>
      <c r="AB46" s="610"/>
      <c r="AC46" s="605" t="s">
        <v>84</v>
      </c>
      <c r="AD46" s="606"/>
      <c r="AE46" s="307" t="s">
        <v>140</v>
      </c>
      <c r="AF46" s="306" t="s">
        <v>152</v>
      </c>
      <c r="AG46" s="251" t="s">
        <v>153</v>
      </c>
      <c r="AH46" s="251" t="s">
        <v>154</v>
      </c>
      <c r="AI46" s="251" t="s">
        <v>155</v>
      </c>
      <c r="AJ46" s="251" t="s">
        <v>156</v>
      </c>
      <c r="AK46" s="251" t="s">
        <v>157</v>
      </c>
      <c r="AL46" s="251" t="s">
        <v>158</v>
      </c>
      <c r="AM46" s="251" t="s">
        <v>159</v>
      </c>
      <c r="AN46" s="609" t="s">
        <v>4</v>
      </c>
      <c r="AO46" s="610"/>
      <c r="AP46" s="605" t="s">
        <v>84</v>
      </c>
      <c r="AQ46" s="606"/>
      <c r="AR46" s="307" t="s">
        <v>140</v>
      </c>
      <c r="AS46" s="696" t="s">
        <v>4</v>
      </c>
      <c r="AT46" s="697"/>
      <c r="AU46" s="698" t="s">
        <v>84</v>
      </c>
      <c r="AV46" s="699"/>
      <c r="AW46" s="289" t="s">
        <v>140</v>
      </c>
    </row>
    <row r="47" spans="1:57" ht="11.25" customHeight="1" thickBot="1">
      <c r="B47" s="663"/>
      <c r="C47" s="419"/>
      <c r="D47" s="419"/>
      <c r="E47" s="664"/>
      <c r="F47" s="308"/>
      <c r="G47" s="273"/>
      <c r="H47" s="273"/>
      <c r="I47" s="273"/>
      <c r="J47" s="273"/>
      <c r="K47" s="273"/>
      <c r="L47" s="273"/>
      <c r="M47" s="273"/>
      <c r="N47" s="135" t="s">
        <v>141</v>
      </c>
      <c r="O47" s="267" t="s">
        <v>3</v>
      </c>
      <c r="P47" s="607" t="s">
        <v>42</v>
      </c>
      <c r="Q47" s="608"/>
      <c r="R47" s="297" t="s">
        <v>46</v>
      </c>
      <c r="S47" s="308"/>
      <c r="T47" s="273"/>
      <c r="U47" s="273"/>
      <c r="V47" s="273"/>
      <c r="W47" s="273"/>
      <c r="X47" s="273"/>
      <c r="Y47" s="273"/>
      <c r="Z47" s="273"/>
      <c r="AA47" s="135" t="s">
        <v>141</v>
      </c>
      <c r="AB47" s="267" t="s">
        <v>3</v>
      </c>
      <c r="AC47" s="607" t="s">
        <v>42</v>
      </c>
      <c r="AD47" s="608"/>
      <c r="AE47" s="297" t="s">
        <v>46</v>
      </c>
      <c r="AF47" s="308"/>
      <c r="AG47" s="273"/>
      <c r="AH47" s="273"/>
      <c r="AI47" s="273"/>
      <c r="AJ47" s="273"/>
      <c r="AK47" s="273"/>
      <c r="AL47" s="273"/>
      <c r="AM47" s="273"/>
      <c r="AN47" s="135" t="s">
        <v>141</v>
      </c>
      <c r="AO47" s="267" t="s">
        <v>3</v>
      </c>
      <c r="AP47" s="607" t="s">
        <v>42</v>
      </c>
      <c r="AQ47" s="608"/>
      <c r="AR47" s="297" t="s">
        <v>46</v>
      </c>
      <c r="AS47" s="278" t="s">
        <v>141</v>
      </c>
      <c r="AT47" s="270" t="s">
        <v>3</v>
      </c>
      <c r="AU47" s="700" t="s">
        <v>42</v>
      </c>
      <c r="AV47" s="701"/>
      <c r="AW47" s="279" t="s">
        <v>46</v>
      </c>
    </row>
    <row r="48" spans="1:57" s="67" customFormat="1" ht="18.75" customHeight="1" thickBot="1">
      <c r="B48" s="658" t="s">
        <v>125</v>
      </c>
      <c r="C48" s="659"/>
      <c r="D48" s="659"/>
      <c r="E48" s="660"/>
      <c r="F48" s="309">
        <f>IF(N44=0,0,(F44/N44))</f>
        <v>7.6923076923076927E-2</v>
      </c>
      <c r="G48" s="310">
        <f>IF(N44=0,0,(G44/N44))</f>
        <v>7.6923076923076927E-2</v>
      </c>
      <c r="H48" s="310">
        <f>IF(N44=0,0,(H44/N44))</f>
        <v>0.23076923076923078</v>
      </c>
      <c r="I48" s="310">
        <f>IF(N44=0,0,(I44/N44))</f>
        <v>0</v>
      </c>
      <c r="J48" s="310">
        <f>IF(N44=0,0,(J44/N44))</f>
        <v>0.61538461538461542</v>
      </c>
      <c r="K48" s="310">
        <f>IF(N44=0,0,(K44/N44))</f>
        <v>0</v>
      </c>
      <c r="L48" s="310">
        <f>IF(N44=0,0,(L44/N44))</f>
        <v>0</v>
      </c>
      <c r="M48" s="310">
        <f>IF(N44=0,0,(M44/N44))</f>
        <v>0</v>
      </c>
      <c r="N48" s="311">
        <f>IF(N44=0,0,(N44/N44))</f>
        <v>1</v>
      </c>
      <c r="O48" s="310">
        <f>IF(O44=0,0,(O44/O44))</f>
        <v>1</v>
      </c>
      <c r="P48" s="312"/>
      <c r="Q48" s="313">
        <f>IF(O44=0,0,(Q44/O44))</f>
        <v>0.27058823529411763</v>
      </c>
      <c r="R48" s="314">
        <f>O48-Q48</f>
        <v>0.72941176470588243</v>
      </c>
      <c r="S48" s="309">
        <f>IF(AA44=0,0,(S44/AA44))</f>
        <v>0</v>
      </c>
      <c r="T48" s="310">
        <f>IF(AA44=0,0,(T44/AA44))</f>
        <v>0.14285714285714285</v>
      </c>
      <c r="U48" s="310">
        <f>IF(AA44=0,0,(U44/AA44))</f>
        <v>0.14285714285714285</v>
      </c>
      <c r="V48" s="310">
        <f>IF(AA44=0,0,(V44/AA44))</f>
        <v>0</v>
      </c>
      <c r="W48" s="310">
        <f>IF(AA44=0,0,(W44/AA44))</f>
        <v>0.7142857142857143</v>
      </c>
      <c r="X48" s="310">
        <f>IF(AA44=0,0,(X44/AA44))</f>
        <v>0</v>
      </c>
      <c r="Y48" s="310">
        <f>IF(AA44=0,0,(Y44/AA44))</f>
        <v>0</v>
      </c>
      <c r="Z48" s="310">
        <f>IF(AA44=0,0,(Z44/AA44))</f>
        <v>0</v>
      </c>
      <c r="AA48" s="311">
        <f>IF(AA44=0,0,(AA44/AA44))</f>
        <v>1</v>
      </c>
      <c r="AB48" s="310">
        <f>IF(AB44=0,0,(AB44/AB44))</f>
        <v>1</v>
      </c>
      <c r="AC48" s="312"/>
      <c r="AD48" s="313">
        <f>IF(AB44=0,0,(AD44/AB44))</f>
        <v>0</v>
      </c>
      <c r="AE48" s="314">
        <f>AB48-AD48</f>
        <v>1</v>
      </c>
      <c r="AF48" s="309">
        <f>IF(AN44=0,0,(AF44/AN44))</f>
        <v>0</v>
      </c>
      <c r="AG48" s="310">
        <f>IF(AN44=0,0,(AG44/AN44))</f>
        <v>0</v>
      </c>
      <c r="AH48" s="310">
        <f>IF(AN44=0,0,(AH44/AN44))</f>
        <v>0</v>
      </c>
      <c r="AI48" s="310">
        <f>IF(AN44=0,0,(AI44/AN44))</f>
        <v>0</v>
      </c>
      <c r="AJ48" s="310">
        <f>IF(AN44=0,0,(AJ44/AN44))</f>
        <v>0</v>
      </c>
      <c r="AK48" s="310">
        <f>IF(AN44=0,0,(AK44/AN44))</f>
        <v>0</v>
      </c>
      <c r="AL48" s="310">
        <f>IF(AN44=0,0,(AL44/AN44))</f>
        <v>0</v>
      </c>
      <c r="AM48" s="310">
        <f>IF(AN44=0,0,(AM44/AN44))</f>
        <v>0</v>
      </c>
      <c r="AN48" s="311">
        <f>IF(AN44=0,0,(AN44/AN44))</f>
        <v>0</v>
      </c>
      <c r="AO48" s="310">
        <f>IF(AO44=0,0,(AO44/AO44))</f>
        <v>0</v>
      </c>
      <c r="AP48" s="312"/>
      <c r="AQ48" s="313">
        <f>IF(AO44=0,0,(AQ44/AO44))</f>
        <v>0</v>
      </c>
      <c r="AR48" s="314">
        <f>AO48-AQ48</f>
        <v>0</v>
      </c>
      <c r="AS48" s="290">
        <f>IF(AS44=0,0,(AS44/AS44))</f>
        <v>1</v>
      </c>
      <c r="AT48" s="291">
        <f>IF(AT44=0,0,(AT44/AT44))</f>
        <v>1</v>
      </c>
      <c r="AU48" s="292"/>
      <c r="AV48" s="339">
        <f>IF(AT44=0,0,(AV44/AT44))</f>
        <v>0.18110236220472442</v>
      </c>
      <c r="AW48" s="293">
        <f>AT48-AV48</f>
        <v>0.81889763779527558</v>
      </c>
    </row>
    <row r="49" spans="2:49" s="67" customFormat="1" ht="9.75" customHeight="1" thickTop="1">
      <c r="B49" s="39"/>
      <c r="C49" s="39"/>
      <c r="D49" s="39"/>
      <c r="E49" s="39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364">
        <f t="shared" ref="AF49:AM49" si="15">SUM(F44,S44,AF44)</f>
        <v>1</v>
      </c>
      <c r="AG49" s="364">
        <f t="shared" si="15"/>
        <v>2</v>
      </c>
      <c r="AH49" s="364">
        <f t="shared" si="15"/>
        <v>4</v>
      </c>
      <c r="AI49" s="364">
        <f t="shared" si="15"/>
        <v>0</v>
      </c>
      <c r="AJ49" s="364">
        <f t="shared" si="15"/>
        <v>13</v>
      </c>
      <c r="AK49" s="364">
        <f t="shared" si="15"/>
        <v>0</v>
      </c>
      <c r="AL49" s="364">
        <f t="shared" si="15"/>
        <v>0</v>
      </c>
      <c r="AM49" s="364">
        <f t="shared" si="15"/>
        <v>0</v>
      </c>
      <c r="AN49" s="364">
        <f>SUM(AF49:AM49)</f>
        <v>20</v>
      </c>
      <c r="AO49" s="77"/>
      <c r="AP49" s="77"/>
      <c r="AQ49" s="77"/>
      <c r="AR49" s="77"/>
      <c r="AS49" s="82"/>
      <c r="AT49" s="82"/>
      <c r="AU49" s="82"/>
      <c r="AV49" s="82"/>
      <c r="AW49" s="82"/>
    </row>
    <row r="50" spans="2:49" ht="12" customHeight="1" thickBot="1">
      <c r="AS50" s="274"/>
      <c r="AT50" s="274"/>
      <c r="AU50" s="274"/>
      <c r="AV50" s="274"/>
      <c r="AW50" s="274"/>
    </row>
    <row r="51" spans="2:49" ht="11.25" customHeight="1">
      <c r="B51" s="594" t="s">
        <v>48</v>
      </c>
      <c r="C51" s="595"/>
      <c r="D51" s="596" t="s">
        <v>50</v>
      </c>
      <c r="E51" s="521"/>
      <c r="F51" s="520" t="s">
        <v>51</v>
      </c>
      <c r="G51" s="521"/>
      <c r="H51" s="520" t="s">
        <v>52</v>
      </c>
      <c r="I51" s="521"/>
      <c r="J51" s="520" t="s">
        <v>53</v>
      </c>
      <c r="K51" s="521"/>
      <c r="L51" s="520" t="s">
        <v>54</v>
      </c>
      <c r="M51" s="521"/>
      <c r="N51" s="520" t="s">
        <v>55</v>
      </c>
      <c r="O51" s="521"/>
      <c r="P51" s="520" t="s">
        <v>56</v>
      </c>
      <c r="Q51" s="525"/>
      <c r="R51" s="695" t="s">
        <v>57</v>
      </c>
      <c r="S51" s="521"/>
      <c r="T51" s="520" t="s">
        <v>58</v>
      </c>
      <c r="U51" s="693"/>
      <c r="Y51" s="594" t="s">
        <v>59</v>
      </c>
      <c r="Z51" s="694"/>
      <c r="AA51" s="520" t="s">
        <v>60</v>
      </c>
      <c r="AB51" s="596"/>
      <c r="AC51" s="520" t="s">
        <v>61</v>
      </c>
      <c r="AD51" s="521"/>
      <c r="AE51" s="520" t="s">
        <v>62</v>
      </c>
      <c r="AF51" s="521"/>
      <c r="AG51" s="520" t="s">
        <v>63</v>
      </c>
      <c r="AH51" s="521"/>
      <c r="AI51" s="520" t="s">
        <v>64</v>
      </c>
      <c r="AJ51" s="693"/>
    </row>
    <row r="52" spans="2:49" ht="11.25" customHeight="1" thickBot="1">
      <c r="B52" s="599" t="s">
        <v>49</v>
      </c>
      <c r="C52" s="600"/>
      <c r="D52" s="27" t="s">
        <v>125</v>
      </c>
      <c r="E52" s="401" t="s">
        <v>129</v>
      </c>
      <c r="F52" s="26" t="s">
        <v>125</v>
      </c>
      <c r="G52" s="401" t="s">
        <v>129</v>
      </c>
      <c r="H52" s="26" t="s">
        <v>125</v>
      </c>
      <c r="I52" s="401" t="s">
        <v>129</v>
      </c>
      <c r="J52" s="26" t="s">
        <v>125</v>
      </c>
      <c r="K52" s="401" t="s">
        <v>129</v>
      </c>
      <c r="L52" s="26" t="s">
        <v>125</v>
      </c>
      <c r="M52" s="401" t="s">
        <v>129</v>
      </c>
      <c r="N52" s="26" t="s">
        <v>125</v>
      </c>
      <c r="O52" s="401" t="s">
        <v>129</v>
      </c>
      <c r="P52" s="26" t="s">
        <v>125</v>
      </c>
      <c r="Q52" s="401" t="s">
        <v>129</v>
      </c>
      <c r="R52" s="28" t="s">
        <v>125</v>
      </c>
      <c r="S52" s="401" t="s">
        <v>129</v>
      </c>
      <c r="T52" s="26" t="s">
        <v>125</v>
      </c>
      <c r="U52" s="400" t="s">
        <v>129</v>
      </c>
      <c r="Y52" s="599" t="s">
        <v>49</v>
      </c>
      <c r="Z52" s="612"/>
      <c r="AA52" s="27" t="s">
        <v>125</v>
      </c>
      <c r="AB52" s="401" t="s">
        <v>129</v>
      </c>
      <c r="AC52" s="26" t="s">
        <v>125</v>
      </c>
      <c r="AD52" s="401" t="s">
        <v>129</v>
      </c>
      <c r="AE52" s="26" t="s">
        <v>125</v>
      </c>
      <c r="AF52" s="401" t="s">
        <v>129</v>
      </c>
      <c r="AG52" s="26" t="s">
        <v>125</v>
      </c>
      <c r="AH52" s="401" t="s">
        <v>129</v>
      </c>
      <c r="AI52" s="26" t="s">
        <v>125</v>
      </c>
      <c r="AJ52" s="400" t="s">
        <v>129</v>
      </c>
    </row>
    <row r="53" spans="2:49" s="67" customFormat="1" ht="22.5" customHeight="1" thickBot="1">
      <c r="B53" s="601" t="s">
        <v>130</v>
      </c>
      <c r="C53" s="602"/>
      <c r="D53" s="124">
        <f>IF((S53+U53)=0,0,(E53/(S53+U53)))</f>
        <v>0</v>
      </c>
      <c r="E53" s="130">
        <f>AY44</f>
        <v>0</v>
      </c>
      <c r="F53" s="124">
        <f>IF((S53+U53)=0,0,(G53/(S53+U53)))</f>
        <v>0</v>
      </c>
      <c r="G53" s="130">
        <f>AZ44</f>
        <v>0</v>
      </c>
      <c r="H53" s="124">
        <f>IF((S53+U53)=0,0,(I53/(S53+U53)))</f>
        <v>0</v>
      </c>
      <c r="I53" s="130">
        <f>BA44</f>
        <v>0</v>
      </c>
      <c r="J53" s="124">
        <f>IF((S53+U53)=0,0,(K53/(S53+U53)))</f>
        <v>1</v>
      </c>
      <c r="K53" s="130">
        <f>BB44</f>
        <v>20</v>
      </c>
      <c r="L53" s="124">
        <f>IF((S53+U53)=0,0,(M53/(S53+U53)))</f>
        <v>0</v>
      </c>
      <c r="M53" s="130">
        <f>BC44</f>
        <v>0</v>
      </c>
      <c r="N53" s="124">
        <f>IF((S53+U53)=0,0,(O53/(S53+U53)))</f>
        <v>0</v>
      </c>
      <c r="O53" s="130">
        <f>BD44</f>
        <v>0</v>
      </c>
      <c r="P53" s="124">
        <f>IF((S53+U53)=0,0,(Q53/(S53+U53)))</f>
        <v>0</v>
      </c>
      <c r="Q53" s="131">
        <f>BE44</f>
        <v>0</v>
      </c>
      <c r="R53" s="134">
        <f>SUM(D53,F53,H53,J53,L53)</f>
        <v>1</v>
      </c>
      <c r="S53" s="132">
        <f>SUM(E53,G53,I53,K53,M53)</f>
        <v>20</v>
      </c>
      <c r="T53" s="79">
        <f>SUM(N53,P53)</f>
        <v>0</v>
      </c>
      <c r="U53" s="133">
        <f>SUM(O53,Q53)</f>
        <v>0</v>
      </c>
      <c r="Y53" s="601" t="s">
        <v>130</v>
      </c>
      <c r="Z53" s="602"/>
      <c r="AA53" s="79">
        <f>IF((AB53+AD53+AF53+AH53+AJ53)=0,0,(AB53/(AB53+AD53+AF53+AH53+AJ53)))</f>
        <v>1</v>
      </c>
      <c r="AB53" s="130">
        <f>SUM(AS12:AS18)</f>
        <v>20</v>
      </c>
      <c r="AC53" s="79">
        <f>IF((AB53+AD53+AF53+AH53+AJ53)=0,0,(AD53/(AB53+AD53+AF53+AH53+AJ53)))</f>
        <v>0</v>
      </c>
      <c r="AD53" s="130">
        <f>SUM(AS19:AS25)</f>
        <v>0</v>
      </c>
      <c r="AE53" s="79">
        <f>IF((AB53+AD53+AF53+AH53+AJ53)=0,0,(AF53/(AB53+AD53+AF53+AH53+AJ53)))</f>
        <v>0</v>
      </c>
      <c r="AF53" s="130">
        <f>SUM(AS26:AS32)</f>
        <v>0</v>
      </c>
      <c r="AG53" s="79">
        <f>IF((AB53+AD53+AF53+AH53+AJ53)=0,0,(AH53/(AB53+AD53+AF53+AH53+AJ53)))</f>
        <v>0</v>
      </c>
      <c r="AH53" s="130">
        <f>SUM(AS33:AS39)</f>
        <v>0</v>
      </c>
      <c r="AI53" s="79">
        <f>IF((AB53+AD53+AF53+AH53+AJ53)=0,0,(AJ53/(AB53+AD53+AF53+AH53+AJ53)))</f>
        <v>0</v>
      </c>
      <c r="AJ53" s="133">
        <f>SUM(AS40:AS42)</f>
        <v>0</v>
      </c>
    </row>
    <row r="54" spans="2:49" s="67" customFormat="1" ht="22.5" hidden="1" customHeight="1" thickBot="1">
      <c r="B54" s="603" t="s">
        <v>122</v>
      </c>
      <c r="C54" s="604"/>
      <c r="D54" s="124">
        <f>IF((R53+T53)=0,0,(E53/(R53+T53)))</f>
        <v>0</v>
      </c>
      <c r="E54" s="125">
        <f>IF((S53+U53)=0,0,(E53/(S53+U53)))</f>
        <v>0</v>
      </c>
      <c r="F54" s="125">
        <f>IF((R53+T53)=0,0,(F53/(R53+T53)))</f>
        <v>0</v>
      </c>
      <c r="G54" s="125">
        <f>IF((S53+U53)=0,0,(G53/(S53+U53)))</f>
        <v>0</v>
      </c>
      <c r="H54" s="125">
        <f>IF((R53+T53)=0,0,(H53/(R53+T53)))</f>
        <v>0</v>
      </c>
      <c r="I54" s="125">
        <f>IF((S53+U53)=0,0,(I53/(S53+U53)))</f>
        <v>0</v>
      </c>
      <c r="J54" s="125">
        <f>IF((R53+T53)=0,0,(J53/(R53+T53)))</f>
        <v>1</v>
      </c>
      <c r="K54" s="125">
        <f>IF((S53+U53)=0,0,(K53/(S53+U53)))</f>
        <v>1</v>
      </c>
      <c r="L54" s="125">
        <f>IF((R53+T53)=0,0,(L53/(R53+T53)))</f>
        <v>0</v>
      </c>
      <c r="M54" s="125">
        <f>IF((S53+U53)=0,0,(M53/(S53+U53)))</f>
        <v>0</v>
      </c>
      <c r="N54" s="125">
        <f>IF((R53+T53)=0,0,(N53/(R53+T53)))</f>
        <v>0</v>
      </c>
      <c r="O54" s="125">
        <f>IF((S53+U53)=0,0,(O53/(S53+U53)))</f>
        <v>0</v>
      </c>
      <c r="P54" s="125">
        <f>IF((R53+T53)=0,0,(P53/(R53+T53)))</f>
        <v>0</v>
      </c>
      <c r="Q54" s="126">
        <f>IF((S53+U53)=0,0,(Q53/(S53+U53)))</f>
        <v>0</v>
      </c>
      <c r="R54" s="127">
        <f>IF((D53+F53+H53+J53+L53+N53+P53)=0,0,((D53+F53+H53+J53+L53)/(D53+F53+H53+J53+L53+N53+P53)))</f>
        <v>1</v>
      </c>
      <c r="S54" s="128">
        <f>IF((E53+G53+I53+K53+M53+O53+Q53)=0,0,((E53+G53+I53+K53+M53)/(E53+G53+I53+K53+M53+O53+Q53)))</f>
        <v>1</v>
      </c>
      <c r="T54" s="125">
        <f>IF((D53+F53+H53+J53+L53+N53+P53)=0,0,((N53+P53)/(D53+F53+H53+J53+L53+N53+P53)))</f>
        <v>0</v>
      </c>
      <c r="U54" s="129">
        <f>IF((E53+G53+I53+K53+M53+O53+Q53)=0,0,((O53+Q53)/(E53+G53+I53+K53+M53+O53+Q53)))</f>
        <v>0</v>
      </c>
    </row>
    <row r="55" spans="2:49" ht="11.25" customHeight="1"/>
    <row r="56" spans="2:49" ht="11.25" customHeight="1"/>
    <row r="57" spans="2:49" ht="11.25" customHeight="1" thickBot="1"/>
    <row r="58" spans="2:49" s="67" customFormat="1" ht="22.5" hidden="1" customHeight="1" thickBot="1">
      <c r="C58" s="597" t="s">
        <v>122</v>
      </c>
      <c r="D58" s="598"/>
      <c r="E58" s="379">
        <f>IF((AA53+AC53+AE53+AG53+AI53)=0,0,(AA53/(AA53+AC53+AE53+AG53+AI53)))</f>
        <v>1</v>
      </c>
      <c r="F58" s="379">
        <f>IF((AB53+AD53+AF53+AH53+AJ53)=0,0,(AB53/(AB53+AD53+AF53+AH53+AJ53)))</f>
        <v>1</v>
      </c>
      <c r="G58" s="125">
        <f>IF((AA53+AC53+AE53+AG53+AI53)=0,0,(AC53/(AA53+AC53+AE53+AG53+AI53)))</f>
        <v>0</v>
      </c>
      <c r="H58" s="125">
        <f>IF((AA53+AC53+AE53+AG53+AI53)=0,0,(AE53/(AA53+AC53+AE53+AG53+AI53)))</f>
        <v>0</v>
      </c>
      <c r="I58" s="125">
        <f>IF((AA53+AC53+AE53+AG53+AI53)=0,0,(AG53/(AA53+AC53+AE53+AG53+AI53)))</f>
        <v>0</v>
      </c>
      <c r="J58" s="125">
        <f>IF((AA53+AC53+AE53+AG53+AI53)=0,0,(AI53/(AA53+AC53+AE53+AG53+AI53)))</f>
        <v>0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2:49" ht="14.25" customHeight="1" thickBot="1">
      <c r="C59" s="378"/>
      <c r="D59" s="378"/>
      <c r="E59" s="378"/>
      <c r="F59" s="378"/>
      <c r="G59" s="583" t="s">
        <v>104</v>
      </c>
      <c r="H59" s="584"/>
      <c r="I59" s="584"/>
      <c r="J59" s="585"/>
      <c r="K59" s="517" t="s">
        <v>131</v>
      </c>
      <c r="L59" s="561"/>
      <c r="M59" s="517" t="s">
        <v>3</v>
      </c>
      <c r="N59" s="518"/>
      <c r="O59" s="519"/>
      <c r="P59" s="276"/>
      <c r="Q59" s="276"/>
      <c r="R59" s="2"/>
      <c r="S59" s="2"/>
      <c r="T59" s="39"/>
      <c r="U59" s="35"/>
      <c r="V59" s="35"/>
      <c r="W59" s="35"/>
      <c r="X59" s="507" t="s">
        <v>104</v>
      </c>
      <c r="Y59" s="508"/>
      <c r="Z59" s="508"/>
      <c r="AA59" s="611"/>
      <c r="AB59" s="522" t="s">
        <v>131</v>
      </c>
      <c r="AC59" s="681"/>
      <c r="AD59" s="522" t="s">
        <v>3</v>
      </c>
      <c r="AE59" s="523"/>
      <c r="AF59" s="524"/>
    </row>
    <row r="60" spans="2:49" ht="11.25" customHeight="1">
      <c r="C60" s="559" t="s">
        <v>246</v>
      </c>
      <c r="D60" s="560"/>
      <c r="E60" s="560"/>
      <c r="F60" s="560"/>
      <c r="G60" s="569" t="s">
        <v>160</v>
      </c>
      <c r="H60" s="570"/>
      <c r="I60" s="570"/>
      <c r="J60" s="571"/>
      <c r="K60" s="572">
        <f>F44</f>
        <v>1</v>
      </c>
      <c r="L60" s="573"/>
      <c r="M60" s="615"/>
      <c r="N60" s="616"/>
      <c r="O60" s="617"/>
      <c r="P60" s="336"/>
      <c r="Q60" s="336"/>
      <c r="R60" s="276"/>
      <c r="S60" s="276"/>
      <c r="T60" s="542" t="s">
        <v>245</v>
      </c>
      <c r="U60" s="543"/>
      <c r="V60" s="543"/>
      <c r="W60" s="543"/>
      <c r="X60" s="569" t="s">
        <v>160</v>
      </c>
      <c r="Y60" s="570"/>
      <c r="Z60" s="570"/>
      <c r="AA60" s="571"/>
      <c r="AB60" s="572">
        <f>SUM(K60,K69,K78)</f>
        <v>1</v>
      </c>
      <c r="AC60" s="573"/>
      <c r="AD60" s="615"/>
      <c r="AE60" s="616"/>
      <c r="AF60" s="617"/>
    </row>
    <row r="61" spans="2:49" ht="11.25" customHeight="1">
      <c r="C61" s="532"/>
      <c r="D61" s="533"/>
      <c r="E61" s="533"/>
      <c r="F61" s="533"/>
      <c r="G61" s="556" t="s">
        <v>161</v>
      </c>
      <c r="H61" s="557"/>
      <c r="I61" s="557"/>
      <c r="J61" s="558"/>
      <c r="K61" s="562">
        <f>G44</f>
        <v>1</v>
      </c>
      <c r="L61" s="563"/>
      <c r="M61" s="618"/>
      <c r="N61" s="619"/>
      <c r="O61" s="620"/>
      <c r="P61" s="336"/>
      <c r="Q61" s="336"/>
      <c r="R61" s="275"/>
      <c r="S61" s="275"/>
      <c r="T61" s="544"/>
      <c r="U61" s="545"/>
      <c r="V61" s="545"/>
      <c r="W61" s="545"/>
      <c r="X61" s="556" t="s">
        <v>161</v>
      </c>
      <c r="Y61" s="557"/>
      <c r="Z61" s="557"/>
      <c r="AA61" s="558"/>
      <c r="AB61" s="562">
        <f t="shared" ref="AB61:AB67" si="16">SUM(K61,K70,K79)</f>
        <v>2</v>
      </c>
      <c r="AC61" s="563"/>
      <c r="AD61" s="618"/>
      <c r="AE61" s="619"/>
      <c r="AF61" s="620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</row>
    <row r="62" spans="2:49" ht="11.25" customHeight="1">
      <c r="C62" s="532"/>
      <c r="D62" s="533"/>
      <c r="E62" s="533"/>
      <c r="F62" s="533"/>
      <c r="G62" s="556" t="s">
        <v>162</v>
      </c>
      <c r="H62" s="557"/>
      <c r="I62" s="557"/>
      <c r="J62" s="558"/>
      <c r="K62" s="562">
        <f>H44</f>
        <v>3</v>
      </c>
      <c r="L62" s="563"/>
      <c r="M62" s="618"/>
      <c r="N62" s="619"/>
      <c r="O62" s="620"/>
      <c r="P62" s="336"/>
      <c r="Q62" s="336"/>
      <c r="R62" s="275"/>
      <c r="S62" s="275"/>
      <c r="T62" s="544"/>
      <c r="U62" s="545"/>
      <c r="V62" s="545"/>
      <c r="W62" s="545"/>
      <c r="X62" s="556" t="s">
        <v>162</v>
      </c>
      <c r="Y62" s="557"/>
      <c r="Z62" s="557"/>
      <c r="AA62" s="558"/>
      <c r="AB62" s="562">
        <f t="shared" si="16"/>
        <v>4</v>
      </c>
      <c r="AC62" s="563"/>
      <c r="AD62" s="618"/>
      <c r="AE62" s="619"/>
      <c r="AF62" s="620"/>
    </row>
    <row r="63" spans="2:49" ht="11.25" customHeight="1">
      <c r="C63" s="532"/>
      <c r="D63" s="533"/>
      <c r="E63" s="533"/>
      <c r="F63" s="533"/>
      <c r="G63" s="556" t="s">
        <v>164</v>
      </c>
      <c r="H63" s="557"/>
      <c r="I63" s="557"/>
      <c r="J63" s="558"/>
      <c r="K63" s="562">
        <f>I44</f>
        <v>0</v>
      </c>
      <c r="L63" s="563"/>
      <c r="M63" s="618"/>
      <c r="N63" s="619"/>
      <c r="O63" s="620"/>
      <c r="P63" s="336"/>
      <c r="Q63" s="336"/>
      <c r="R63" s="275"/>
      <c r="S63" s="275"/>
      <c r="T63" s="544"/>
      <c r="U63" s="545"/>
      <c r="V63" s="545"/>
      <c r="W63" s="545"/>
      <c r="X63" s="556" t="s">
        <v>164</v>
      </c>
      <c r="Y63" s="557"/>
      <c r="Z63" s="557"/>
      <c r="AA63" s="558"/>
      <c r="AB63" s="562">
        <f t="shared" si="16"/>
        <v>0</v>
      </c>
      <c r="AC63" s="563"/>
      <c r="AD63" s="618"/>
      <c r="AE63" s="619"/>
      <c r="AF63" s="620"/>
    </row>
    <row r="64" spans="2:49" ht="11.25" customHeight="1">
      <c r="C64" s="532"/>
      <c r="D64" s="533"/>
      <c r="E64" s="533"/>
      <c r="F64" s="533"/>
      <c r="G64" s="556" t="s">
        <v>163</v>
      </c>
      <c r="H64" s="557"/>
      <c r="I64" s="557"/>
      <c r="J64" s="558"/>
      <c r="K64" s="562">
        <f>J44</f>
        <v>8</v>
      </c>
      <c r="L64" s="563"/>
      <c r="M64" s="618"/>
      <c r="N64" s="619"/>
      <c r="O64" s="620"/>
      <c r="P64" s="336"/>
      <c r="Q64" s="336"/>
      <c r="R64" s="275"/>
      <c r="S64" s="275"/>
      <c r="T64" s="544"/>
      <c r="U64" s="545"/>
      <c r="V64" s="545"/>
      <c r="W64" s="545"/>
      <c r="X64" s="556" t="s">
        <v>163</v>
      </c>
      <c r="Y64" s="557"/>
      <c r="Z64" s="557"/>
      <c r="AA64" s="558"/>
      <c r="AB64" s="562">
        <f t="shared" si="16"/>
        <v>13</v>
      </c>
      <c r="AC64" s="563"/>
      <c r="AD64" s="618"/>
      <c r="AE64" s="619"/>
      <c r="AF64" s="620"/>
    </row>
    <row r="65" spans="3:49" ht="11.25" customHeight="1">
      <c r="C65" s="532"/>
      <c r="D65" s="533"/>
      <c r="E65" s="533"/>
      <c r="F65" s="533"/>
      <c r="G65" s="556" t="s">
        <v>165</v>
      </c>
      <c r="H65" s="557"/>
      <c r="I65" s="557"/>
      <c r="J65" s="558"/>
      <c r="K65" s="562">
        <f>K44</f>
        <v>0</v>
      </c>
      <c r="L65" s="563"/>
      <c r="M65" s="618"/>
      <c r="N65" s="619"/>
      <c r="O65" s="620"/>
      <c r="P65" s="336"/>
      <c r="Q65" s="336"/>
      <c r="R65" s="275"/>
      <c r="S65" s="275"/>
      <c r="T65" s="544"/>
      <c r="U65" s="545"/>
      <c r="V65" s="545"/>
      <c r="W65" s="545"/>
      <c r="X65" s="556" t="s">
        <v>165</v>
      </c>
      <c r="Y65" s="557"/>
      <c r="Z65" s="557"/>
      <c r="AA65" s="558"/>
      <c r="AB65" s="562">
        <f t="shared" si="16"/>
        <v>0</v>
      </c>
      <c r="AC65" s="563"/>
      <c r="AD65" s="618"/>
      <c r="AE65" s="619"/>
      <c r="AF65" s="620"/>
    </row>
    <row r="66" spans="3:49" ht="11.25" customHeight="1">
      <c r="C66" s="532"/>
      <c r="D66" s="533"/>
      <c r="E66" s="533"/>
      <c r="F66" s="533"/>
      <c r="G66" s="556" t="s">
        <v>166</v>
      </c>
      <c r="H66" s="557"/>
      <c r="I66" s="557"/>
      <c r="J66" s="558"/>
      <c r="K66" s="562">
        <f>L44</f>
        <v>0</v>
      </c>
      <c r="L66" s="563"/>
      <c r="M66" s="618"/>
      <c r="N66" s="619"/>
      <c r="O66" s="620"/>
      <c r="P66" s="336"/>
      <c r="Q66" s="336"/>
      <c r="R66" s="275"/>
      <c r="S66" s="275"/>
      <c r="T66" s="544"/>
      <c r="U66" s="545"/>
      <c r="V66" s="545"/>
      <c r="W66" s="545"/>
      <c r="X66" s="556" t="s">
        <v>166</v>
      </c>
      <c r="Y66" s="557"/>
      <c r="Z66" s="557"/>
      <c r="AA66" s="558"/>
      <c r="AB66" s="562">
        <f t="shared" si="16"/>
        <v>0</v>
      </c>
      <c r="AC66" s="563"/>
      <c r="AD66" s="618"/>
      <c r="AE66" s="619"/>
      <c r="AF66" s="620"/>
    </row>
    <row r="67" spans="3:49" ht="11.25" customHeight="1" thickBot="1">
      <c r="C67" s="532"/>
      <c r="D67" s="533"/>
      <c r="E67" s="533"/>
      <c r="F67" s="533"/>
      <c r="G67" s="564" t="s">
        <v>167</v>
      </c>
      <c r="H67" s="565"/>
      <c r="I67" s="565"/>
      <c r="J67" s="566"/>
      <c r="K67" s="567">
        <f>M44</f>
        <v>0</v>
      </c>
      <c r="L67" s="568"/>
      <c r="M67" s="621"/>
      <c r="N67" s="622"/>
      <c r="O67" s="623"/>
      <c r="P67" s="336"/>
      <c r="Q67" s="336"/>
      <c r="R67" s="275"/>
      <c r="S67" s="275"/>
      <c r="T67" s="544"/>
      <c r="U67" s="545"/>
      <c r="V67" s="545"/>
      <c r="W67" s="545"/>
      <c r="X67" s="564" t="s">
        <v>167</v>
      </c>
      <c r="Y67" s="565"/>
      <c r="Z67" s="565"/>
      <c r="AA67" s="566"/>
      <c r="AB67" s="567">
        <f t="shared" si="16"/>
        <v>0</v>
      </c>
      <c r="AC67" s="568"/>
      <c r="AD67" s="621"/>
      <c r="AE67" s="622"/>
      <c r="AF67" s="623"/>
    </row>
    <row r="68" spans="3:49" ht="11.25" customHeight="1" thickBot="1">
      <c r="C68" s="534"/>
      <c r="D68" s="535"/>
      <c r="E68" s="535"/>
      <c r="F68" s="535"/>
      <c r="G68" s="536" t="s">
        <v>301</v>
      </c>
      <c r="H68" s="537"/>
      <c r="I68" s="537"/>
      <c r="J68" s="538"/>
      <c r="K68" s="589">
        <f>SUM(K60:L67)</f>
        <v>13</v>
      </c>
      <c r="L68" s="590"/>
      <c r="M68" s="591">
        <f>O44</f>
        <v>8500</v>
      </c>
      <c r="N68" s="592"/>
      <c r="O68" s="593"/>
      <c r="P68" s="337"/>
      <c r="Q68" s="337"/>
      <c r="R68" s="275"/>
      <c r="S68" s="275"/>
      <c r="T68" s="544"/>
      <c r="U68" s="545"/>
      <c r="V68" s="545"/>
      <c r="W68" s="545"/>
      <c r="X68" s="539" t="s">
        <v>304</v>
      </c>
      <c r="Y68" s="540"/>
      <c r="Z68" s="540"/>
      <c r="AA68" s="541"/>
      <c r="AB68" s="650">
        <f>SUM(K68,K77,K86)</f>
        <v>20</v>
      </c>
      <c r="AC68" s="651"/>
      <c r="AD68" s="624">
        <f>SUM(M68,M77,M86)</f>
        <v>12700</v>
      </c>
      <c r="AE68" s="625"/>
      <c r="AF68" s="626"/>
    </row>
    <row r="69" spans="3:49" ht="11.25" customHeight="1" thickTop="1" thickBot="1">
      <c r="C69" s="532" t="s">
        <v>248</v>
      </c>
      <c r="D69" s="533"/>
      <c r="E69" s="533"/>
      <c r="F69" s="533"/>
      <c r="G69" s="556" t="s">
        <v>160</v>
      </c>
      <c r="H69" s="557"/>
      <c r="I69" s="557"/>
      <c r="J69" s="558"/>
      <c r="K69" s="613">
        <f>S44</f>
        <v>0</v>
      </c>
      <c r="L69" s="614"/>
      <c r="M69" s="615"/>
      <c r="N69" s="616"/>
      <c r="O69" s="617"/>
      <c r="P69" s="336"/>
      <c r="Q69" s="336"/>
      <c r="R69" s="275"/>
      <c r="S69" s="275"/>
      <c r="T69" s="544"/>
      <c r="U69" s="545"/>
      <c r="V69" s="545"/>
      <c r="W69" s="545"/>
      <c r="X69" s="548" t="s">
        <v>305</v>
      </c>
      <c r="Y69" s="549"/>
      <c r="Z69" s="549"/>
      <c r="AA69" s="550"/>
      <c r="AB69" s="554">
        <f>AU44</f>
        <v>23</v>
      </c>
      <c r="AC69" s="555"/>
      <c r="AD69" s="627">
        <f>AV44</f>
        <v>2300</v>
      </c>
      <c r="AE69" s="628"/>
      <c r="AF69" s="629"/>
    </row>
    <row r="70" spans="3:49" ht="11.25" customHeight="1" thickTop="1" thickBot="1">
      <c r="C70" s="532"/>
      <c r="D70" s="533"/>
      <c r="E70" s="533"/>
      <c r="F70" s="533"/>
      <c r="G70" s="556" t="s">
        <v>161</v>
      </c>
      <c r="H70" s="557"/>
      <c r="I70" s="557"/>
      <c r="J70" s="558"/>
      <c r="K70" s="562">
        <f>T44</f>
        <v>1</v>
      </c>
      <c r="L70" s="563"/>
      <c r="M70" s="618"/>
      <c r="N70" s="619"/>
      <c r="O70" s="620"/>
      <c r="P70" s="336"/>
      <c r="Q70" s="336"/>
      <c r="R70" s="275"/>
      <c r="S70" s="275"/>
      <c r="T70" s="546"/>
      <c r="U70" s="547"/>
      <c r="V70" s="547"/>
      <c r="W70" s="547"/>
      <c r="X70" s="551" t="s">
        <v>306</v>
      </c>
      <c r="Y70" s="552"/>
      <c r="Z70" s="552"/>
      <c r="AA70" s="552"/>
      <c r="AB70" s="552"/>
      <c r="AC70" s="553"/>
      <c r="AD70" s="415">
        <f>AD68-AD69</f>
        <v>10400</v>
      </c>
      <c r="AE70" s="639"/>
      <c r="AF70" s="640"/>
    </row>
    <row r="71" spans="3:49" ht="11.25" customHeight="1">
      <c r="C71" s="532"/>
      <c r="D71" s="533"/>
      <c r="E71" s="533"/>
      <c r="F71" s="533"/>
      <c r="G71" s="556" t="s">
        <v>162</v>
      </c>
      <c r="H71" s="557"/>
      <c r="I71" s="557"/>
      <c r="J71" s="558"/>
      <c r="K71" s="562">
        <f>U44</f>
        <v>1</v>
      </c>
      <c r="L71" s="563"/>
      <c r="M71" s="618"/>
      <c r="N71" s="619"/>
      <c r="O71" s="620"/>
      <c r="P71" s="275"/>
      <c r="Q71" s="275"/>
    </row>
    <row r="72" spans="3:49" ht="11.25" customHeight="1" thickBot="1">
      <c r="C72" s="532"/>
      <c r="D72" s="533"/>
      <c r="E72" s="533"/>
      <c r="F72" s="533"/>
      <c r="G72" s="556" t="s">
        <v>164</v>
      </c>
      <c r="H72" s="557"/>
      <c r="I72" s="557"/>
      <c r="J72" s="558"/>
      <c r="K72" s="562">
        <f>V44</f>
        <v>0</v>
      </c>
      <c r="L72" s="563"/>
      <c r="M72" s="618"/>
      <c r="N72" s="619"/>
      <c r="O72" s="620"/>
      <c r="P72" s="275"/>
      <c r="Q72" s="275"/>
    </row>
    <row r="73" spans="3:49" ht="11.25" customHeight="1">
      <c r="C73" s="532"/>
      <c r="D73" s="533"/>
      <c r="E73" s="533"/>
      <c r="F73" s="533"/>
      <c r="G73" s="556" t="s">
        <v>163</v>
      </c>
      <c r="H73" s="557"/>
      <c r="I73" s="557"/>
      <c r="J73" s="558"/>
      <c r="K73" s="562">
        <f>W44</f>
        <v>5</v>
      </c>
      <c r="L73" s="563"/>
      <c r="M73" s="618"/>
      <c r="N73" s="619"/>
      <c r="O73" s="620"/>
      <c r="T73" s="630" t="s">
        <v>243</v>
      </c>
      <c r="U73" s="631"/>
      <c r="V73" s="631"/>
      <c r="W73" s="631"/>
      <c r="X73" s="631"/>
      <c r="Y73" s="631"/>
      <c r="Z73" s="631"/>
      <c r="AA73" s="631"/>
      <c r="AB73" s="631"/>
      <c r="AC73" s="631"/>
      <c r="AD73" s="631"/>
      <c r="AE73" s="631"/>
      <c r="AF73" s="631"/>
      <c r="AG73" s="634" t="s">
        <v>244</v>
      </c>
      <c r="AH73" s="631"/>
      <c r="AI73" s="631"/>
      <c r="AJ73" s="631"/>
      <c r="AK73" s="631"/>
      <c r="AL73" s="631"/>
      <c r="AM73" s="631"/>
      <c r="AN73" s="631"/>
      <c r="AO73" s="631"/>
      <c r="AP73" s="631"/>
      <c r="AQ73" s="631"/>
      <c r="AR73" s="631"/>
      <c r="AS73" s="631"/>
      <c r="AT73" s="635"/>
      <c r="AU73" s="404"/>
      <c r="AV73" s="404"/>
      <c r="AW73" s="404"/>
    </row>
    <row r="74" spans="3:49" ht="11.25" customHeight="1" thickBot="1">
      <c r="C74" s="532"/>
      <c r="D74" s="533"/>
      <c r="E74" s="533"/>
      <c r="F74" s="533"/>
      <c r="G74" s="556" t="s">
        <v>165</v>
      </c>
      <c r="H74" s="557"/>
      <c r="I74" s="557"/>
      <c r="J74" s="558"/>
      <c r="K74" s="562">
        <f>X44</f>
        <v>0</v>
      </c>
      <c r="L74" s="563"/>
      <c r="M74" s="618"/>
      <c r="N74" s="619"/>
      <c r="O74" s="620"/>
      <c r="T74" s="632"/>
      <c r="U74" s="633"/>
      <c r="V74" s="633"/>
      <c r="W74" s="633"/>
      <c r="X74" s="633"/>
      <c r="Y74" s="633"/>
      <c r="Z74" s="633"/>
      <c r="AA74" s="633"/>
      <c r="AB74" s="633"/>
      <c r="AC74" s="633"/>
      <c r="AD74" s="633"/>
      <c r="AE74" s="633"/>
      <c r="AF74" s="633"/>
      <c r="AG74" s="636"/>
      <c r="AH74" s="637"/>
      <c r="AI74" s="637"/>
      <c r="AJ74" s="637"/>
      <c r="AK74" s="637"/>
      <c r="AL74" s="637"/>
      <c r="AM74" s="637"/>
      <c r="AN74" s="637"/>
      <c r="AO74" s="637"/>
      <c r="AP74" s="637"/>
      <c r="AQ74" s="637"/>
      <c r="AR74" s="637"/>
      <c r="AS74" s="637"/>
      <c r="AT74" s="638"/>
      <c r="AU74" s="404"/>
      <c r="AV74" s="404"/>
      <c r="AW74" s="404"/>
    </row>
    <row r="75" spans="3:49" ht="11.25" customHeight="1" thickBot="1">
      <c r="C75" s="532"/>
      <c r="D75" s="533"/>
      <c r="E75" s="533"/>
      <c r="F75" s="533"/>
      <c r="G75" s="556" t="s">
        <v>166</v>
      </c>
      <c r="H75" s="557"/>
      <c r="I75" s="557"/>
      <c r="J75" s="558"/>
      <c r="K75" s="562">
        <f>Y44</f>
        <v>0</v>
      </c>
      <c r="L75" s="563"/>
      <c r="M75" s="618"/>
      <c r="N75" s="619"/>
      <c r="O75" s="620"/>
      <c r="T75" s="501" t="s">
        <v>132</v>
      </c>
      <c r="U75" s="495"/>
      <c r="V75" s="496"/>
      <c r="W75" s="494" t="s">
        <v>133</v>
      </c>
      <c r="X75" s="496"/>
      <c r="Y75" s="494" t="s">
        <v>134</v>
      </c>
      <c r="Z75" s="495"/>
      <c r="AA75" s="496"/>
      <c r="AB75" s="494" t="s">
        <v>135</v>
      </c>
      <c r="AC75" s="496"/>
      <c r="AD75" s="494" t="s">
        <v>3</v>
      </c>
      <c r="AE75" s="495"/>
      <c r="AF75" s="502"/>
      <c r="AG75" s="503" t="s">
        <v>132</v>
      </c>
      <c r="AH75" s="495"/>
      <c r="AI75" s="496"/>
      <c r="AJ75" s="494" t="s">
        <v>133</v>
      </c>
      <c r="AK75" s="495"/>
      <c r="AL75" s="495"/>
      <c r="AM75" s="494" t="s">
        <v>319</v>
      </c>
      <c r="AN75" s="495"/>
      <c r="AO75" s="496"/>
      <c r="AP75" s="494" t="s">
        <v>135</v>
      </c>
      <c r="AQ75" s="496"/>
      <c r="AR75" s="498" t="s">
        <v>3</v>
      </c>
      <c r="AS75" s="498"/>
      <c r="AT75" s="499"/>
      <c r="AU75" s="405"/>
      <c r="AV75" s="405"/>
      <c r="AW75" s="405"/>
    </row>
    <row r="76" spans="3:49" ht="11.25" customHeight="1" thickBot="1">
      <c r="C76" s="532"/>
      <c r="D76" s="533"/>
      <c r="E76" s="533"/>
      <c r="F76" s="533"/>
      <c r="G76" s="564" t="s">
        <v>167</v>
      </c>
      <c r="H76" s="565"/>
      <c r="I76" s="565"/>
      <c r="J76" s="566"/>
      <c r="K76" s="567">
        <f>Z44</f>
        <v>0</v>
      </c>
      <c r="L76" s="568"/>
      <c r="M76" s="621"/>
      <c r="N76" s="622"/>
      <c r="O76" s="623"/>
      <c r="T76" s="482" t="s">
        <v>136</v>
      </c>
      <c r="U76" s="483"/>
      <c r="V76" s="483"/>
      <c r="W76" s="483"/>
      <c r="X76" s="484"/>
      <c r="Y76" s="485" t="s">
        <v>320</v>
      </c>
      <c r="Z76" s="486"/>
      <c r="AA76" s="486"/>
      <c r="AB76" s="486"/>
      <c r="AC76" s="487"/>
      <c r="AD76" s="488">
        <f>AD70</f>
        <v>10400</v>
      </c>
      <c r="AE76" s="489"/>
      <c r="AF76" s="490"/>
      <c r="AG76" s="457" t="s">
        <v>290</v>
      </c>
      <c r="AH76" s="458"/>
      <c r="AI76" s="459"/>
      <c r="AJ76" s="491" t="s">
        <v>321</v>
      </c>
      <c r="AK76" s="492"/>
      <c r="AL76" s="492"/>
      <c r="AM76" s="492"/>
      <c r="AN76" s="492"/>
      <c r="AO76" s="492"/>
      <c r="AP76" s="492"/>
      <c r="AQ76" s="493"/>
      <c r="AR76" s="702">
        <v>0</v>
      </c>
      <c r="AS76" s="702"/>
      <c r="AT76" s="703"/>
      <c r="AU76" s="336"/>
      <c r="AV76" s="336"/>
      <c r="AW76" s="336"/>
    </row>
    <row r="77" spans="3:49" ht="11.25" customHeight="1" thickBot="1">
      <c r="C77" s="534"/>
      <c r="D77" s="535"/>
      <c r="E77" s="535"/>
      <c r="F77" s="535"/>
      <c r="G77" s="536" t="s">
        <v>302</v>
      </c>
      <c r="H77" s="537"/>
      <c r="I77" s="537"/>
      <c r="J77" s="538"/>
      <c r="K77" s="589">
        <f>SUM(K69:L76)</f>
        <v>7</v>
      </c>
      <c r="L77" s="590"/>
      <c r="M77" s="591">
        <f>AB44</f>
        <v>4200</v>
      </c>
      <c r="N77" s="592"/>
      <c r="O77" s="593"/>
      <c r="T77" s="468" t="s">
        <v>296</v>
      </c>
      <c r="U77" s="469"/>
      <c r="V77" s="469"/>
      <c r="W77" s="460" t="s">
        <v>137</v>
      </c>
      <c r="X77" s="431"/>
      <c r="Y77" s="446">
        <v>0</v>
      </c>
      <c r="Z77" s="447"/>
      <c r="AA77" s="406" t="s">
        <v>322</v>
      </c>
      <c r="AB77" s="407">
        <v>0</v>
      </c>
      <c r="AC77" s="403" t="s">
        <v>323</v>
      </c>
      <c r="AD77" s="464">
        <f>Y77*AB77</f>
        <v>0</v>
      </c>
      <c r="AE77" s="464"/>
      <c r="AF77" s="465"/>
      <c r="AG77" s="428" t="s">
        <v>291</v>
      </c>
      <c r="AH77" s="429"/>
      <c r="AI77" s="430"/>
      <c r="AJ77" s="460" t="s">
        <v>324</v>
      </c>
      <c r="AK77" s="431"/>
      <c r="AL77" s="431"/>
      <c r="AM77" s="431"/>
      <c r="AN77" s="431"/>
      <c r="AO77" s="431"/>
      <c r="AP77" s="431"/>
      <c r="AQ77" s="500"/>
      <c r="AR77" s="434">
        <v>0</v>
      </c>
      <c r="AS77" s="434"/>
      <c r="AT77" s="435"/>
      <c r="AU77" s="336"/>
      <c r="AV77" s="336"/>
      <c r="AW77" s="336"/>
    </row>
    <row r="78" spans="3:49" ht="11.25" customHeight="1">
      <c r="C78" s="532" t="s">
        <v>247</v>
      </c>
      <c r="D78" s="533"/>
      <c r="E78" s="533"/>
      <c r="F78" s="533"/>
      <c r="G78" s="556" t="s">
        <v>160</v>
      </c>
      <c r="H78" s="557"/>
      <c r="I78" s="557"/>
      <c r="J78" s="558"/>
      <c r="K78" s="613">
        <f>AF44</f>
        <v>0</v>
      </c>
      <c r="L78" s="614"/>
      <c r="M78" s="615"/>
      <c r="N78" s="616"/>
      <c r="O78" s="617"/>
      <c r="T78" s="471"/>
      <c r="U78" s="455"/>
      <c r="V78" s="455"/>
      <c r="W78" s="460" t="s">
        <v>325</v>
      </c>
      <c r="X78" s="431"/>
      <c r="Y78" s="446">
        <v>0</v>
      </c>
      <c r="Z78" s="447"/>
      <c r="AA78" s="406" t="s">
        <v>322</v>
      </c>
      <c r="AB78" s="407">
        <v>0</v>
      </c>
      <c r="AC78" s="403" t="s">
        <v>323</v>
      </c>
      <c r="AD78" s="464">
        <f t="shared" ref="AD78:AD90" si="17">Y78*AB78</f>
        <v>0</v>
      </c>
      <c r="AE78" s="464"/>
      <c r="AF78" s="465"/>
      <c r="AG78" s="497" t="s">
        <v>292</v>
      </c>
      <c r="AH78" s="469"/>
      <c r="AI78" s="470"/>
      <c r="AJ78" s="460" t="s">
        <v>326</v>
      </c>
      <c r="AK78" s="431"/>
      <c r="AL78" s="431"/>
      <c r="AM78" s="466">
        <v>0</v>
      </c>
      <c r="AN78" s="467"/>
      <c r="AO78" s="406" t="s">
        <v>322</v>
      </c>
      <c r="AP78" s="402">
        <v>0</v>
      </c>
      <c r="AQ78" s="403" t="s">
        <v>323</v>
      </c>
      <c r="AR78" s="434">
        <f>AM78*AP78</f>
        <v>0</v>
      </c>
      <c r="AS78" s="434"/>
      <c r="AT78" s="435"/>
      <c r="AU78" s="336"/>
      <c r="AV78" s="336"/>
      <c r="AW78" s="336"/>
    </row>
    <row r="79" spans="3:49" ht="11.25" customHeight="1">
      <c r="C79" s="532"/>
      <c r="D79" s="533"/>
      <c r="E79" s="533"/>
      <c r="F79" s="533"/>
      <c r="G79" s="556" t="s">
        <v>161</v>
      </c>
      <c r="H79" s="557"/>
      <c r="I79" s="557"/>
      <c r="J79" s="558"/>
      <c r="K79" s="562">
        <f>AG44</f>
        <v>0</v>
      </c>
      <c r="L79" s="563"/>
      <c r="M79" s="618"/>
      <c r="N79" s="619"/>
      <c r="O79" s="620"/>
      <c r="T79" s="471"/>
      <c r="U79" s="455"/>
      <c r="V79" s="455"/>
      <c r="W79" s="460" t="s">
        <v>327</v>
      </c>
      <c r="X79" s="431"/>
      <c r="Y79" s="446">
        <v>0</v>
      </c>
      <c r="Z79" s="447"/>
      <c r="AA79" s="406" t="s">
        <v>322</v>
      </c>
      <c r="AB79" s="407">
        <v>0</v>
      </c>
      <c r="AC79" s="403" t="s">
        <v>323</v>
      </c>
      <c r="AD79" s="464">
        <f t="shared" si="17"/>
        <v>0</v>
      </c>
      <c r="AE79" s="464"/>
      <c r="AF79" s="465"/>
      <c r="AG79" s="457"/>
      <c r="AH79" s="458"/>
      <c r="AI79" s="459"/>
      <c r="AJ79" s="460"/>
      <c r="AK79" s="431"/>
      <c r="AL79" s="431"/>
      <c r="AM79" s="466">
        <v>0</v>
      </c>
      <c r="AN79" s="467"/>
      <c r="AO79" s="406" t="s">
        <v>322</v>
      </c>
      <c r="AP79" s="402">
        <v>0</v>
      </c>
      <c r="AQ79" s="403" t="s">
        <v>323</v>
      </c>
      <c r="AR79" s="434">
        <f t="shared" ref="AR79:AR86" si="18">AM79*AP79</f>
        <v>0</v>
      </c>
      <c r="AS79" s="434"/>
      <c r="AT79" s="435"/>
      <c r="AU79" s="336"/>
      <c r="AV79" s="336"/>
      <c r="AW79" s="336"/>
    </row>
    <row r="80" spans="3:49" ht="11.25" customHeight="1">
      <c r="C80" s="532"/>
      <c r="D80" s="533"/>
      <c r="E80" s="533"/>
      <c r="F80" s="533"/>
      <c r="G80" s="556" t="s">
        <v>162</v>
      </c>
      <c r="H80" s="557"/>
      <c r="I80" s="557"/>
      <c r="J80" s="558"/>
      <c r="K80" s="562">
        <f>AH44</f>
        <v>0</v>
      </c>
      <c r="L80" s="563"/>
      <c r="M80" s="618"/>
      <c r="N80" s="619"/>
      <c r="O80" s="620"/>
      <c r="T80" s="471"/>
      <c r="U80" s="455"/>
      <c r="V80" s="455"/>
      <c r="W80" s="460" t="s">
        <v>328</v>
      </c>
      <c r="X80" s="431"/>
      <c r="Y80" s="446">
        <v>0</v>
      </c>
      <c r="Z80" s="447"/>
      <c r="AA80" s="406" t="s">
        <v>322</v>
      </c>
      <c r="AB80" s="407">
        <v>0</v>
      </c>
      <c r="AC80" s="403" t="s">
        <v>323</v>
      </c>
      <c r="AD80" s="464">
        <f t="shared" si="17"/>
        <v>0</v>
      </c>
      <c r="AE80" s="464"/>
      <c r="AF80" s="465"/>
      <c r="AG80" s="473" t="s">
        <v>329</v>
      </c>
      <c r="AH80" s="474"/>
      <c r="AI80" s="475"/>
      <c r="AJ80" s="460" t="s">
        <v>330</v>
      </c>
      <c r="AK80" s="431"/>
      <c r="AL80" s="431"/>
      <c r="AM80" s="466">
        <v>0</v>
      </c>
      <c r="AN80" s="467"/>
      <c r="AO80" s="406" t="s">
        <v>322</v>
      </c>
      <c r="AP80" s="402">
        <v>0</v>
      </c>
      <c r="AQ80" s="403" t="s">
        <v>331</v>
      </c>
      <c r="AR80" s="434">
        <f t="shared" si="18"/>
        <v>0</v>
      </c>
      <c r="AS80" s="434"/>
      <c r="AT80" s="435"/>
      <c r="AU80" s="336"/>
      <c r="AV80" s="336"/>
      <c r="AW80" s="336"/>
    </row>
    <row r="81" spans="2:49" ht="11.25" customHeight="1">
      <c r="C81" s="532"/>
      <c r="D81" s="533"/>
      <c r="E81" s="533"/>
      <c r="F81" s="533"/>
      <c r="G81" s="556" t="s">
        <v>164</v>
      </c>
      <c r="H81" s="557"/>
      <c r="I81" s="557"/>
      <c r="J81" s="558"/>
      <c r="K81" s="562">
        <f>AI44</f>
        <v>0</v>
      </c>
      <c r="L81" s="563"/>
      <c r="M81" s="618"/>
      <c r="N81" s="619"/>
      <c r="O81" s="620"/>
      <c r="T81" s="471"/>
      <c r="U81" s="455"/>
      <c r="V81" s="455"/>
      <c r="W81" s="460" t="s">
        <v>332</v>
      </c>
      <c r="X81" s="431"/>
      <c r="Y81" s="446">
        <v>0</v>
      </c>
      <c r="Z81" s="447"/>
      <c r="AA81" s="406" t="s">
        <v>322</v>
      </c>
      <c r="AB81" s="407">
        <v>0</v>
      </c>
      <c r="AC81" s="403" t="s">
        <v>323</v>
      </c>
      <c r="AD81" s="464">
        <f t="shared" si="17"/>
        <v>0</v>
      </c>
      <c r="AE81" s="464"/>
      <c r="AF81" s="465"/>
      <c r="AG81" s="476"/>
      <c r="AH81" s="477"/>
      <c r="AI81" s="478"/>
      <c r="AJ81" s="460" t="s">
        <v>333</v>
      </c>
      <c r="AK81" s="431"/>
      <c r="AL81" s="431"/>
      <c r="AM81" s="466">
        <v>0</v>
      </c>
      <c r="AN81" s="467"/>
      <c r="AO81" s="406" t="s">
        <v>322</v>
      </c>
      <c r="AP81" s="402">
        <v>0</v>
      </c>
      <c r="AQ81" s="403" t="s">
        <v>331</v>
      </c>
      <c r="AR81" s="434">
        <f t="shared" si="18"/>
        <v>0</v>
      </c>
      <c r="AS81" s="434"/>
      <c r="AT81" s="435"/>
      <c r="AU81" s="336"/>
      <c r="AV81" s="336"/>
      <c r="AW81" s="336"/>
    </row>
    <row r="82" spans="2:49" ht="11.25" customHeight="1">
      <c r="C82" s="532"/>
      <c r="D82" s="533"/>
      <c r="E82" s="533"/>
      <c r="F82" s="533"/>
      <c r="G82" s="556" t="s">
        <v>163</v>
      </c>
      <c r="H82" s="557"/>
      <c r="I82" s="557"/>
      <c r="J82" s="558"/>
      <c r="K82" s="562">
        <f>AJ44</f>
        <v>0</v>
      </c>
      <c r="L82" s="563"/>
      <c r="M82" s="618"/>
      <c r="N82" s="619"/>
      <c r="O82" s="620"/>
      <c r="T82" s="472"/>
      <c r="U82" s="458"/>
      <c r="V82" s="458"/>
      <c r="W82" s="460" t="s">
        <v>334</v>
      </c>
      <c r="X82" s="431"/>
      <c r="Y82" s="446">
        <v>0</v>
      </c>
      <c r="Z82" s="447"/>
      <c r="AA82" s="406" t="s">
        <v>322</v>
      </c>
      <c r="AB82" s="407">
        <v>0</v>
      </c>
      <c r="AC82" s="403" t="s">
        <v>323</v>
      </c>
      <c r="AD82" s="464">
        <f t="shared" si="17"/>
        <v>0</v>
      </c>
      <c r="AE82" s="464"/>
      <c r="AF82" s="465"/>
      <c r="AG82" s="476"/>
      <c r="AH82" s="477"/>
      <c r="AI82" s="478"/>
      <c r="AJ82" s="460" t="s">
        <v>335</v>
      </c>
      <c r="AK82" s="431"/>
      <c r="AL82" s="431"/>
      <c r="AM82" s="466">
        <v>0</v>
      </c>
      <c r="AN82" s="467"/>
      <c r="AO82" s="406" t="s">
        <v>322</v>
      </c>
      <c r="AP82" s="402">
        <v>0</v>
      </c>
      <c r="AQ82" s="403" t="s">
        <v>331</v>
      </c>
      <c r="AR82" s="434">
        <f t="shared" si="18"/>
        <v>0</v>
      </c>
      <c r="AS82" s="434"/>
      <c r="AT82" s="435"/>
      <c r="AU82" s="336"/>
      <c r="AV82" s="336"/>
      <c r="AW82" s="336"/>
    </row>
    <row r="83" spans="2:49" ht="11.25" customHeight="1">
      <c r="C83" s="532"/>
      <c r="D83" s="533"/>
      <c r="E83" s="533"/>
      <c r="F83" s="533"/>
      <c r="G83" s="556" t="s">
        <v>165</v>
      </c>
      <c r="H83" s="557"/>
      <c r="I83" s="557"/>
      <c r="J83" s="558"/>
      <c r="K83" s="562">
        <f>AK44</f>
        <v>0</v>
      </c>
      <c r="L83" s="563"/>
      <c r="M83" s="618"/>
      <c r="N83" s="619"/>
      <c r="O83" s="620"/>
      <c r="T83" s="468" t="s">
        <v>297</v>
      </c>
      <c r="U83" s="469"/>
      <c r="V83" s="470"/>
      <c r="W83" s="460" t="s">
        <v>138</v>
      </c>
      <c r="X83" s="431"/>
      <c r="Y83" s="461" t="s">
        <v>336</v>
      </c>
      <c r="Z83" s="462"/>
      <c r="AA83" s="462"/>
      <c r="AB83" s="462"/>
      <c r="AC83" s="463"/>
      <c r="AD83" s="464">
        <v>0</v>
      </c>
      <c r="AE83" s="464"/>
      <c r="AF83" s="465"/>
      <c r="AG83" s="476"/>
      <c r="AH83" s="477"/>
      <c r="AI83" s="478"/>
      <c r="AJ83" s="460" t="s">
        <v>337</v>
      </c>
      <c r="AK83" s="431"/>
      <c r="AL83" s="431"/>
      <c r="AM83" s="466">
        <v>0</v>
      </c>
      <c r="AN83" s="467"/>
      <c r="AO83" s="406" t="s">
        <v>322</v>
      </c>
      <c r="AP83" s="402">
        <v>0</v>
      </c>
      <c r="AQ83" s="403" t="s">
        <v>331</v>
      </c>
      <c r="AR83" s="434">
        <f t="shared" si="18"/>
        <v>0</v>
      </c>
      <c r="AS83" s="434"/>
      <c r="AT83" s="435"/>
      <c r="AU83" s="336"/>
      <c r="AV83" s="336"/>
      <c r="AW83" s="336"/>
    </row>
    <row r="84" spans="2:49" ht="11.25" customHeight="1">
      <c r="C84" s="532"/>
      <c r="D84" s="533"/>
      <c r="E84" s="533"/>
      <c r="F84" s="533"/>
      <c r="G84" s="556" t="s">
        <v>166</v>
      </c>
      <c r="H84" s="557"/>
      <c r="I84" s="557"/>
      <c r="J84" s="558"/>
      <c r="K84" s="562">
        <f>AL44</f>
        <v>0</v>
      </c>
      <c r="L84" s="563"/>
      <c r="M84" s="618"/>
      <c r="N84" s="619"/>
      <c r="O84" s="620"/>
      <c r="T84" s="471"/>
      <c r="U84" s="455"/>
      <c r="V84" s="456"/>
      <c r="W84" s="460" t="s">
        <v>139</v>
      </c>
      <c r="X84" s="431"/>
      <c r="Y84" s="461" t="s">
        <v>338</v>
      </c>
      <c r="Z84" s="462"/>
      <c r="AA84" s="462"/>
      <c r="AB84" s="462"/>
      <c r="AC84" s="463"/>
      <c r="AD84" s="464">
        <v>0</v>
      </c>
      <c r="AE84" s="464"/>
      <c r="AF84" s="465"/>
      <c r="AG84" s="476"/>
      <c r="AH84" s="477"/>
      <c r="AI84" s="478"/>
      <c r="AJ84" s="460" t="s">
        <v>339</v>
      </c>
      <c r="AK84" s="431"/>
      <c r="AL84" s="431"/>
      <c r="AM84" s="466">
        <v>0</v>
      </c>
      <c r="AN84" s="467"/>
      <c r="AO84" s="406" t="s">
        <v>322</v>
      </c>
      <c r="AP84" s="402">
        <v>0</v>
      </c>
      <c r="AQ84" s="403" t="s">
        <v>331</v>
      </c>
      <c r="AR84" s="434">
        <f t="shared" si="18"/>
        <v>0</v>
      </c>
      <c r="AS84" s="434"/>
      <c r="AT84" s="435"/>
      <c r="AU84" s="336"/>
      <c r="AV84" s="336"/>
      <c r="AW84" s="336"/>
    </row>
    <row r="85" spans="2:49" ht="11.25" customHeight="1" thickBot="1">
      <c r="C85" s="532"/>
      <c r="D85" s="533"/>
      <c r="E85" s="533"/>
      <c r="F85" s="533"/>
      <c r="G85" s="564" t="s">
        <v>167</v>
      </c>
      <c r="H85" s="565"/>
      <c r="I85" s="565"/>
      <c r="J85" s="566"/>
      <c r="K85" s="567">
        <f>AM44</f>
        <v>0</v>
      </c>
      <c r="L85" s="568"/>
      <c r="M85" s="621"/>
      <c r="N85" s="622"/>
      <c r="O85" s="623"/>
      <c r="T85" s="472"/>
      <c r="U85" s="458"/>
      <c r="V85" s="459"/>
      <c r="W85" s="460" t="s">
        <v>142</v>
      </c>
      <c r="X85" s="431"/>
      <c r="Y85" s="461" t="s">
        <v>338</v>
      </c>
      <c r="Z85" s="462"/>
      <c r="AA85" s="462"/>
      <c r="AB85" s="462"/>
      <c r="AC85" s="463"/>
      <c r="AD85" s="464">
        <v>0</v>
      </c>
      <c r="AE85" s="464"/>
      <c r="AF85" s="465"/>
      <c r="AG85" s="476"/>
      <c r="AH85" s="477"/>
      <c r="AI85" s="478"/>
      <c r="AJ85" s="460"/>
      <c r="AK85" s="431"/>
      <c r="AL85" s="431"/>
      <c r="AM85" s="466">
        <v>0</v>
      </c>
      <c r="AN85" s="467"/>
      <c r="AO85" s="406" t="s">
        <v>322</v>
      </c>
      <c r="AP85" s="402">
        <v>0</v>
      </c>
      <c r="AQ85" s="403" t="s">
        <v>340</v>
      </c>
      <c r="AR85" s="434">
        <f t="shared" si="18"/>
        <v>0</v>
      </c>
      <c r="AS85" s="434"/>
      <c r="AT85" s="435"/>
      <c r="AU85" s="2"/>
      <c r="AV85" s="2"/>
      <c r="AW85" s="2"/>
    </row>
    <row r="86" spans="2:49" ht="11.25" customHeight="1" thickBot="1">
      <c r="C86" s="534"/>
      <c r="D86" s="535"/>
      <c r="E86" s="535"/>
      <c r="F86" s="535"/>
      <c r="G86" s="536" t="s">
        <v>303</v>
      </c>
      <c r="H86" s="537"/>
      <c r="I86" s="537"/>
      <c r="J86" s="538"/>
      <c r="K86" s="589">
        <f>SUM(K78:L85)</f>
        <v>0</v>
      </c>
      <c r="L86" s="590"/>
      <c r="M86" s="591">
        <f>AO44</f>
        <v>0</v>
      </c>
      <c r="N86" s="592"/>
      <c r="O86" s="593"/>
      <c r="T86" s="468" t="s">
        <v>298</v>
      </c>
      <c r="U86" s="469"/>
      <c r="V86" s="470"/>
      <c r="W86" s="460" t="s">
        <v>138</v>
      </c>
      <c r="X86" s="431"/>
      <c r="Y86" s="461" t="s">
        <v>341</v>
      </c>
      <c r="Z86" s="462"/>
      <c r="AA86" s="462"/>
      <c r="AB86" s="462"/>
      <c r="AC86" s="463"/>
      <c r="AD86" s="464">
        <v>0</v>
      </c>
      <c r="AE86" s="464"/>
      <c r="AF86" s="465"/>
      <c r="AG86" s="479"/>
      <c r="AH86" s="480"/>
      <c r="AI86" s="481"/>
      <c r="AJ86" s="453"/>
      <c r="AK86" s="453"/>
      <c r="AL86" s="442"/>
      <c r="AM86" s="466">
        <v>0</v>
      </c>
      <c r="AN86" s="467"/>
      <c r="AO86" s="406" t="s">
        <v>322</v>
      </c>
      <c r="AP86" s="402">
        <v>0</v>
      </c>
      <c r="AQ86" s="408" t="s">
        <v>340</v>
      </c>
      <c r="AR86" s="434">
        <f t="shared" si="18"/>
        <v>0</v>
      </c>
      <c r="AS86" s="434"/>
      <c r="AT86" s="435"/>
      <c r="AU86" s="2"/>
      <c r="AV86" s="2"/>
      <c r="AW86" s="2"/>
    </row>
    <row r="87" spans="2:49" ht="10.5" customHeight="1">
      <c r="T87" s="471"/>
      <c r="U87" s="455"/>
      <c r="V87" s="456"/>
      <c r="W87" s="460" t="s">
        <v>139</v>
      </c>
      <c r="X87" s="431"/>
      <c r="Y87" s="461" t="s">
        <v>338</v>
      </c>
      <c r="Z87" s="462"/>
      <c r="AA87" s="462"/>
      <c r="AB87" s="462"/>
      <c r="AC87" s="463"/>
      <c r="AD87" s="464">
        <v>0</v>
      </c>
      <c r="AE87" s="464"/>
      <c r="AF87" s="465"/>
      <c r="AG87" s="454" t="s">
        <v>293</v>
      </c>
      <c r="AH87" s="455"/>
      <c r="AI87" s="456"/>
      <c r="AJ87" s="442"/>
      <c r="AK87" s="443"/>
      <c r="AL87" s="443"/>
      <c r="AM87" s="443"/>
      <c r="AN87" s="443"/>
      <c r="AO87" s="443"/>
      <c r="AP87" s="443"/>
      <c r="AQ87" s="444"/>
      <c r="AR87" s="434">
        <v>0</v>
      </c>
      <c r="AS87" s="434"/>
      <c r="AT87" s="435"/>
      <c r="AU87" s="2"/>
      <c r="AV87" s="2"/>
      <c r="AW87" s="2"/>
    </row>
    <row r="88" spans="2:49" ht="11.25" customHeight="1">
      <c r="T88" s="472"/>
      <c r="U88" s="458"/>
      <c r="V88" s="459"/>
      <c r="W88" s="460" t="s">
        <v>142</v>
      </c>
      <c r="X88" s="431"/>
      <c r="Y88" s="461" t="s">
        <v>338</v>
      </c>
      <c r="Z88" s="462"/>
      <c r="AA88" s="462"/>
      <c r="AB88" s="462"/>
      <c r="AC88" s="463"/>
      <c r="AD88" s="464">
        <v>0</v>
      </c>
      <c r="AE88" s="464"/>
      <c r="AF88" s="465"/>
      <c r="AG88" s="454"/>
      <c r="AH88" s="455"/>
      <c r="AI88" s="456"/>
      <c r="AJ88" s="442"/>
      <c r="AK88" s="443"/>
      <c r="AL88" s="443"/>
      <c r="AM88" s="443"/>
      <c r="AN88" s="443"/>
      <c r="AO88" s="443"/>
      <c r="AP88" s="443"/>
      <c r="AQ88" s="444"/>
      <c r="AR88" s="434">
        <v>0</v>
      </c>
      <c r="AS88" s="434"/>
      <c r="AT88" s="435"/>
      <c r="AU88" s="2"/>
      <c r="AV88" s="2"/>
      <c r="AW88" s="2"/>
    </row>
    <row r="89" spans="2:49">
      <c r="T89" s="445" t="s">
        <v>299</v>
      </c>
      <c r="U89" s="429"/>
      <c r="V89" s="429"/>
      <c r="W89" s="429"/>
      <c r="X89" s="429"/>
      <c r="Y89" s="446">
        <v>0</v>
      </c>
      <c r="Z89" s="447"/>
      <c r="AA89" s="406" t="s">
        <v>322</v>
      </c>
      <c r="AB89" s="407">
        <v>0</v>
      </c>
      <c r="AC89" s="409" t="s">
        <v>340</v>
      </c>
      <c r="AD89" s="464">
        <f t="shared" si="17"/>
        <v>0</v>
      </c>
      <c r="AE89" s="464"/>
      <c r="AF89" s="465"/>
      <c r="AG89" s="454"/>
      <c r="AH89" s="455"/>
      <c r="AI89" s="456"/>
      <c r="AJ89" s="442"/>
      <c r="AK89" s="443"/>
      <c r="AL89" s="443"/>
      <c r="AM89" s="443"/>
      <c r="AN89" s="443"/>
      <c r="AO89" s="443"/>
      <c r="AP89" s="443"/>
      <c r="AQ89" s="444"/>
      <c r="AR89" s="434">
        <v>0</v>
      </c>
      <c r="AS89" s="434"/>
      <c r="AT89" s="435"/>
      <c r="AU89" s="2"/>
      <c r="AV89" s="2"/>
      <c r="AW89" s="2"/>
    </row>
    <row r="90" spans="2:49">
      <c r="T90" s="445" t="s">
        <v>300</v>
      </c>
      <c r="U90" s="429"/>
      <c r="V90" s="429"/>
      <c r="W90" s="429"/>
      <c r="X90" s="429"/>
      <c r="Y90" s="446">
        <v>0</v>
      </c>
      <c r="Z90" s="447"/>
      <c r="AA90" s="406" t="s">
        <v>322</v>
      </c>
      <c r="AB90" s="407">
        <v>0</v>
      </c>
      <c r="AC90" s="409" t="s">
        <v>340</v>
      </c>
      <c r="AD90" s="464">
        <f t="shared" si="17"/>
        <v>0</v>
      </c>
      <c r="AE90" s="464"/>
      <c r="AF90" s="465"/>
      <c r="AG90" s="457"/>
      <c r="AH90" s="458"/>
      <c r="AI90" s="459"/>
      <c r="AJ90" s="442"/>
      <c r="AK90" s="443"/>
      <c r="AL90" s="443"/>
      <c r="AM90" s="443"/>
      <c r="AN90" s="443"/>
      <c r="AO90" s="443"/>
      <c r="AP90" s="443"/>
      <c r="AQ90" s="444"/>
      <c r="AR90" s="434">
        <v>0</v>
      </c>
      <c r="AS90" s="434"/>
      <c r="AT90" s="435"/>
      <c r="AU90" s="2"/>
      <c r="AV90" s="2"/>
      <c r="AW90" s="2"/>
    </row>
    <row r="91" spans="2:49">
      <c r="T91" s="451"/>
      <c r="U91" s="452"/>
      <c r="V91" s="452"/>
      <c r="W91" s="452"/>
      <c r="X91" s="452"/>
      <c r="Y91" s="442"/>
      <c r="Z91" s="443"/>
      <c r="AA91" s="408"/>
      <c r="AB91" s="453"/>
      <c r="AC91" s="453"/>
      <c r="AD91" s="452"/>
      <c r="AE91" s="452"/>
      <c r="AF91" s="452"/>
      <c r="AG91" s="428" t="s">
        <v>294</v>
      </c>
      <c r="AH91" s="429"/>
      <c r="AI91" s="430"/>
      <c r="AJ91" s="431" t="s">
        <v>342</v>
      </c>
      <c r="AK91" s="431"/>
      <c r="AL91" s="431"/>
      <c r="AM91" s="432"/>
      <c r="AN91" s="433"/>
      <c r="AO91" s="406" t="s">
        <v>322</v>
      </c>
      <c r="AP91" s="402"/>
      <c r="AQ91" s="403" t="s">
        <v>343</v>
      </c>
      <c r="AR91" s="434">
        <f>AM91*AP91/100</f>
        <v>0</v>
      </c>
      <c r="AS91" s="434"/>
      <c r="AT91" s="435"/>
      <c r="AU91" s="336"/>
      <c r="AV91" s="336"/>
      <c r="AW91" s="336"/>
    </row>
    <row r="92" spans="2:49" ht="13" thickBot="1">
      <c r="T92" s="422"/>
      <c r="U92" s="423"/>
      <c r="V92" s="423"/>
      <c r="W92" s="423"/>
      <c r="X92" s="424"/>
      <c r="Y92" s="425"/>
      <c r="Z92" s="426"/>
      <c r="AA92" s="410"/>
      <c r="AB92" s="425"/>
      <c r="AC92" s="427"/>
      <c r="AD92" s="448"/>
      <c r="AE92" s="449"/>
      <c r="AF92" s="450"/>
      <c r="AG92" s="436" t="s">
        <v>295</v>
      </c>
      <c r="AH92" s="437"/>
      <c r="AI92" s="437"/>
      <c r="AJ92" s="438"/>
      <c r="AK92" s="437"/>
      <c r="AL92" s="437"/>
      <c r="AM92" s="437"/>
      <c r="AN92" s="437"/>
      <c r="AO92" s="437"/>
      <c r="AP92" s="437"/>
      <c r="AQ92" s="439"/>
      <c r="AR92" s="440">
        <v>0</v>
      </c>
      <c r="AS92" s="440"/>
      <c r="AT92" s="441"/>
      <c r="AU92" s="336"/>
      <c r="AV92" s="336"/>
      <c r="AW92" s="336"/>
    </row>
    <row r="93" spans="2:49" ht="14" thickTop="1" thickBot="1">
      <c r="T93" s="412" t="s">
        <v>344</v>
      </c>
      <c r="U93" s="413"/>
      <c r="V93" s="413"/>
      <c r="W93" s="413"/>
      <c r="X93" s="413"/>
      <c r="Y93" s="413"/>
      <c r="Z93" s="413"/>
      <c r="AA93" s="413"/>
      <c r="AB93" s="413"/>
      <c r="AC93" s="414"/>
      <c r="AD93" s="415">
        <f>SUM(AD76:AF92)</f>
        <v>10400</v>
      </c>
      <c r="AE93" s="416"/>
      <c r="AF93" s="417"/>
      <c r="AG93" s="418" t="s">
        <v>345</v>
      </c>
      <c r="AH93" s="419"/>
      <c r="AI93" s="419"/>
      <c r="AJ93" s="419"/>
      <c r="AK93" s="419"/>
      <c r="AL93" s="419"/>
      <c r="AM93" s="419"/>
      <c r="AN93" s="419"/>
      <c r="AO93" s="419"/>
      <c r="AP93" s="419"/>
      <c r="AQ93" s="419"/>
      <c r="AR93" s="420">
        <f>SUM(AR76:AT92)</f>
        <v>0</v>
      </c>
      <c r="AS93" s="420"/>
      <c r="AT93" s="421"/>
      <c r="AU93" s="411"/>
      <c r="AV93" s="332"/>
      <c r="AW93" s="332"/>
    </row>
    <row r="96" spans="2:49" ht="18.75" customHeight="1" thickBot="1">
      <c r="B96" s="231" t="s">
        <v>253</v>
      </c>
      <c r="C96" s="38"/>
      <c r="D96" s="38"/>
      <c r="E96" s="38"/>
      <c r="G96" s="233"/>
      <c r="H96" s="233"/>
    </row>
    <row r="97" spans="1:49" ht="11.25" customHeight="1" thickTop="1">
      <c r="B97" s="641">
        <v>2017</v>
      </c>
      <c r="C97" s="642"/>
      <c r="D97" s="642"/>
      <c r="E97" s="643"/>
      <c r="F97" s="526" t="s">
        <v>138</v>
      </c>
      <c r="G97" s="527"/>
      <c r="H97" s="527"/>
      <c r="I97" s="527"/>
      <c r="J97" s="527"/>
      <c r="K97" s="527"/>
      <c r="L97" s="527"/>
      <c r="M97" s="527"/>
      <c r="N97" s="527"/>
      <c r="O97" s="527"/>
      <c r="P97" s="527"/>
      <c r="Q97" s="527"/>
      <c r="R97" s="528"/>
      <c r="S97" s="526" t="s">
        <v>139</v>
      </c>
      <c r="T97" s="527"/>
      <c r="U97" s="527"/>
      <c r="V97" s="527"/>
      <c r="W97" s="527"/>
      <c r="X97" s="527"/>
      <c r="Y97" s="527"/>
      <c r="Z97" s="527"/>
      <c r="AA97" s="527"/>
      <c r="AB97" s="527"/>
      <c r="AC97" s="527"/>
      <c r="AD97" s="527"/>
      <c r="AE97" s="528"/>
      <c r="AF97" s="526" t="s">
        <v>142</v>
      </c>
      <c r="AG97" s="527"/>
      <c r="AH97" s="527"/>
      <c r="AI97" s="527"/>
      <c r="AJ97" s="527"/>
      <c r="AK97" s="527"/>
      <c r="AL97" s="527"/>
      <c r="AM97" s="527"/>
      <c r="AN97" s="527"/>
      <c r="AO97" s="527"/>
      <c r="AP97" s="527"/>
      <c r="AQ97" s="527"/>
      <c r="AR97" s="528"/>
      <c r="AS97" s="652" t="s">
        <v>44</v>
      </c>
      <c r="AT97" s="653"/>
      <c r="AU97" s="653"/>
      <c r="AV97" s="653"/>
      <c r="AW97" s="654"/>
    </row>
    <row r="98" spans="1:49" ht="11.25" customHeight="1" thickBot="1">
      <c r="B98" s="644"/>
      <c r="C98" s="645"/>
      <c r="D98" s="645"/>
      <c r="E98" s="646"/>
      <c r="F98" s="529"/>
      <c r="G98" s="530"/>
      <c r="H98" s="530"/>
      <c r="I98" s="530"/>
      <c r="J98" s="530"/>
      <c r="K98" s="530"/>
      <c r="L98" s="530"/>
      <c r="M98" s="530"/>
      <c r="N98" s="530"/>
      <c r="O98" s="530"/>
      <c r="P98" s="530"/>
      <c r="Q98" s="530"/>
      <c r="R98" s="531"/>
      <c r="S98" s="529"/>
      <c r="T98" s="530"/>
      <c r="U98" s="530"/>
      <c r="V98" s="530"/>
      <c r="W98" s="530"/>
      <c r="X98" s="530"/>
      <c r="Y98" s="530"/>
      <c r="Z98" s="530"/>
      <c r="AA98" s="530"/>
      <c r="AB98" s="530"/>
      <c r="AC98" s="530"/>
      <c r="AD98" s="530"/>
      <c r="AE98" s="531"/>
      <c r="AF98" s="529"/>
      <c r="AG98" s="530"/>
      <c r="AH98" s="530"/>
      <c r="AI98" s="530"/>
      <c r="AJ98" s="530"/>
      <c r="AK98" s="530"/>
      <c r="AL98" s="530"/>
      <c r="AM98" s="530"/>
      <c r="AN98" s="530"/>
      <c r="AO98" s="530"/>
      <c r="AP98" s="530"/>
      <c r="AQ98" s="530"/>
      <c r="AR98" s="531"/>
      <c r="AS98" s="655"/>
      <c r="AT98" s="656"/>
      <c r="AU98" s="656"/>
      <c r="AV98" s="656"/>
      <c r="AW98" s="657"/>
    </row>
    <row r="99" spans="1:49" ht="11.25" customHeight="1">
      <c r="A99" s="2"/>
      <c r="B99" s="644"/>
      <c r="C99" s="645"/>
      <c r="D99" s="645"/>
      <c r="E99" s="646"/>
      <c r="F99" s="294" t="s">
        <v>144</v>
      </c>
      <c r="G99" s="234" t="s">
        <v>145</v>
      </c>
      <c r="H99" s="234" t="s">
        <v>146</v>
      </c>
      <c r="I99" s="234" t="s">
        <v>147</v>
      </c>
      <c r="J99" s="234" t="s">
        <v>148</v>
      </c>
      <c r="K99" s="234" t="s">
        <v>149</v>
      </c>
      <c r="L99" s="234" t="s">
        <v>150</v>
      </c>
      <c r="M99" s="234" t="s">
        <v>151</v>
      </c>
      <c r="N99" s="609" t="s">
        <v>4</v>
      </c>
      <c r="O99" s="610"/>
      <c r="P99" s="605" t="s">
        <v>84</v>
      </c>
      <c r="Q99" s="606"/>
      <c r="R99" s="307" t="s">
        <v>140</v>
      </c>
      <c r="S99" s="294" t="s">
        <v>152</v>
      </c>
      <c r="T99" s="234" t="s">
        <v>153</v>
      </c>
      <c r="U99" s="234" t="s">
        <v>154</v>
      </c>
      <c r="V99" s="234" t="s">
        <v>155</v>
      </c>
      <c r="W99" s="234" t="s">
        <v>156</v>
      </c>
      <c r="X99" s="234" t="s">
        <v>157</v>
      </c>
      <c r="Y99" s="234" t="s">
        <v>158</v>
      </c>
      <c r="Z99" s="234" t="s">
        <v>159</v>
      </c>
      <c r="AA99" s="609" t="s">
        <v>4</v>
      </c>
      <c r="AB99" s="610"/>
      <c r="AC99" s="605" t="s">
        <v>84</v>
      </c>
      <c r="AD99" s="606"/>
      <c r="AE99" s="307" t="s">
        <v>140</v>
      </c>
      <c r="AF99" s="294" t="s">
        <v>152</v>
      </c>
      <c r="AG99" s="234" t="s">
        <v>153</v>
      </c>
      <c r="AH99" s="234" t="s">
        <v>154</v>
      </c>
      <c r="AI99" s="234" t="s">
        <v>155</v>
      </c>
      <c r="AJ99" s="234" t="s">
        <v>156</v>
      </c>
      <c r="AK99" s="234" t="s">
        <v>157</v>
      </c>
      <c r="AL99" s="234" t="s">
        <v>158</v>
      </c>
      <c r="AM99" s="234" t="s">
        <v>159</v>
      </c>
      <c r="AN99" s="609" t="s">
        <v>4</v>
      </c>
      <c r="AO99" s="610"/>
      <c r="AP99" s="605" t="s">
        <v>84</v>
      </c>
      <c r="AQ99" s="606"/>
      <c r="AR99" s="307" t="s">
        <v>140</v>
      </c>
      <c r="AS99" s="696" t="s">
        <v>4</v>
      </c>
      <c r="AT99" s="697"/>
      <c r="AU99" s="698" t="s">
        <v>84</v>
      </c>
      <c r="AV99" s="699"/>
      <c r="AW99" s="277" t="s">
        <v>140</v>
      </c>
    </row>
    <row r="100" spans="1:49" ht="11.25" customHeight="1" thickBot="1">
      <c r="A100" s="2"/>
      <c r="B100" s="647"/>
      <c r="C100" s="648"/>
      <c r="D100" s="648"/>
      <c r="E100" s="649"/>
      <c r="F100" s="296" t="s">
        <v>131</v>
      </c>
      <c r="G100" s="266" t="s">
        <v>131</v>
      </c>
      <c r="H100" s="266" t="s">
        <v>131</v>
      </c>
      <c r="I100" s="266" t="s">
        <v>131</v>
      </c>
      <c r="J100" s="266" t="s">
        <v>131</v>
      </c>
      <c r="K100" s="266" t="s">
        <v>131</v>
      </c>
      <c r="L100" s="266" t="s">
        <v>131</v>
      </c>
      <c r="M100" s="266" t="s">
        <v>131</v>
      </c>
      <c r="N100" s="135" t="s">
        <v>141</v>
      </c>
      <c r="O100" s="267" t="s">
        <v>3</v>
      </c>
      <c r="P100" s="268" t="s">
        <v>103</v>
      </c>
      <c r="Q100" s="269" t="s">
        <v>42</v>
      </c>
      <c r="R100" s="297" t="s">
        <v>46</v>
      </c>
      <c r="S100" s="296" t="s">
        <v>131</v>
      </c>
      <c r="T100" s="266" t="s">
        <v>131</v>
      </c>
      <c r="U100" s="266" t="s">
        <v>131</v>
      </c>
      <c r="V100" s="266" t="s">
        <v>131</v>
      </c>
      <c r="W100" s="266" t="s">
        <v>131</v>
      </c>
      <c r="X100" s="266" t="s">
        <v>131</v>
      </c>
      <c r="Y100" s="266" t="s">
        <v>131</v>
      </c>
      <c r="Z100" s="266" t="s">
        <v>131</v>
      </c>
      <c r="AA100" s="135" t="s">
        <v>141</v>
      </c>
      <c r="AB100" s="267" t="s">
        <v>3</v>
      </c>
      <c r="AC100" s="268" t="s">
        <v>103</v>
      </c>
      <c r="AD100" s="269" t="s">
        <v>42</v>
      </c>
      <c r="AE100" s="297" t="s">
        <v>46</v>
      </c>
      <c r="AF100" s="296" t="s">
        <v>131</v>
      </c>
      <c r="AG100" s="266" t="s">
        <v>131</v>
      </c>
      <c r="AH100" s="266" t="s">
        <v>131</v>
      </c>
      <c r="AI100" s="266" t="s">
        <v>131</v>
      </c>
      <c r="AJ100" s="266" t="s">
        <v>131</v>
      </c>
      <c r="AK100" s="266" t="s">
        <v>131</v>
      </c>
      <c r="AL100" s="266" t="s">
        <v>131</v>
      </c>
      <c r="AM100" s="266" t="s">
        <v>131</v>
      </c>
      <c r="AN100" s="135" t="s">
        <v>141</v>
      </c>
      <c r="AO100" s="267" t="s">
        <v>3</v>
      </c>
      <c r="AP100" s="338" t="s">
        <v>103</v>
      </c>
      <c r="AQ100" s="367" t="s">
        <v>42</v>
      </c>
      <c r="AR100" s="297" t="s">
        <v>46</v>
      </c>
      <c r="AS100" s="278" t="s">
        <v>141</v>
      </c>
      <c r="AT100" s="270" t="s">
        <v>3</v>
      </c>
      <c r="AU100" s="271" t="s">
        <v>103</v>
      </c>
      <c r="AV100" s="272" t="s">
        <v>42</v>
      </c>
      <c r="AW100" s="279" t="s">
        <v>46</v>
      </c>
    </row>
    <row r="101" spans="1:49" ht="11.25" customHeight="1">
      <c r="A101" s="2"/>
      <c r="B101" s="686" t="s">
        <v>86</v>
      </c>
      <c r="C101" s="687"/>
      <c r="D101" s="687"/>
      <c r="E101" s="688"/>
      <c r="F101" s="298">
        <f>'１号機'!F121</f>
        <v>106</v>
      </c>
      <c r="G101" s="235">
        <f>'１号機'!H121</f>
        <v>64</v>
      </c>
      <c r="H101" s="235">
        <f>'１号機'!J121</f>
        <v>154</v>
      </c>
      <c r="I101" s="240">
        <f>'１号機'!L121</f>
        <v>45</v>
      </c>
      <c r="J101" s="240">
        <f>'１号機'!N121</f>
        <v>399</v>
      </c>
      <c r="K101" s="235">
        <f>'１号機'!P121</f>
        <v>0</v>
      </c>
      <c r="L101" s="235">
        <f>'１号機'!R121</f>
        <v>0</v>
      </c>
      <c r="M101" s="235">
        <f>'１号機'!T121</f>
        <v>0</v>
      </c>
      <c r="N101" s="236">
        <f t="shared" ref="N101:N112" si="19">SUM(F101,G101,H101,I101,J101,K101,L101,M101)</f>
        <v>768</v>
      </c>
      <c r="O101" s="237">
        <f>'１号機'!W121</f>
        <v>612600</v>
      </c>
      <c r="P101" s="238">
        <f>'１号機'!X121</f>
        <v>715</v>
      </c>
      <c r="Q101" s="239">
        <f>'１号機'!Y121</f>
        <v>71500</v>
      </c>
      <c r="R101" s="299">
        <f t="shared" ref="R101:R112" si="20">O101-Q101</f>
        <v>541100</v>
      </c>
      <c r="S101" s="298">
        <f>'２号機'!F121</f>
        <v>59</v>
      </c>
      <c r="T101" s="235">
        <f>'２号機'!H121</f>
        <v>47</v>
      </c>
      <c r="U101" s="235">
        <f>'２号機'!J121</f>
        <v>117</v>
      </c>
      <c r="V101" s="235">
        <f>'２号機'!L121</f>
        <v>26</v>
      </c>
      <c r="W101" s="235">
        <f>'２号機'!N121</f>
        <v>250</v>
      </c>
      <c r="X101" s="235">
        <f>'２号機'!P121</f>
        <v>0</v>
      </c>
      <c r="Y101" s="235">
        <f>'２号機'!R121</f>
        <v>0</v>
      </c>
      <c r="Z101" s="235">
        <f>'２号機'!T121</f>
        <v>0</v>
      </c>
      <c r="AA101" s="236">
        <f>SUM(S101,T101,U101,V101,W101,X101,Y101,Z101)</f>
        <v>499</v>
      </c>
      <c r="AB101" s="237">
        <f>'２号機'!W121</f>
        <v>395600</v>
      </c>
      <c r="AC101" s="238">
        <f>'２号機'!X121</f>
        <v>395</v>
      </c>
      <c r="AD101" s="239">
        <f>'２号機'!Y121</f>
        <v>39500</v>
      </c>
      <c r="AE101" s="299">
        <f>AB101-AD101</f>
        <v>356100</v>
      </c>
      <c r="AF101" s="358">
        <f>'３号機'!F121</f>
        <v>0</v>
      </c>
      <c r="AG101" s="359">
        <f>'３号機'!H121</f>
        <v>0</v>
      </c>
      <c r="AH101" s="359">
        <f>'３号機'!J121</f>
        <v>0</v>
      </c>
      <c r="AI101" s="359">
        <f>'３号機'!L121</f>
        <v>0</v>
      </c>
      <c r="AJ101" s="359">
        <f>'３号機'!N121</f>
        <v>0</v>
      </c>
      <c r="AK101" s="359">
        <f>'３号機'!P121</f>
        <v>0</v>
      </c>
      <c r="AL101" s="359">
        <f>'３号機'!R121</f>
        <v>0</v>
      </c>
      <c r="AM101" s="359">
        <f>'３号機'!T121</f>
        <v>0</v>
      </c>
      <c r="AN101" s="360">
        <f t="shared" ref="AN101:AN107" si="21">SUM(AF101,AG101,AH101,AI101,AJ101,AK101,AL101,AM101)</f>
        <v>0</v>
      </c>
      <c r="AO101" s="361">
        <f>'３号機'!W121</f>
        <v>0</v>
      </c>
      <c r="AP101" s="365">
        <f>'３号機'!X121</f>
        <v>0</v>
      </c>
      <c r="AQ101" s="366">
        <f>'３号機'!Y121</f>
        <v>0</v>
      </c>
      <c r="AR101" s="363">
        <f t="shared" ref="AR101:AR112" si="22">AO101-AQ101</f>
        <v>0</v>
      </c>
      <c r="AS101" s="280">
        <f>SUM(N101,AA101,AN101)</f>
        <v>1267</v>
      </c>
      <c r="AT101" s="254">
        <f>SUM(O101,AB101,AO101)</f>
        <v>1008200</v>
      </c>
      <c r="AU101" s="255">
        <f>SUM(P101,AC101,AP101)</f>
        <v>1110</v>
      </c>
      <c r="AV101" s="256">
        <f>SUM(Q101,AD101,AQ101)</f>
        <v>111000</v>
      </c>
      <c r="AW101" s="281">
        <f>AT101-AV101</f>
        <v>897200</v>
      </c>
    </row>
    <row r="102" spans="1:49" ht="11.25" customHeight="1">
      <c r="A102" s="2"/>
      <c r="B102" s="689" t="s">
        <v>87</v>
      </c>
      <c r="C102" s="443"/>
      <c r="D102" s="443"/>
      <c r="E102" s="690"/>
      <c r="F102" s="300">
        <f>'１号機'!F122:G122</f>
        <v>76</v>
      </c>
      <c r="G102" s="240">
        <f>'１号機'!H122</f>
        <v>69</v>
      </c>
      <c r="H102" s="240">
        <f>'１号機'!J122</f>
        <v>192</v>
      </c>
      <c r="I102" s="240">
        <f>'１号機'!L122</f>
        <v>67</v>
      </c>
      <c r="J102" s="240">
        <f>'１号機'!N122</f>
        <v>499</v>
      </c>
      <c r="K102" s="240">
        <f>'１号機'!P122</f>
        <v>0</v>
      </c>
      <c r="L102" s="240">
        <f>'１号機'!R122</f>
        <v>0</v>
      </c>
      <c r="M102" s="240">
        <f>'１号機'!T122</f>
        <v>0</v>
      </c>
      <c r="N102" s="236">
        <f t="shared" si="19"/>
        <v>903</v>
      </c>
      <c r="O102" s="241">
        <f>'１号機'!W122</f>
        <v>668000</v>
      </c>
      <c r="P102" s="236">
        <f>'１号機'!X122</f>
        <v>748</v>
      </c>
      <c r="Q102" s="242">
        <f>'１号機'!Y122</f>
        <v>74800</v>
      </c>
      <c r="R102" s="301">
        <f t="shared" si="20"/>
        <v>593200</v>
      </c>
      <c r="S102" s="300">
        <f>'２号機'!F122</f>
        <v>52</v>
      </c>
      <c r="T102" s="240">
        <f>'２号機'!H122</f>
        <v>35</v>
      </c>
      <c r="U102" s="240">
        <f>'２号機'!J122</f>
        <v>102</v>
      </c>
      <c r="V102" s="240">
        <f>'２号機'!L122</f>
        <v>27</v>
      </c>
      <c r="W102" s="240">
        <f>'２号機'!N122</f>
        <v>304</v>
      </c>
      <c r="X102" s="240">
        <f>'２号機'!P122</f>
        <v>0</v>
      </c>
      <c r="Y102" s="240">
        <f>'２号機'!R122</f>
        <v>0</v>
      </c>
      <c r="Z102" s="240">
        <f>'２号機'!T122</f>
        <v>0</v>
      </c>
      <c r="AA102" s="236">
        <f t="shared" ref="AA102:AA111" si="23">SUM(S102,T102,U102,V102,W102,X102,Y102,Z102)</f>
        <v>520</v>
      </c>
      <c r="AB102" s="241">
        <f>'２号機'!W122</f>
        <v>378500</v>
      </c>
      <c r="AC102" s="236">
        <f>'２号機'!X122</f>
        <v>404</v>
      </c>
      <c r="AD102" s="242">
        <f>'２号機'!Y122</f>
        <v>40400</v>
      </c>
      <c r="AE102" s="301">
        <f t="shared" ref="AE102:AE112" si="24">AB102-AD102</f>
        <v>338100</v>
      </c>
      <c r="AF102" s="358">
        <f>'３号機'!F122</f>
        <v>0</v>
      </c>
      <c r="AG102" s="359">
        <f>'３号機'!H122</f>
        <v>0</v>
      </c>
      <c r="AH102" s="359">
        <f>'３号機'!J122</f>
        <v>0</v>
      </c>
      <c r="AI102" s="359">
        <f>'３号機'!L122</f>
        <v>0</v>
      </c>
      <c r="AJ102" s="359">
        <f>'３号機'!N122</f>
        <v>0</v>
      </c>
      <c r="AK102" s="359">
        <f>'３号機'!P122</f>
        <v>0</v>
      </c>
      <c r="AL102" s="359">
        <f>'３号機'!R122</f>
        <v>0</v>
      </c>
      <c r="AM102" s="359">
        <f>'３号機'!T122</f>
        <v>0</v>
      </c>
      <c r="AN102" s="360">
        <f t="shared" si="21"/>
        <v>0</v>
      </c>
      <c r="AO102" s="361">
        <f>'３号機'!W122</f>
        <v>0</v>
      </c>
      <c r="AP102" s="360">
        <f>'３号機'!X122</f>
        <v>0</v>
      </c>
      <c r="AQ102" s="362">
        <f>'３号機'!Y122</f>
        <v>0</v>
      </c>
      <c r="AR102" s="363">
        <f t="shared" si="22"/>
        <v>0</v>
      </c>
      <c r="AS102" s="280">
        <f t="shared" ref="AS102:AS112" si="25">SUM(N102,AA102,AN102)</f>
        <v>1423</v>
      </c>
      <c r="AT102" s="257">
        <f t="shared" ref="AT102:AT112" si="26">SUM(O102,AB102,AO102)</f>
        <v>1046500</v>
      </c>
      <c r="AU102" s="253">
        <f t="shared" ref="AU102:AU112" si="27">SUM(P102,AC102,AP102)</f>
        <v>1152</v>
      </c>
      <c r="AV102" s="258">
        <f t="shared" ref="AV102:AV112" si="28">SUM(Q102,AD102,AQ102)</f>
        <v>115200</v>
      </c>
      <c r="AW102" s="282">
        <f t="shared" ref="AW102:AW112" si="29">AT102-AV102</f>
        <v>931300</v>
      </c>
    </row>
    <row r="103" spans="1:49" ht="11.25" customHeight="1">
      <c r="A103" s="2"/>
      <c r="B103" s="689" t="s">
        <v>234</v>
      </c>
      <c r="C103" s="443"/>
      <c r="D103" s="443"/>
      <c r="E103" s="690"/>
      <c r="F103" s="300">
        <f>'１号機'!F123:G123</f>
        <v>52</v>
      </c>
      <c r="G103" s="240">
        <f>'１号機'!H123</f>
        <v>58</v>
      </c>
      <c r="H103" s="240">
        <f>'１号機'!J123</f>
        <v>174</v>
      </c>
      <c r="I103" s="240">
        <f>'１号機'!L123</f>
        <v>44</v>
      </c>
      <c r="J103" s="240">
        <f>'１号機'!N123</f>
        <v>381</v>
      </c>
      <c r="K103" s="240">
        <f>'１号機'!P123</f>
        <v>0</v>
      </c>
      <c r="L103" s="240">
        <f>'１号機'!R123</f>
        <v>0</v>
      </c>
      <c r="M103" s="240">
        <f>'１号機'!T123</f>
        <v>0</v>
      </c>
      <c r="N103" s="236">
        <f t="shared" si="19"/>
        <v>709</v>
      </c>
      <c r="O103" s="241">
        <f>'１号機'!W123</f>
        <v>524400</v>
      </c>
      <c r="P103" s="236">
        <f>'１号機'!X123</f>
        <v>468</v>
      </c>
      <c r="Q103" s="242">
        <f>'１号機'!Y123</f>
        <v>46800</v>
      </c>
      <c r="R103" s="301">
        <f t="shared" si="20"/>
        <v>477600</v>
      </c>
      <c r="S103" s="300">
        <f>'２号機'!F123</f>
        <v>45</v>
      </c>
      <c r="T103" s="240">
        <f>'２号機'!H123</f>
        <v>34</v>
      </c>
      <c r="U103" s="240">
        <f>'２号機'!J123</f>
        <v>100</v>
      </c>
      <c r="V103" s="240">
        <f>'２号機'!L123</f>
        <v>26</v>
      </c>
      <c r="W103" s="240">
        <f>'２号機'!N123</f>
        <v>292</v>
      </c>
      <c r="X103" s="240">
        <f>'２号機'!P123</f>
        <v>0</v>
      </c>
      <c r="Y103" s="240">
        <f>'２号機'!R123</f>
        <v>0</v>
      </c>
      <c r="Z103" s="240">
        <f>'２号機'!T123</f>
        <v>0</v>
      </c>
      <c r="AA103" s="236">
        <f t="shared" si="23"/>
        <v>497</v>
      </c>
      <c r="AB103" s="241">
        <f>'２号機'!W123</f>
        <v>348100</v>
      </c>
      <c r="AC103" s="236">
        <f>'２号機'!X123</f>
        <v>406</v>
      </c>
      <c r="AD103" s="242">
        <f>'２号機'!Y123</f>
        <v>40600</v>
      </c>
      <c r="AE103" s="301">
        <f t="shared" si="24"/>
        <v>307500</v>
      </c>
      <c r="AF103" s="358">
        <f>'３号機'!F123</f>
        <v>0</v>
      </c>
      <c r="AG103" s="359">
        <f>'３号機'!H123</f>
        <v>0</v>
      </c>
      <c r="AH103" s="359">
        <f>'３号機'!J123</f>
        <v>0</v>
      </c>
      <c r="AI103" s="359">
        <f>'３号機'!L123</f>
        <v>0</v>
      </c>
      <c r="AJ103" s="359">
        <f>'３号機'!N123</f>
        <v>0</v>
      </c>
      <c r="AK103" s="359">
        <f>'３号機'!P123</f>
        <v>0</v>
      </c>
      <c r="AL103" s="359">
        <f>'３号機'!R123</f>
        <v>0</v>
      </c>
      <c r="AM103" s="359">
        <f>'３号機'!T123</f>
        <v>0</v>
      </c>
      <c r="AN103" s="360">
        <f t="shared" si="21"/>
        <v>0</v>
      </c>
      <c r="AO103" s="361">
        <f>'３号機'!W123</f>
        <v>0</v>
      </c>
      <c r="AP103" s="360">
        <f>'３号機'!X123</f>
        <v>0</v>
      </c>
      <c r="AQ103" s="362">
        <f>'３号機'!Y123</f>
        <v>0</v>
      </c>
      <c r="AR103" s="363">
        <f t="shared" si="22"/>
        <v>0</v>
      </c>
      <c r="AS103" s="280">
        <f t="shared" si="25"/>
        <v>1206</v>
      </c>
      <c r="AT103" s="257">
        <f t="shared" si="26"/>
        <v>872500</v>
      </c>
      <c r="AU103" s="253">
        <f t="shared" si="27"/>
        <v>874</v>
      </c>
      <c r="AV103" s="258">
        <f t="shared" si="28"/>
        <v>87400</v>
      </c>
      <c r="AW103" s="282">
        <f t="shared" si="29"/>
        <v>785100</v>
      </c>
    </row>
    <row r="104" spans="1:49" ht="11.25" customHeight="1">
      <c r="A104" s="2"/>
      <c r="B104" s="689" t="s">
        <v>89</v>
      </c>
      <c r="C104" s="443"/>
      <c r="D104" s="443"/>
      <c r="E104" s="690"/>
      <c r="F104" s="300">
        <f>'１号機'!F124:G124</f>
        <v>40</v>
      </c>
      <c r="G104" s="240">
        <f>'１号機'!H124</f>
        <v>94</v>
      </c>
      <c r="H104" s="240">
        <f>'１号機'!J124</f>
        <v>201</v>
      </c>
      <c r="I104" s="240">
        <f>'１号機'!L124</f>
        <v>51</v>
      </c>
      <c r="J104" s="240">
        <f>'１号機'!N124</f>
        <v>422</v>
      </c>
      <c r="K104" s="240">
        <f>'１号機'!P124</f>
        <v>0</v>
      </c>
      <c r="L104" s="240">
        <f>'１号機'!R124</f>
        <v>0</v>
      </c>
      <c r="M104" s="240">
        <f>'１号機'!T124</f>
        <v>0</v>
      </c>
      <c r="N104" s="236">
        <f t="shared" si="19"/>
        <v>808</v>
      </c>
      <c r="O104" s="241">
        <f>'１号機'!W124</f>
        <v>598400</v>
      </c>
      <c r="P104" s="236">
        <f>'１号機'!X124</f>
        <v>758</v>
      </c>
      <c r="Q104" s="242">
        <f>'１号機'!Y124</f>
        <v>75800</v>
      </c>
      <c r="R104" s="301">
        <f t="shared" si="20"/>
        <v>522600</v>
      </c>
      <c r="S104" s="300">
        <f>'２号機'!F124</f>
        <v>81</v>
      </c>
      <c r="T104" s="240">
        <f>'２号機'!H124</f>
        <v>37</v>
      </c>
      <c r="U104" s="240">
        <f>'２号機'!J124</f>
        <v>106</v>
      </c>
      <c r="V104" s="240">
        <f>'２号機'!L124</f>
        <v>29</v>
      </c>
      <c r="W104" s="240">
        <f>'２号機'!N124</f>
        <v>334</v>
      </c>
      <c r="X104" s="240">
        <f>'２号機'!P124</f>
        <v>0</v>
      </c>
      <c r="Y104" s="240">
        <f>'２号機'!R124</f>
        <v>0</v>
      </c>
      <c r="Z104" s="240">
        <f>'２号機'!T124</f>
        <v>0</v>
      </c>
      <c r="AA104" s="236">
        <f t="shared" si="23"/>
        <v>587</v>
      </c>
      <c r="AB104" s="241">
        <f>'２号機'!W124</f>
        <v>437700</v>
      </c>
      <c r="AC104" s="236">
        <f>'２号機'!X124</f>
        <v>456</v>
      </c>
      <c r="AD104" s="242">
        <f>'２号機'!Y124</f>
        <v>45600</v>
      </c>
      <c r="AE104" s="301">
        <f t="shared" si="24"/>
        <v>392100</v>
      </c>
      <c r="AF104" s="358">
        <f>'３号機'!F124</f>
        <v>0</v>
      </c>
      <c r="AG104" s="359">
        <f>'３号機'!H124</f>
        <v>0</v>
      </c>
      <c r="AH104" s="359">
        <f>'３号機'!J124</f>
        <v>0</v>
      </c>
      <c r="AI104" s="359">
        <f>'３号機'!L124</f>
        <v>0</v>
      </c>
      <c r="AJ104" s="359">
        <f>'３号機'!N124</f>
        <v>0</v>
      </c>
      <c r="AK104" s="359">
        <f>'３号機'!P124</f>
        <v>0</v>
      </c>
      <c r="AL104" s="359">
        <f>'３号機'!R124</f>
        <v>0</v>
      </c>
      <c r="AM104" s="359">
        <f>'３号機'!T124</f>
        <v>0</v>
      </c>
      <c r="AN104" s="360">
        <f t="shared" si="21"/>
        <v>0</v>
      </c>
      <c r="AO104" s="361">
        <f>'３号機'!W124</f>
        <v>0</v>
      </c>
      <c r="AP104" s="360">
        <f>'３号機'!X124</f>
        <v>0</v>
      </c>
      <c r="AQ104" s="362">
        <f>'３号機'!Y124</f>
        <v>0</v>
      </c>
      <c r="AR104" s="363">
        <f t="shared" si="22"/>
        <v>0</v>
      </c>
      <c r="AS104" s="280">
        <f t="shared" si="25"/>
        <v>1395</v>
      </c>
      <c r="AT104" s="257">
        <f t="shared" si="26"/>
        <v>1036100</v>
      </c>
      <c r="AU104" s="253">
        <f t="shared" si="27"/>
        <v>1214</v>
      </c>
      <c r="AV104" s="258">
        <f t="shared" si="28"/>
        <v>121400</v>
      </c>
      <c r="AW104" s="282">
        <f t="shared" si="29"/>
        <v>914700</v>
      </c>
    </row>
    <row r="105" spans="1:49" ht="11.25" customHeight="1">
      <c r="A105" s="2"/>
      <c r="B105" s="689" t="s">
        <v>90</v>
      </c>
      <c r="C105" s="443"/>
      <c r="D105" s="443"/>
      <c r="E105" s="690"/>
      <c r="F105" s="300">
        <f>'１号機'!F125:G125</f>
        <v>76</v>
      </c>
      <c r="G105" s="240">
        <f>'１号機'!H125</f>
        <v>52</v>
      </c>
      <c r="H105" s="240">
        <f>'１号機'!J125</f>
        <v>204</v>
      </c>
      <c r="I105" s="240">
        <f>'１号機'!L125</f>
        <v>43</v>
      </c>
      <c r="J105" s="240">
        <f>'１号機'!N125</f>
        <v>406</v>
      </c>
      <c r="K105" s="240">
        <f>'１号機'!P125</f>
        <v>0</v>
      </c>
      <c r="L105" s="240">
        <f>'１号機'!R125</f>
        <v>0</v>
      </c>
      <c r="M105" s="240">
        <f>'１号機'!T125</f>
        <v>0</v>
      </c>
      <c r="N105" s="236">
        <f t="shared" si="19"/>
        <v>781</v>
      </c>
      <c r="O105" s="241">
        <f>'１号機'!W125</f>
        <v>598200</v>
      </c>
      <c r="P105" s="236">
        <f>'１号機'!X125</f>
        <v>462</v>
      </c>
      <c r="Q105" s="242">
        <f>'１号機'!Y125</f>
        <v>46200</v>
      </c>
      <c r="R105" s="301">
        <f t="shared" si="20"/>
        <v>552000</v>
      </c>
      <c r="S105" s="300">
        <f>'２号機'!F125</f>
        <v>85</v>
      </c>
      <c r="T105" s="240">
        <f>'２号機'!H125</f>
        <v>73</v>
      </c>
      <c r="U105" s="240">
        <f>'２号機'!J125</f>
        <v>196</v>
      </c>
      <c r="V105" s="240">
        <f>'２号機'!L125</f>
        <v>52</v>
      </c>
      <c r="W105" s="240">
        <f>'２号機'!N125</f>
        <v>471</v>
      </c>
      <c r="X105" s="240">
        <f>'２号機'!P125</f>
        <v>0</v>
      </c>
      <c r="Y105" s="240">
        <f>'２号機'!R125</f>
        <v>0</v>
      </c>
      <c r="Z105" s="240">
        <f>'２号機'!T125</f>
        <v>0</v>
      </c>
      <c r="AA105" s="236">
        <f t="shared" si="23"/>
        <v>877</v>
      </c>
      <c r="AB105" s="241">
        <f>'２号機'!W125</f>
        <v>657800</v>
      </c>
      <c r="AC105" s="236">
        <f>'２号機'!X125</f>
        <v>887</v>
      </c>
      <c r="AD105" s="242">
        <f>'２号機'!Y125</f>
        <v>88700</v>
      </c>
      <c r="AE105" s="301">
        <f t="shared" si="24"/>
        <v>569100</v>
      </c>
      <c r="AF105" s="358">
        <f>'３号機'!F125</f>
        <v>0</v>
      </c>
      <c r="AG105" s="359">
        <f>'３号機'!H125</f>
        <v>0</v>
      </c>
      <c r="AH105" s="359">
        <f>'３号機'!J125</f>
        <v>0</v>
      </c>
      <c r="AI105" s="359">
        <f>'３号機'!L125</f>
        <v>0</v>
      </c>
      <c r="AJ105" s="359">
        <f>'３号機'!N125</f>
        <v>0</v>
      </c>
      <c r="AK105" s="359">
        <f>'３号機'!P125</f>
        <v>0</v>
      </c>
      <c r="AL105" s="359">
        <f>'３号機'!R125</f>
        <v>0</v>
      </c>
      <c r="AM105" s="359">
        <f>'３号機'!T125</f>
        <v>0</v>
      </c>
      <c r="AN105" s="360">
        <f t="shared" si="21"/>
        <v>0</v>
      </c>
      <c r="AO105" s="361">
        <f>'３号機'!W125</f>
        <v>0</v>
      </c>
      <c r="AP105" s="360">
        <f>'３号機'!X125</f>
        <v>0</v>
      </c>
      <c r="AQ105" s="362">
        <f>'３号機'!Y125</f>
        <v>0</v>
      </c>
      <c r="AR105" s="363">
        <f t="shared" si="22"/>
        <v>0</v>
      </c>
      <c r="AS105" s="280">
        <f t="shared" si="25"/>
        <v>1658</v>
      </c>
      <c r="AT105" s="257">
        <f t="shared" si="26"/>
        <v>1256000</v>
      </c>
      <c r="AU105" s="253">
        <f t="shared" si="27"/>
        <v>1349</v>
      </c>
      <c r="AV105" s="258">
        <f t="shared" si="28"/>
        <v>134900</v>
      </c>
      <c r="AW105" s="282">
        <f t="shared" si="29"/>
        <v>1121100</v>
      </c>
    </row>
    <row r="106" spans="1:49" ht="11.25" customHeight="1">
      <c r="A106" s="2"/>
      <c r="B106" s="689" t="s">
        <v>91</v>
      </c>
      <c r="C106" s="443"/>
      <c r="D106" s="443"/>
      <c r="E106" s="690"/>
      <c r="F106" s="300">
        <f>'１号機'!F126:G126</f>
        <v>1</v>
      </c>
      <c r="G106" s="240">
        <f>'１号機'!H126</f>
        <v>1</v>
      </c>
      <c r="H106" s="240">
        <f>'１号機'!J126</f>
        <v>3</v>
      </c>
      <c r="I106" s="240">
        <f>'１号機'!L126</f>
        <v>0</v>
      </c>
      <c r="J106" s="240">
        <f>'１号機'!N126</f>
        <v>8</v>
      </c>
      <c r="K106" s="240">
        <f>'１号機'!P126</f>
        <v>0</v>
      </c>
      <c r="L106" s="240">
        <f>'１号機'!R126</f>
        <v>0</v>
      </c>
      <c r="M106" s="240">
        <f>'１号機'!T126</f>
        <v>0</v>
      </c>
      <c r="N106" s="236">
        <f t="shared" si="19"/>
        <v>13</v>
      </c>
      <c r="O106" s="241">
        <f>'１号機'!W126</f>
        <v>8500</v>
      </c>
      <c r="P106" s="236">
        <f>'１号機'!X126</f>
        <v>23</v>
      </c>
      <c r="Q106" s="242">
        <f>'１号機'!Y126</f>
        <v>2300</v>
      </c>
      <c r="R106" s="301">
        <f t="shared" si="20"/>
        <v>6200</v>
      </c>
      <c r="S106" s="300">
        <f>'２号機'!F126</f>
        <v>0</v>
      </c>
      <c r="T106" s="240">
        <f>'２号機'!H126</f>
        <v>1</v>
      </c>
      <c r="U106" s="240">
        <f>'２号機'!J126</f>
        <v>1</v>
      </c>
      <c r="V106" s="240">
        <f>'２号機'!L126</f>
        <v>0</v>
      </c>
      <c r="W106" s="240">
        <f>'２号機'!N126</f>
        <v>5</v>
      </c>
      <c r="X106" s="240">
        <f>'２号機'!P126</f>
        <v>0</v>
      </c>
      <c r="Y106" s="240">
        <f>'２号機'!R126</f>
        <v>0</v>
      </c>
      <c r="Z106" s="240">
        <f>'２号機'!T126</f>
        <v>0</v>
      </c>
      <c r="AA106" s="236">
        <f t="shared" si="23"/>
        <v>7</v>
      </c>
      <c r="AB106" s="241">
        <f>'２号機'!W126</f>
        <v>4200</v>
      </c>
      <c r="AC106" s="236">
        <f>'２号機'!X126</f>
        <v>0</v>
      </c>
      <c r="AD106" s="242">
        <f>'２号機'!Y126</f>
        <v>0</v>
      </c>
      <c r="AE106" s="301">
        <f t="shared" si="24"/>
        <v>4200</v>
      </c>
      <c r="AF106" s="358">
        <f>'３号機'!F126</f>
        <v>0</v>
      </c>
      <c r="AG106" s="359">
        <f>'３号機'!H126</f>
        <v>0</v>
      </c>
      <c r="AH106" s="359">
        <f>'３号機'!J126</f>
        <v>0</v>
      </c>
      <c r="AI106" s="359">
        <f>'３号機'!L126</f>
        <v>0</v>
      </c>
      <c r="AJ106" s="359">
        <f>'３号機'!N126</f>
        <v>0</v>
      </c>
      <c r="AK106" s="359">
        <f>'３号機'!P126</f>
        <v>0</v>
      </c>
      <c r="AL106" s="359">
        <f>'３号機'!R126</f>
        <v>0</v>
      </c>
      <c r="AM106" s="359">
        <f>'３号機'!T126</f>
        <v>0</v>
      </c>
      <c r="AN106" s="236">
        <f t="shared" si="21"/>
        <v>0</v>
      </c>
      <c r="AO106" s="361">
        <f>'３号機'!W126</f>
        <v>0</v>
      </c>
      <c r="AP106" s="360">
        <f>'３号機'!X126</f>
        <v>0</v>
      </c>
      <c r="AQ106" s="362">
        <f>'３号機'!Y126</f>
        <v>0</v>
      </c>
      <c r="AR106" s="363">
        <f t="shared" si="22"/>
        <v>0</v>
      </c>
      <c r="AS106" s="280">
        <f t="shared" si="25"/>
        <v>20</v>
      </c>
      <c r="AT106" s="257">
        <f t="shared" si="26"/>
        <v>12700</v>
      </c>
      <c r="AU106" s="253">
        <f t="shared" si="27"/>
        <v>23</v>
      </c>
      <c r="AV106" s="258">
        <f t="shared" si="28"/>
        <v>2300</v>
      </c>
      <c r="AW106" s="282">
        <f t="shared" si="29"/>
        <v>10400</v>
      </c>
    </row>
    <row r="107" spans="1:49" ht="11.25" customHeight="1">
      <c r="A107" s="2"/>
      <c r="B107" s="689" t="s">
        <v>92</v>
      </c>
      <c r="C107" s="443"/>
      <c r="D107" s="443"/>
      <c r="E107" s="690"/>
      <c r="F107" s="300">
        <f>'１号機'!F127:G127</f>
        <v>0</v>
      </c>
      <c r="G107" s="240">
        <f>'１号機'!H127</f>
        <v>0</v>
      </c>
      <c r="H107" s="240">
        <f>'１号機'!J127</f>
        <v>0</v>
      </c>
      <c r="I107" s="240">
        <f>'１号機'!L127</f>
        <v>0</v>
      </c>
      <c r="J107" s="240">
        <f>'１号機'!N127</f>
        <v>0</v>
      </c>
      <c r="K107" s="240">
        <f>'１号機'!P127</f>
        <v>0</v>
      </c>
      <c r="L107" s="240">
        <f>'１号機'!R127</f>
        <v>0</v>
      </c>
      <c r="M107" s="240">
        <f>'１号機'!T127</f>
        <v>0</v>
      </c>
      <c r="N107" s="236">
        <f t="shared" si="19"/>
        <v>0</v>
      </c>
      <c r="O107" s="241">
        <f>'１号機'!W127</f>
        <v>0</v>
      </c>
      <c r="P107" s="236">
        <f>'１号機'!X127</f>
        <v>0</v>
      </c>
      <c r="Q107" s="242">
        <f>'１号機'!Y127</f>
        <v>0</v>
      </c>
      <c r="R107" s="301">
        <f t="shared" si="20"/>
        <v>0</v>
      </c>
      <c r="S107" s="300">
        <f>'２号機'!F127</f>
        <v>0</v>
      </c>
      <c r="T107" s="240">
        <f>'２号機'!H127</f>
        <v>0</v>
      </c>
      <c r="U107" s="240">
        <f>'２号機'!J127</f>
        <v>0</v>
      </c>
      <c r="V107" s="240">
        <f>'２号機'!L127</f>
        <v>0</v>
      </c>
      <c r="W107" s="240">
        <f>'２号機'!N127</f>
        <v>0</v>
      </c>
      <c r="X107" s="240">
        <f>'２号機'!P127</f>
        <v>0</v>
      </c>
      <c r="Y107" s="240">
        <f>'２号機'!R127</f>
        <v>0</v>
      </c>
      <c r="Z107" s="240">
        <f>'２号機'!T127</f>
        <v>0</v>
      </c>
      <c r="AA107" s="360">
        <f t="shared" si="23"/>
        <v>0</v>
      </c>
      <c r="AB107" s="241">
        <f>'２号機'!W127</f>
        <v>0</v>
      </c>
      <c r="AC107" s="236">
        <f>'２号機'!X127</f>
        <v>0</v>
      </c>
      <c r="AD107" s="242">
        <f>'２号機'!Y127</f>
        <v>0</v>
      </c>
      <c r="AE107" s="363">
        <f t="shared" si="24"/>
        <v>0</v>
      </c>
      <c r="AF107" s="358">
        <f>'３号機'!F127</f>
        <v>0</v>
      </c>
      <c r="AG107" s="359">
        <f>'３号機'!H127</f>
        <v>0</v>
      </c>
      <c r="AH107" s="359">
        <f>'３号機'!J127</f>
        <v>0</v>
      </c>
      <c r="AI107" s="359">
        <f>'３号機'!L127</f>
        <v>0</v>
      </c>
      <c r="AJ107" s="359">
        <f>'３号機'!N127</f>
        <v>0</v>
      </c>
      <c r="AK107" s="359">
        <f>'３号機'!P127</f>
        <v>0</v>
      </c>
      <c r="AL107" s="359">
        <f>'３号機'!R127</f>
        <v>0</v>
      </c>
      <c r="AM107" s="359">
        <f>'３号機'!T127</f>
        <v>0</v>
      </c>
      <c r="AN107" s="236">
        <f t="shared" si="21"/>
        <v>0</v>
      </c>
      <c r="AO107" s="361">
        <f>'３号機'!W127</f>
        <v>0</v>
      </c>
      <c r="AP107" s="360">
        <f>'３号機'!X127</f>
        <v>0</v>
      </c>
      <c r="AQ107" s="362">
        <f>'３号機'!Y127</f>
        <v>0</v>
      </c>
      <c r="AR107" s="363">
        <f t="shared" si="22"/>
        <v>0</v>
      </c>
      <c r="AS107" s="280">
        <f t="shared" si="25"/>
        <v>0</v>
      </c>
      <c r="AT107" s="257">
        <f t="shared" si="26"/>
        <v>0</v>
      </c>
      <c r="AU107" s="253">
        <f t="shared" si="27"/>
        <v>0</v>
      </c>
      <c r="AV107" s="258">
        <f t="shared" si="28"/>
        <v>0</v>
      </c>
      <c r="AW107" s="282">
        <f t="shared" si="29"/>
        <v>0</v>
      </c>
    </row>
    <row r="108" spans="1:49" ht="11.25" customHeight="1">
      <c r="A108" s="2"/>
      <c r="B108" s="689" t="s">
        <v>93</v>
      </c>
      <c r="C108" s="443"/>
      <c r="D108" s="443"/>
      <c r="E108" s="690"/>
      <c r="F108" s="300">
        <f>'１号機'!F128:G128</f>
        <v>0</v>
      </c>
      <c r="G108" s="240">
        <f>'１号機'!H128</f>
        <v>0</v>
      </c>
      <c r="H108" s="240">
        <f>'１号機'!J128</f>
        <v>0</v>
      </c>
      <c r="I108" s="240">
        <f>'１号機'!L128</f>
        <v>0</v>
      </c>
      <c r="J108" s="240">
        <f>'１号機'!N128</f>
        <v>0</v>
      </c>
      <c r="K108" s="240">
        <f>'１号機'!P128</f>
        <v>0</v>
      </c>
      <c r="L108" s="240">
        <f>'１号機'!R128</f>
        <v>0</v>
      </c>
      <c r="M108" s="240">
        <f>'１号機'!T128</f>
        <v>0</v>
      </c>
      <c r="N108" s="360">
        <f t="shared" si="19"/>
        <v>0</v>
      </c>
      <c r="O108" s="241">
        <f>'１号機'!W128</f>
        <v>0</v>
      </c>
      <c r="P108" s="236">
        <f>'１号機'!X128</f>
        <v>0</v>
      </c>
      <c r="Q108" s="242">
        <f>'１号機'!Y128</f>
        <v>0</v>
      </c>
      <c r="R108" s="363">
        <f t="shared" si="20"/>
        <v>0</v>
      </c>
      <c r="S108" s="300">
        <f>'２号機'!F128</f>
        <v>0</v>
      </c>
      <c r="T108" s="240">
        <f>'２号機'!H128</f>
        <v>0</v>
      </c>
      <c r="U108" s="240">
        <f>'２号機'!J128</f>
        <v>0</v>
      </c>
      <c r="V108" s="240">
        <f>'２号機'!L128</f>
        <v>0</v>
      </c>
      <c r="W108" s="240">
        <f>'２号機'!N128</f>
        <v>0</v>
      </c>
      <c r="X108" s="240">
        <f>'２号機'!P128</f>
        <v>0</v>
      </c>
      <c r="Y108" s="240">
        <f>'２号機'!R128</f>
        <v>0</v>
      </c>
      <c r="Z108" s="240">
        <f>'２号機'!T128</f>
        <v>0</v>
      </c>
      <c r="AA108" s="360">
        <f t="shared" si="23"/>
        <v>0</v>
      </c>
      <c r="AB108" s="241">
        <f>'２号機'!W128</f>
        <v>0</v>
      </c>
      <c r="AC108" s="236">
        <f>'２号機'!X128</f>
        <v>0</v>
      </c>
      <c r="AD108" s="242">
        <f>'２号機'!Y128</f>
        <v>0</v>
      </c>
      <c r="AE108" s="363">
        <f t="shared" si="24"/>
        <v>0</v>
      </c>
      <c r="AF108" s="358">
        <f>'３号機'!F128</f>
        <v>0</v>
      </c>
      <c r="AG108" s="359">
        <f>'３号機'!H128</f>
        <v>0</v>
      </c>
      <c r="AH108" s="359">
        <f>'３号機'!J128</f>
        <v>0</v>
      </c>
      <c r="AI108" s="359">
        <f>'３号機'!L128</f>
        <v>0</v>
      </c>
      <c r="AJ108" s="359">
        <f>'３号機'!N128</f>
        <v>0</v>
      </c>
      <c r="AK108" s="359">
        <f>'３号機'!P128</f>
        <v>0</v>
      </c>
      <c r="AL108" s="359">
        <f>'３号機'!R128</f>
        <v>0</v>
      </c>
      <c r="AM108" s="359">
        <f>'３号機'!T128</f>
        <v>0</v>
      </c>
      <c r="AN108" s="236">
        <f>SUM(AF108,AG108,AH108,AI108,AJ108,AK108,AL108,AM108)</f>
        <v>0</v>
      </c>
      <c r="AO108" s="361">
        <f>'３号機'!W128</f>
        <v>0</v>
      </c>
      <c r="AP108" s="360">
        <f>'３号機'!X128</f>
        <v>0</v>
      </c>
      <c r="AQ108" s="362">
        <f>'３号機'!Y128</f>
        <v>0</v>
      </c>
      <c r="AR108" s="301">
        <f t="shared" si="22"/>
        <v>0</v>
      </c>
      <c r="AS108" s="280">
        <f t="shared" si="25"/>
        <v>0</v>
      </c>
      <c r="AT108" s="257">
        <f t="shared" si="26"/>
        <v>0</v>
      </c>
      <c r="AU108" s="253">
        <f t="shared" si="27"/>
        <v>0</v>
      </c>
      <c r="AV108" s="258">
        <f t="shared" si="28"/>
        <v>0</v>
      </c>
      <c r="AW108" s="282">
        <f t="shared" si="29"/>
        <v>0</v>
      </c>
    </row>
    <row r="109" spans="1:49" ht="11.25" customHeight="1">
      <c r="A109" s="2"/>
      <c r="B109" s="689" t="s">
        <v>94</v>
      </c>
      <c r="C109" s="443"/>
      <c r="D109" s="443"/>
      <c r="E109" s="690"/>
      <c r="F109" s="300">
        <f>'１号機'!F129:G129</f>
        <v>0</v>
      </c>
      <c r="G109" s="240">
        <f>'１号機'!H129</f>
        <v>0</v>
      </c>
      <c r="H109" s="240">
        <f>'１号機'!J129</f>
        <v>0</v>
      </c>
      <c r="I109" s="240">
        <f>'１号機'!L129</f>
        <v>0</v>
      </c>
      <c r="J109" s="240">
        <f>'１号機'!N129</f>
        <v>0</v>
      </c>
      <c r="K109" s="240">
        <f>'１号機'!P129</f>
        <v>0</v>
      </c>
      <c r="L109" s="240">
        <f>'１号機'!R129</f>
        <v>0</v>
      </c>
      <c r="M109" s="240">
        <f>'１号機'!T129</f>
        <v>0</v>
      </c>
      <c r="N109" s="360">
        <f t="shared" si="19"/>
        <v>0</v>
      </c>
      <c r="O109" s="241">
        <f>'１号機'!W129</f>
        <v>0</v>
      </c>
      <c r="P109" s="236">
        <f>'１号機'!X129</f>
        <v>0</v>
      </c>
      <c r="Q109" s="242">
        <f>'１号機'!Y129</f>
        <v>0</v>
      </c>
      <c r="R109" s="363">
        <f t="shared" si="20"/>
        <v>0</v>
      </c>
      <c r="S109" s="300">
        <f>'２号機'!F129</f>
        <v>0</v>
      </c>
      <c r="T109" s="240">
        <f>'２号機'!H129</f>
        <v>0</v>
      </c>
      <c r="U109" s="240">
        <f>'２号機'!J129</f>
        <v>0</v>
      </c>
      <c r="V109" s="240">
        <f>'２号機'!L129</f>
        <v>0</v>
      </c>
      <c r="W109" s="240">
        <f>'２号機'!N129</f>
        <v>0</v>
      </c>
      <c r="X109" s="240">
        <f>'２号機'!P129</f>
        <v>0</v>
      </c>
      <c r="Y109" s="240">
        <f>'２号機'!R129</f>
        <v>0</v>
      </c>
      <c r="Z109" s="240">
        <f>'２号機'!T129</f>
        <v>0</v>
      </c>
      <c r="AA109" s="360">
        <f t="shared" si="23"/>
        <v>0</v>
      </c>
      <c r="AB109" s="241">
        <f>'２号機'!W129</f>
        <v>0</v>
      </c>
      <c r="AC109" s="236">
        <f>'２号機'!X129</f>
        <v>0</v>
      </c>
      <c r="AD109" s="242">
        <f>'２号機'!Y129</f>
        <v>0</v>
      </c>
      <c r="AE109" s="363">
        <f t="shared" si="24"/>
        <v>0</v>
      </c>
      <c r="AF109" s="358">
        <f>'３号機'!F129</f>
        <v>0</v>
      </c>
      <c r="AG109" s="359">
        <f>'３号機'!H129</f>
        <v>0</v>
      </c>
      <c r="AH109" s="359">
        <f>'３号機'!J129</f>
        <v>0</v>
      </c>
      <c r="AI109" s="359">
        <f>'３号機'!L129</f>
        <v>0</v>
      </c>
      <c r="AJ109" s="359">
        <f>'３号機'!N129</f>
        <v>0</v>
      </c>
      <c r="AK109" s="359">
        <f>'３号機'!P129</f>
        <v>0</v>
      </c>
      <c r="AL109" s="359">
        <f>'３号機'!R129</f>
        <v>0</v>
      </c>
      <c r="AM109" s="359">
        <f>'３号機'!T129</f>
        <v>0</v>
      </c>
      <c r="AN109" s="236">
        <f>SUM(AF109,AG109,AH109,AI109,AJ109,AK109,AL109,AM109)</f>
        <v>0</v>
      </c>
      <c r="AO109" s="361">
        <f>'３号機'!W129</f>
        <v>0</v>
      </c>
      <c r="AP109" s="360">
        <f>'３号機'!X129</f>
        <v>0</v>
      </c>
      <c r="AQ109" s="362">
        <f>'３号機'!Y129</f>
        <v>0</v>
      </c>
      <c r="AR109" s="301">
        <f t="shared" si="22"/>
        <v>0</v>
      </c>
      <c r="AS109" s="280">
        <f t="shared" si="25"/>
        <v>0</v>
      </c>
      <c r="AT109" s="257">
        <f t="shared" si="26"/>
        <v>0</v>
      </c>
      <c r="AU109" s="253">
        <f t="shared" si="27"/>
        <v>0</v>
      </c>
      <c r="AV109" s="258">
        <f t="shared" si="28"/>
        <v>0</v>
      </c>
      <c r="AW109" s="282">
        <f t="shared" si="29"/>
        <v>0</v>
      </c>
    </row>
    <row r="110" spans="1:49" ht="11.25" customHeight="1">
      <c r="A110" s="2"/>
      <c r="B110" s="689" t="s">
        <v>95</v>
      </c>
      <c r="C110" s="443"/>
      <c r="D110" s="443"/>
      <c r="E110" s="690"/>
      <c r="F110" s="300">
        <f>'１号機'!F130:G130</f>
        <v>0</v>
      </c>
      <c r="G110" s="240">
        <f>'１号機'!H130</f>
        <v>0</v>
      </c>
      <c r="H110" s="240">
        <f>'１号機'!J130</f>
        <v>0</v>
      </c>
      <c r="I110" s="240">
        <f>'１号機'!L130</f>
        <v>0</v>
      </c>
      <c r="J110" s="240">
        <f>'１号機'!N130</f>
        <v>0</v>
      </c>
      <c r="K110" s="240">
        <f>'１号機'!P130</f>
        <v>0</v>
      </c>
      <c r="L110" s="240">
        <f>'１号機'!R130</f>
        <v>0</v>
      </c>
      <c r="M110" s="240">
        <f>'１号機'!T130</f>
        <v>0</v>
      </c>
      <c r="N110" s="360">
        <f t="shared" si="19"/>
        <v>0</v>
      </c>
      <c r="O110" s="241">
        <f>'１号機'!W130</f>
        <v>0</v>
      </c>
      <c r="P110" s="236">
        <f>'１号機'!X130</f>
        <v>0</v>
      </c>
      <c r="Q110" s="242">
        <f>'１号機'!Y130</f>
        <v>0</v>
      </c>
      <c r="R110" s="363">
        <f t="shared" si="20"/>
        <v>0</v>
      </c>
      <c r="S110" s="300">
        <f>'２号機'!F130</f>
        <v>0</v>
      </c>
      <c r="T110" s="240">
        <f>'２号機'!H130</f>
        <v>0</v>
      </c>
      <c r="U110" s="240">
        <f>'２号機'!J130</f>
        <v>0</v>
      </c>
      <c r="V110" s="240">
        <f>'２号機'!L130</f>
        <v>0</v>
      </c>
      <c r="W110" s="240">
        <f>'２号機'!N130</f>
        <v>0</v>
      </c>
      <c r="X110" s="240">
        <f>'２号機'!P130</f>
        <v>0</v>
      </c>
      <c r="Y110" s="240">
        <f>'２号機'!R130</f>
        <v>0</v>
      </c>
      <c r="Z110" s="240">
        <f>'２号機'!T130</f>
        <v>0</v>
      </c>
      <c r="AA110" s="360">
        <f t="shared" si="23"/>
        <v>0</v>
      </c>
      <c r="AB110" s="241">
        <f>'２号機'!W130</f>
        <v>0</v>
      </c>
      <c r="AC110" s="236">
        <f>'２号機'!X130</f>
        <v>0</v>
      </c>
      <c r="AD110" s="242">
        <f>'２号機'!Y130</f>
        <v>0</v>
      </c>
      <c r="AE110" s="363">
        <f t="shared" si="24"/>
        <v>0</v>
      </c>
      <c r="AF110" s="358">
        <f>'３号機'!F130</f>
        <v>0</v>
      </c>
      <c r="AG110" s="359">
        <f>'３号機'!H130</f>
        <v>0</v>
      </c>
      <c r="AH110" s="359">
        <f>'３号機'!J130</f>
        <v>0</v>
      </c>
      <c r="AI110" s="359">
        <f>'３号機'!L130</f>
        <v>0</v>
      </c>
      <c r="AJ110" s="359">
        <f>'３号機'!N130</f>
        <v>0</v>
      </c>
      <c r="AK110" s="359">
        <f>'３号機'!P130</f>
        <v>0</v>
      </c>
      <c r="AL110" s="359">
        <f>'３号機'!R130</f>
        <v>0</v>
      </c>
      <c r="AM110" s="359">
        <f>'３号機'!T130</f>
        <v>0</v>
      </c>
      <c r="AN110" s="236">
        <f>SUM(AF110,AG110,AH110,AI110,AJ110,AK110,AL110,AM110)</f>
        <v>0</v>
      </c>
      <c r="AO110" s="361">
        <f>'３号機'!W130</f>
        <v>0</v>
      </c>
      <c r="AP110" s="360">
        <f>'３号機'!X130</f>
        <v>0</v>
      </c>
      <c r="AQ110" s="362">
        <f>'３号機'!Y130</f>
        <v>0</v>
      </c>
      <c r="AR110" s="301">
        <f t="shared" si="22"/>
        <v>0</v>
      </c>
      <c r="AS110" s="280">
        <f t="shared" si="25"/>
        <v>0</v>
      </c>
      <c r="AT110" s="257">
        <f t="shared" si="26"/>
        <v>0</v>
      </c>
      <c r="AU110" s="253">
        <f t="shared" si="27"/>
        <v>0</v>
      </c>
      <c r="AV110" s="258">
        <f t="shared" si="28"/>
        <v>0</v>
      </c>
      <c r="AW110" s="282">
        <f t="shared" si="29"/>
        <v>0</v>
      </c>
    </row>
    <row r="111" spans="1:49" ht="11.25" customHeight="1">
      <c r="A111" s="2"/>
      <c r="B111" s="689" t="s">
        <v>96</v>
      </c>
      <c r="C111" s="443"/>
      <c r="D111" s="443"/>
      <c r="E111" s="690"/>
      <c r="F111" s="300">
        <f>'１号機'!F131:G131</f>
        <v>0</v>
      </c>
      <c r="G111" s="240">
        <f>'１号機'!H131</f>
        <v>0</v>
      </c>
      <c r="H111" s="240">
        <f>'１号機'!J131</f>
        <v>0</v>
      </c>
      <c r="I111" s="240">
        <f>'１号機'!L131</f>
        <v>0</v>
      </c>
      <c r="J111" s="240">
        <f>'１号機'!N131</f>
        <v>0</v>
      </c>
      <c r="K111" s="240">
        <f>'１号機'!P131</f>
        <v>0</v>
      </c>
      <c r="L111" s="240">
        <f>'１号機'!R131</f>
        <v>0</v>
      </c>
      <c r="M111" s="240">
        <f>'１号機'!T131</f>
        <v>0</v>
      </c>
      <c r="N111" s="360">
        <f t="shared" si="19"/>
        <v>0</v>
      </c>
      <c r="O111" s="241">
        <f>'１号機'!W131</f>
        <v>0</v>
      </c>
      <c r="P111" s="236">
        <f>'１号機'!X131</f>
        <v>0</v>
      </c>
      <c r="Q111" s="242">
        <f>'１号機'!Y131</f>
        <v>0</v>
      </c>
      <c r="R111" s="363">
        <f t="shared" si="20"/>
        <v>0</v>
      </c>
      <c r="S111" s="300">
        <f>'２号機'!F131</f>
        <v>0</v>
      </c>
      <c r="T111" s="240">
        <f>'２号機'!H131</f>
        <v>0</v>
      </c>
      <c r="U111" s="240">
        <f>'２号機'!J131</f>
        <v>0</v>
      </c>
      <c r="V111" s="240">
        <f>'２号機'!L131</f>
        <v>0</v>
      </c>
      <c r="W111" s="240">
        <f>'２号機'!N131</f>
        <v>0</v>
      </c>
      <c r="X111" s="240">
        <f>'２号機'!P131</f>
        <v>0</v>
      </c>
      <c r="Y111" s="240">
        <f>'２号機'!R131</f>
        <v>0</v>
      </c>
      <c r="Z111" s="240">
        <f>'２号機'!T131</f>
        <v>0</v>
      </c>
      <c r="AA111" s="360">
        <f t="shared" si="23"/>
        <v>0</v>
      </c>
      <c r="AB111" s="241">
        <f>'２号機'!W131</f>
        <v>0</v>
      </c>
      <c r="AC111" s="236">
        <f>'２号機'!X131</f>
        <v>0</v>
      </c>
      <c r="AD111" s="242">
        <f>'２号機'!Y131</f>
        <v>0</v>
      </c>
      <c r="AE111" s="363">
        <f t="shared" si="24"/>
        <v>0</v>
      </c>
      <c r="AF111" s="358">
        <f>'３号機'!F131</f>
        <v>0</v>
      </c>
      <c r="AG111" s="359">
        <f>'３号機'!H131</f>
        <v>0</v>
      </c>
      <c r="AH111" s="359">
        <f>'３号機'!J131</f>
        <v>0</v>
      </c>
      <c r="AI111" s="359">
        <f>'３号機'!L131</f>
        <v>0</v>
      </c>
      <c r="AJ111" s="359">
        <f>'３号機'!N131</f>
        <v>0</v>
      </c>
      <c r="AK111" s="359">
        <f>'３号機'!P131</f>
        <v>0</v>
      </c>
      <c r="AL111" s="359">
        <f>'３号機'!R131</f>
        <v>0</v>
      </c>
      <c r="AM111" s="359">
        <f>'３号機'!T131</f>
        <v>0</v>
      </c>
      <c r="AN111" s="236">
        <f>SUM(AF111,AG111,AH111,AI111,AJ111,AK111,AL111,AM111)</f>
        <v>0</v>
      </c>
      <c r="AO111" s="361">
        <f>'３号機'!W131</f>
        <v>0</v>
      </c>
      <c r="AP111" s="360">
        <f>'３号機'!X131</f>
        <v>0</v>
      </c>
      <c r="AQ111" s="362">
        <f>'３号機'!Y131</f>
        <v>0</v>
      </c>
      <c r="AR111" s="301">
        <f t="shared" si="22"/>
        <v>0</v>
      </c>
      <c r="AS111" s="280">
        <f t="shared" si="25"/>
        <v>0</v>
      </c>
      <c r="AT111" s="257">
        <f t="shared" si="26"/>
        <v>0</v>
      </c>
      <c r="AU111" s="253">
        <f t="shared" si="27"/>
        <v>0</v>
      </c>
      <c r="AV111" s="258">
        <f t="shared" si="28"/>
        <v>0</v>
      </c>
      <c r="AW111" s="282">
        <f t="shared" si="29"/>
        <v>0</v>
      </c>
    </row>
    <row r="112" spans="1:49" ht="11.25" customHeight="1">
      <c r="A112" s="2"/>
      <c r="B112" s="689" t="s">
        <v>97</v>
      </c>
      <c r="C112" s="443"/>
      <c r="D112" s="443"/>
      <c r="E112" s="690"/>
      <c r="F112" s="300">
        <f>'１号機'!F132:G132</f>
        <v>0</v>
      </c>
      <c r="G112" s="240">
        <f>'１号機'!H132</f>
        <v>0</v>
      </c>
      <c r="H112" s="240">
        <f>'１号機'!J132</f>
        <v>0</v>
      </c>
      <c r="I112" s="240">
        <f>'１号機'!L132</f>
        <v>0</v>
      </c>
      <c r="J112" s="240">
        <f>'１号機'!N132</f>
        <v>0</v>
      </c>
      <c r="K112" s="240">
        <f>'１号機'!P132</f>
        <v>0</v>
      </c>
      <c r="L112" s="240">
        <f>'１号機'!R132</f>
        <v>0</v>
      </c>
      <c r="M112" s="240">
        <f>'１号機'!T132</f>
        <v>0</v>
      </c>
      <c r="N112" s="360">
        <f t="shared" si="19"/>
        <v>0</v>
      </c>
      <c r="O112" s="241">
        <f>'１号機'!W132</f>
        <v>0</v>
      </c>
      <c r="P112" s="236">
        <f>'１号機'!X132</f>
        <v>0</v>
      </c>
      <c r="Q112" s="242">
        <f>'１号機'!Y132</f>
        <v>0</v>
      </c>
      <c r="R112" s="363">
        <f t="shared" si="20"/>
        <v>0</v>
      </c>
      <c r="S112" s="300">
        <f>'２号機'!F132</f>
        <v>0</v>
      </c>
      <c r="T112" s="240">
        <f>'２号機'!H132</f>
        <v>0</v>
      </c>
      <c r="U112" s="240">
        <f>'２号機'!J132</f>
        <v>0</v>
      </c>
      <c r="V112" s="240">
        <f>'２号機'!L132</f>
        <v>0</v>
      </c>
      <c r="W112" s="240">
        <f>'２号機'!N132</f>
        <v>0</v>
      </c>
      <c r="X112" s="240">
        <f>'２号機'!P132</f>
        <v>0</v>
      </c>
      <c r="Y112" s="240">
        <f>'２号機'!R132</f>
        <v>0</v>
      </c>
      <c r="Z112" s="240">
        <f>'２号機'!T132</f>
        <v>0</v>
      </c>
      <c r="AA112" s="360">
        <f>SUM(S112,T112,U112,V112,W112,X112,Y112,Z112)</f>
        <v>0</v>
      </c>
      <c r="AB112" s="241">
        <f>'２号機'!W132</f>
        <v>0</v>
      </c>
      <c r="AC112" s="236">
        <f>'２号機'!X132</f>
        <v>0</v>
      </c>
      <c r="AD112" s="242">
        <f>'２号機'!Y132</f>
        <v>0</v>
      </c>
      <c r="AE112" s="363">
        <f t="shared" si="24"/>
        <v>0</v>
      </c>
      <c r="AF112" s="358">
        <f>'３号機'!F132</f>
        <v>0</v>
      </c>
      <c r="AG112" s="359">
        <f>'３号機'!H132</f>
        <v>0</v>
      </c>
      <c r="AH112" s="359">
        <f>'３号機'!J132</f>
        <v>0</v>
      </c>
      <c r="AI112" s="359">
        <f>'３号機'!L132</f>
        <v>0</v>
      </c>
      <c r="AJ112" s="359">
        <f>'３号機'!N132</f>
        <v>0</v>
      </c>
      <c r="AK112" s="359">
        <f>'３号機'!P132</f>
        <v>0</v>
      </c>
      <c r="AL112" s="359">
        <f>'３号機'!R132</f>
        <v>0</v>
      </c>
      <c r="AM112" s="359">
        <f>'３号機'!T132</f>
        <v>0</v>
      </c>
      <c r="AN112" s="236">
        <f>SUM(AF112,AG112,AH112,AI112,AJ112,AK112,AL112,AM112)</f>
        <v>0</v>
      </c>
      <c r="AO112" s="361">
        <f>'３号機'!W132</f>
        <v>0</v>
      </c>
      <c r="AP112" s="360">
        <f>'３号機'!X132</f>
        <v>0</v>
      </c>
      <c r="AQ112" s="362">
        <f>'３号機'!Y132</f>
        <v>0</v>
      </c>
      <c r="AR112" s="301">
        <f t="shared" si="22"/>
        <v>0</v>
      </c>
      <c r="AS112" s="280">
        <f t="shared" si="25"/>
        <v>0</v>
      </c>
      <c r="AT112" s="257">
        <f t="shared" si="26"/>
        <v>0</v>
      </c>
      <c r="AU112" s="253">
        <f t="shared" si="27"/>
        <v>0</v>
      </c>
      <c r="AV112" s="258">
        <f t="shared" si="28"/>
        <v>0</v>
      </c>
      <c r="AW112" s="282">
        <f t="shared" si="29"/>
        <v>0</v>
      </c>
    </row>
    <row r="113" spans="1:49" ht="11.25" customHeight="1" thickBot="1">
      <c r="A113" s="2"/>
      <c r="B113" s="682"/>
      <c r="C113" s="683"/>
      <c r="D113" s="683"/>
      <c r="E113" s="684"/>
      <c r="F113" s="302"/>
      <c r="G113" s="243"/>
      <c r="H113" s="243"/>
      <c r="I113" s="243"/>
      <c r="J113" s="243"/>
      <c r="K113" s="243"/>
      <c r="L113" s="243"/>
      <c r="M113" s="243"/>
      <c r="N113" s="244"/>
      <c r="O113" s="243"/>
      <c r="P113" s="244"/>
      <c r="Q113" s="246"/>
      <c r="R113" s="303"/>
      <c r="S113" s="302"/>
      <c r="T113" s="243"/>
      <c r="U113" s="243"/>
      <c r="V113" s="243"/>
      <c r="W113" s="243"/>
      <c r="X113" s="243"/>
      <c r="Y113" s="243"/>
      <c r="Z113" s="243"/>
      <c r="AA113" s="244"/>
      <c r="AB113" s="243"/>
      <c r="AC113" s="244"/>
      <c r="AD113" s="246"/>
      <c r="AE113" s="303"/>
      <c r="AF113" s="302"/>
      <c r="AG113" s="243"/>
      <c r="AH113" s="243"/>
      <c r="AI113" s="243"/>
      <c r="AJ113" s="243"/>
      <c r="AK113" s="243"/>
      <c r="AL113" s="243"/>
      <c r="AM113" s="243"/>
      <c r="AN113" s="244"/>
      <c r="AO113" s="243"/>
      <c r="AP113" s="244"/>
      <c r="AQ113" s="246"/>
      <c r="AR113" s="303"/>
      <c r="AS113" s="283"/>
      <c r="AT113" s="333"/>
      <c r="AU113" s="259"/>
      <c r="AV113" s="261"/>
      <c r="AW113" s="284"/>
    </row>
    <row r="114" spans="1:49" s="67" customFormat="1" ht="18.75" customHeight="1" thickTop="1" thickBot="1">
      <c r="B114" s="668" t="s">
        <v>98</v>
      </c>
      <c r="C114" s="413"/>
      <c r="D114" s="413"/>
      <c r="E114" s="685"/>
      <c r="F114" s="304">
        <f t="shared" ref="F114:AW114" si="30">SUM(F101:F112)</f>
        <v>351</v>
      </c>
      <c r="G114" s="247">
        <f t="shared" si="30"/>
        <v>338</v>
      </c>
      <c r="H114" s="247">
        <f t="shared" si="30"/>
        <v>928</v>
      </c>
      <c r="I114" s="247">
        <f t="shared" si="30"/>
        <v>250</v>
      </c>
      <c r="J114" s="247">
        <f t="shared" si="30"/>
        <v>2115</v>
      </c>
      <c r="K114" s="247">
        <f t="shared" si="30"/>
        <v>0</v>
      </c>
      <c r="L114" s="247">
        <f t="shared" si="30"/>
        <v>0</v>
      </c>
      <c r="M114" s="247">
        <f t="shared" si="30"/>
        <v>0</v>
      </c>
      <c r="N114" s="265">
        <f t="shared" si="30"/>
        <v>3982</v>
      </c>
      <c r="O114" s="247">
        <f t="shared" si="30"/>
        <v>3010100</v>
      </c>
      <c r="P114" s="265">
        <f t="shared" si="30"/>
        <v>3174</v>
      </c>
      <c r="Q114" s="250">
        <f t="shared" si="30"/>
        <v>317400</v>
      </c>
      <c r="R114" s="305">
        <f t="shared" si="30"/>
        <v>2692700</v>
      </c>
      <c r="S114" s="304">
        <f t="shared" si="30"/>
        <v>322</v>
      </c>
      <c r="T114" s="247">
        <f t="shared" si="30"/>
        <v>227</v>
      </c>
      <c r="U114" s="247">
        <f t="shared" si="30"/>
        <v>622</v>
      </c>
      <c r="V114" s="247">
        <f t="shared" si="30"/>
        <v>160</v>
      </c>
      <c r="W114" s="247">
        <f t="shared" si="30"/>
        <v>1656</v>
      </c>
      <c r="X114" s="247">
        <f t="shared" si="30"/>
        <v>0</v>
      </c>
      <c r="Y114" s="247">
        <f t="shared" si="30"/>
        <v>0</v>
      </c>
      <c r="Z114" s="247">
        <f t="shared" si="30"/>
        <v>0</v>
      </c>
      <c r="AA114" s="265">
        <f t="shared" si="30"/>
        <v>2987</v>
      </c>
      <c r="AB114" s="247">
        <f t="shared" si="30"/>
        <v>2221900</v>
      </c>
      <c r="AC114" s="265">
        <f t="shared" si="30"/>
        <v>2548</v>
      </c>
      <c r="AD114" s="250">
        <f t="shared" si="30"/>
        <v>254800</v>
      </c>
      <c r="AE114" s="305">
        <f t="shared" si="30"/>
        <v>1967100</v>
      </c>
      <c r="AF114" s="304">
        <f t="shared" si="30"/>
        <v>0</v>
      </c>
      <c r="AG114" s="247">
        <f t="shared" si="30"/>
        <v>0</v>
      </c>
      <c r="AH114" s="247">
        <f t="shared" si="30"/>
        <v>0</v>
      </c>
      <c r="AI114" s="247">
        <f t="shared" si="30"/>
        <v>0</v>
      </c>
      <c r="AJ114" s="247">
        <f t="shared" si="30"/>
        <v>0</v>
      </c>
      <c r="AK114" s="247">
        <f t="shared" si="30"/>
        <v>0</v>
      </c>
      <c r="AL114" s="247">
        <f t="shared" si="30"/>
        <v>0</v>
      </c>
      <c r="AM114" s="247">
        <f t="shared" si="30"/>
        <v>0</v>
      </c>
      <c r="AN114" s="265">
        <f t="shared" si="30"/>
        <v>0</v>
      </c>
      <c r="AO114" s="247">
        <f t="shared" si="30"/>
        <v>0</v>
      </c>
      <c r="AP114" s="265">
        <f t="shared" si="30"/>
        <v>0</v>
      </c>
      <c r="AQ114" s="250">
        <f t="shared" si="30"/>
        <v>0</v>
      </c>
      <c r="AR114" s="305">
        <f t="shared" si="30"/>
        <v>0</v>
      </c>
      <c r="AS114" s="285">
        <f t="shared" si="30"/>
        <v>6969</v>
      </c>
      <c r="AT114" s="334">
        <f t="shared" si="30"/>
        <v>5232000</v>
      </c>
      <c r="AU114" s="343">
        <f t="shared" si="30"/>
        <v>5722</v>
      </c>
      <c r="AV114" s="264">
        <f t="shared" si="30"/>
        <v>572200</v>
      </c>
      <c r="AW114" s="286">
        <f t="shared" si="30"/>
        <v>4659800</v>
      </c>
    </row>
    <row r="115" spans="1:49" ht="11.25" customHeight="1" thickBot="1">
      <c r="B115" s="287"/>
      <c r="C115" s="252"/>
      <c r="D115" s="252"/>
      <c r="E115" s="288"/>
      <c r="F115" s="287"/>
      <c r="G115" s="252"/>
      <c r="H115" s="252"/>
      <c r="I115" s="252"/>
      <c r="J115" s="252"/>
      <c r="K115" s="252"/>
      <c r="L115" s="252"/>
      <c r="M115" s="252"/>
      <c r="N115" s="252"/>
      <c r="O115" s="252"/>
      <c r="P115" s="252"/>
      <c r="Q115" s="252"/>
      <c r="R115" s="288"/>
      <c r="S115" s="287"/>
      <c r="T115" s="252"/>
      <c r="U115" s="252"/>
      <c r="V115" s="252"/>
      <c r="W115" s="252"/>
      <c r="X115" s="252"/>
      <c r="Y115" s="252"/>
      <c r="Z115" s="252"/>
      <c r="AA115" s="252"/>
      <c r="AB115" s="252"/>
      <c r="AC115" s="252"/>
      <c r="AD115" s="252"/>
      <c r="AE115" s="288"/>
      <c r="AF115" s="287"/>
      <c r="AG115" s="252"/>
      <c r="AH115" s="252"/>
      <c r="AI115" s="252"/>
      <c r="AJ115" s="252"/>
      <c r="AK115" s="252"/>
      <c r="AL115" s="252"/>
      <c r="AM115" s="252"/>
      <c r="AN115" s="252"/>
      <c r="AO115" s="252"/>
      <c r="AP115" s="252"/>
      <c r="AQ115" s="252"/>
      <c r="AR115" s="288"/>
      <c r="AS115" s="329"/>
      <c r="AT115" s="330"/>
      <c r="AU115" s="330"/>
      <c r="AV115" s="330"/>
      <c r="AW115" s="331"/>
    </row>
    <row r="116" spans="1:49" ht="11.25" customHeight="1">
      <c r="B116" s="661" t="s">
        <v>73</v>
      </c>
      <c r="C116" s="508"/>
      <c r="D116" s="508"/>
      <c r="E116" s="662"/>
      <c r="F116" s="306" t="s">
        <v>66</v>
      </c>
      <c r="G116" s="251" t="s">
        <v>65</v>
      </c>
      <c r="H116" s="251" t="s">
        <v>67</v>
      </c>
      <c r="I116" s="251" t="s">
        <v>68</v>
      </c>
      <c r="J116" s="251" t="s">
        <v>69</v>
      </c>
      <c r="K116" s="251" t="s">
        <v>70</v>
      </c>
      <c r="L116" s="251" t="s">
        <v>71</v>
      </c>
      <c r="M116" s="251" t="s">
        <v>72</v>
      </c>
      <c r="N116" s="609" t="s">
        <v>4</v>
      </c>
      <c r="O116" s="610"/>
      <c r="P116" s="605" t="s">
        <v>84</v>
      </c>
      <c r="Q116" s="606"/>
      <c r="R116" s="307" t="s">
        <v>140</v>
      </c>
      <c r="S116" s="306" t="s">
        <v>236</v>
      </c>
      <c r="T116" s="251" t="s">
        <v>227</v>
      </c>
      <c r="U116" s="251" t="s">
        <v>237</v>
      </c>
      <c r="V116" s="251" t="s">
        <v>238</v>
      </c>
      <c r="W116" s="251" t="s">
        <v>239</v>
      </c>
      <c r="X116" s="251" t="s">
        <v>240</v>
      </c>
      <c r="Y116" s="251" t="s">
        <v>241</v>
      </c>
      <c r="Z116" s="251" t="s">
        <v>242</v>
      </c>
      <c r="AA116" s="609" t="s">
        <v>4</v>
      </c>
      <c r="AB116" s="610"/>
      <c r="AC116" s="605" t="s">
        <v>84</v>
      </c>
      <c r="AD116" s="606"/>
      <c r="AE116" s="307" t="s">
        <v>140</v>
      </c>
      <c r="AF116" s="306" t="s">
        <v>236</v>
      </c>
      <c r="AG116" s="251" t="s">
        <v>227</v>
      </c>
      <c r="AH116" s="251" t="s">
        <v>237</v>
      </c>
      <c r="AI116" s="251" t="s">
        <v>238</v>
      </c>
      <c r="AJ116" s="251" t="s">
        <v>239</v>
      </c>
      <c r="AK116" s="251" t="s">
        <v>240</v>
      </c>
      <c r="AL116" s="251" t="s">
        <v>241</v>
      </c>
      <c r="AM116" s="251" t="s">
        <v>242</v>
      </c>
      <c r="AN116" s="609" t="s">
        <v>4</v>
      </c>
      <c r="AO116" s="610"/>
      <c r="AP116" s="605" t="s">
        <v>84</v>
      </c>
      <c r="AQ116" s="606"/>
      <c r="AR116" s="307" t="s">
        <v>140</v>
      </c>
      <c r="AS116" s="696" t="s">
        <v>4</v>
      </c>
      <c r="AT116" s="697"/>
      <c r="AU116" s="698" t="s">
        <v>84</v>
      </c>
      <c r="AV116" s="699"/>
      <c r="AW116" s="289" t="s">
        <v>140</v>
      </c>
    </row>
    <row r="117" spans="1:49" ht="11.25" customHeight="1" thickBot="1">
      <c r="B117" s="663"/>
      <c r="C117" s="419"/>
      <c r="D117" s="419"/>
      <c r="E117" s="664"/>
      <c r="F117" s="308"/>
      <c r="G117" s="273"/>
      <c r="H117" s="273"/>
      <c r="I117" s="273"/>
      <c r="J117" s="273"/>
      <c r="K117" s="273"/>
      <c r="L117" s="273"/>
      <c r="M117" s="273"/>
      <c r="N117" s="135" t="s">
        <v>141</v>
      </c>
      <c r="O117" s="267" t="s">
        <v>3</v>
      </c>
      <c r="P117" s="607" t="s">
        <v>42</v>
      </c>
      <c r="Q117" s="608"/>
      <c r="R117" s="297" t="s">
        <v>46</v>
      </c>
      <c r="S117" s="308"/>
      <c r="T117" s="273"/>
      <c r="U117" s="273"/>
      <c r="V117" s="273"/>
      <c r="W117" s="273"/>
      <c r="X117" s="273"/>
      <c r="Y117" s="273"/>
      <c r="Z117" s="273"/>
      <c r="AA117" s="135" t="s">
        <v>141</v>
      </c>
      <c r="AB117" s="267" t="s">
        <v>3</v>
      </c>
      <c r="AC117" s="607" t="s">
        <v>42</v>
      </c>
      <c r="AD117" s="608"/>
      <c r="AE117" s="297" t="s">
        <v>46</v>
      </c>
      <c r="AF117" s="308"/>
      <c r="AG117" s="273"/>
      <c r="AH117" s="273"/>
      <c r="AI117" s="273"/>
      <c r="AJ117" s="273"/>
      <c r="AK117" s="273"/>
      <c r="AL117" s="273"/>
      <c r="AM117" s="273"/>
      <c r="AN117" s="135" t="s">
        <v>141</v>
      </c>
      <c r="AO117" s="267" t="s">
        <v>3</v>
      </c>
      <c r="AP117" s="607" t="s">
        <v>42</v>
      </c>
      <c r="AQ117" s="608"/>
      <c r="AR117" s="297" t="s">
        <v>46</v>
      </c>
      <c r="AS117" s="278" t="s">
        <v>141</v>
      </c>
      <c r="AT117" s="270" t="s">
        <v>3</v>
      </c>
      <c r="AU117" s="700" t="s">
        <v>42</v>
      </c>
      <c r="AV117" s="701"/>
      <c r="AW117" s="279" t="s">
        <v>46</v>
      </c>
    </row>
    <row r="118" spans="1:49" s="67" customFormat="1" ht="18.75" customHeight="1" thickBot="1">
      <c r="B118" s="658" t="s">
        <v>125</v>
      </c>
      <c r="C118" s="659"/>
      <c r="D118" s="659"/>
      <c r="E118" s="660"/>
      <c r="F118" s="309">
        <f>IF($N$114=0,0,(F114/$N$114))</f>
        <v>8.8146659969864385E-2</v>
      </c>
      <c r="G118" s="310">
        <f t="shared" ref="G118:M118" si="31">IF($N$114=0,0,(G114/$N$114))</f>
        <v>8.4881968859869414E-2</v>
      </c>
      <c r="H118" s="310">
        <f t="shared" si="31"/>
        <v>0.23304871923656453</v>
      </c>
      <c r="I118" s="310">
        <f t="shared" si="31"/>
        <v>6.278252134605726E-2</v>
      </c>
      <c r="J118" s="310">
        <f t="shared" si="31"/>
        <v>0.53114013058764442</v>
      </c>
      <c r="K118" s="310">
        <f t="shared" si="31"/>
        <v>0</v>
      </c>
      <c r="L118" s="310">
        <f t="shared" si="31"/>
        <v>0</v>
      </c>
      <c r="M118" s="310">
        <f t="shared" si="31"/>
        <v>0</v>
      </c>
      <c r="N118" s="311">
        <f>IF(N114=0,0,(N114/N114))</f>
        <v>1</v>
      </c>
      <c r="O118" s="310">
        <f>IF(O114=0,0,(O114/O114))</f>
        <v>1</v>
      </c>
      <c r="P118" s="312"/>
      <c r="Q118" s="313">
        <f>IF(O114=0,0,(Q114/O114))</f>
        <v>0.10544500182718182</v>
      </c>
      <c r="R118" s="314">
        <f>O118-Q118</f>
        <v>0.89455499817281814</v>
      </c>
      <c r="S118" s="309">
        <f>IF($AA$114=0,0,(S114/$AA$114))</f>
        <v>0.10780046869768999</v>
      </c>
      <c r="T118" s="310">
        <f t="shared" ref="T118:Z118" si="32">IF($AA$114=0,0,(T114/$AA$114))</f>
        <v>7.5995982591228653E-2</v>
      </c>
      <c r="U118" s="310">
        <f t="shared" si="32"/>
        <v>0.20823568798125208</v>
      </c>
      <c r="V118" s="310">
        <f t="shared" si="32"/>
        <v>5.3565450284566454E-2</v>
      </c>
      <c r="W118" s="310">
        <f t="shared" si="32"/>
        <v>0.55440241044526284</v>
      </c>
      <c r="X118" s="310">
        <f t="shared" si="32"/>
        <v>0</v>
      </c>
      <c r="Y118" s="310">
        <f t="shared" si="32"/>
        <v>0</v>
      </c>
      <c r="Z118" s="310">
        <f t="shared" si="32"/>
        <v>0</v>
      </c>
      <c r="AA118" s="311">
        <f>IF(AA114=0,0,(AA114/AA114))</f>
        <v>1</v>
      </c>
      <c r="AB118" s="310">
        <f>IF(AB114=0,0,(AB114/AB114))</f>
        <v>1</v>
      </c>
      <c r="AC118" s="312"/>
      <c r="AD118" s="313">
        <f>IF(AB114=0,0,(AD114/AB114))</f>
        <v>0.11467662811107611</v>
      </c>
      <c r="AE118" s="314">
        <f>AB118-AD118</f>
        <v>0.88532337188892385</v>
      </c>
      <c r="AF118" s="309">
        <f>IF($AN$114=0,0,(AF114/$AN$114))</f>
        <v>0</v>
      </c>
      <c r="AG118" s="310">
        <f t="shared" ref="AG118:AM118" si="33">IF($AN$114=0,0,(AG114/$AN$114))</f>
        <v>0</v>
      </c>
      <c r="AH118" s="310">
        <f t="shared" si="33"/>
        <v>0</v>
      </c>
      <c r="AI118" s="310">
        <f t="shared" si="33"/>
        <v>0</v>
      </c>
      <c r="AJ118" s="310">
        <f t="shared" si="33"/>
        <v>0</v>
      </c>
      <c r="AK118" s="310">
        <f t="shared" si="33"/>
        <v>0</v>
      </c>
      <c r="AL118" s="310">
        <f t="shared" si="33"/>
        <v>0</v>
      </c>
      <c r="AM118" s="310">
        <f t="shared" si="33"/>
        <v>0</v>
      </c>
      <c r="AN118" s="311">
        <f>IF(AN114=0,0,(AN114/AN114))</f>
        <v>0</v>
      </c>
      <c r="AO118" s="310">
        <f>IF(AO114=0,0,(AO114/AO114))</f>
        <v>0</v>
      </c>
      <c r="AP118" s="312"/>
      <c r="AQ118" s="313">
        <f>IF(AO114=0,0,(AQ114/AO114))</f>
        <v>0</v>
      </c>
      <c r="AR118" s="314">
        <f>AO118-AQ118</f>
        <v>0</v>
      </c>
      <c r="AS118" s="290">
        <f>IF(AS114=0,0,(AS114/AS114))</f>
        <v>1</v>
      </c>
      <c r="AT118" s="291">
        <f>IF(AT114=0,0,(AT114/AT114))</f>
        <v>1</v>
      </c>
      <c r="AU118" s="292"/>
      <c r="AV118" s="339">
        <f>IF(AT114=0,0,(AV114/AT114))</f>
        <v>0.10936544342507645</v>
      </c>
      <c r="AW118" s="293">
        <f>AT118-AV118</f>
        <v>0.89063455657492352</v>
      </c>
    </row>
    <row r="119" spans="1:49" s="67" customFormat="1" ht="18.75" customHeight="1" thickTop="1">
      <c r="B119" s="39"/>
      <c r="C119" s="39"/>
      <c r="D119" s="39"/>
      <c r="E119" s="39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364">
        <f>SUM(F114,S114,AF114)</f>
        <v>673</v>
      </c>
      <c r="AG119" s="364">
        <f t="shared" ref="AG119:AM119" si="34">SUM(G114,T114,AG114)</f>
        <v>565</v>
      </c>
      <c r="AH119" s="364">
        <f t="shared" si="34"/>
        <v>1550</v>
      </c>
      <c r="AI119" s="364">
        <f t="shared" si="34"/>
        <v>410</v>
      </c>
      <c r="AJ119" s="364">
        <f t="shared" si="34"/>
        <v>3771</v>
      </c>
      <c r="AK119" s="364">
        <f t="shared" si="34"/>
        <v>0</v>
      </c>
      <c r="AL119" s="364">
        <f t="shared" si="34"/>
        <v>0</v>
      </c>
      <c r="AM119" s="364">
        <f t="shared" si="34"/>
        <v>0</v>
      </c>
      <c r="AN119" s="364">
        <f>SUM(AF119:AM119)</f>
        <v>6969</v>
      </c>
      <c r="AO119" s="77"/>
      <c r="AP119" s="77"/>
      <c r="AQ119" s="77"/>
      <c r="AR119" s="77"/>
      <c r="AS119" s="82"/>
      <c r="AT119" s="82"/>
      <c r="AU119" s="82"/>
      <c r="AV119" s="82"/>
      <c r="AW119" s="82"/>
    </row>
    <row r="120" spans="1:49" ht="18.75" customHeight="1" thickBot="1">
      <c r="B120" s="231" t="s">
        <v>254</v>
      </c>
      <c r="C120" s="38"/>
      <c r="D120" s="38"/>
      <c r="E120" s="38"/>
      <c r="G120" s="233"/>
      <c r="H120" s="233"/>
    </row>
    <row r="121" spans="1:49" ht="11.25" customHeight="1" thickTop="1">
      <c r="B121" s="641">
        <f>B97</f>
        <v>2017</v>
      </c>
      <c r="C121" s="642"/>
      <c r="D121" s="642"/>
      <c r="E121" s="643"/>
      <c r="F121" s="526" t="s">
        <v>138</v>
      </c>
      <c r="G121" s="527"/>
      <c r="H121" s="527"/>
      <c r="I121" s="527"/>
      <c r="J121" s="527"/>
      <c r="K121" s="527"/>
      <c r="L121" s="527"/>
      <c r="M121" s="527"/>
      <c r="N121" s="527"/>
      <c r="O121" s="528"/>
      <c r="P121" s="526" t="s">
        <v>139</v>
      </c>
      <c r="Q121" s="527"/>
      <c r="R121" s="527"/>
      <c r="S121" s="527"/>
      <c r="T121" s="527"/>
      <c r="U121" s="527"/>
      <c r="V121" s="527"/>
      <c r="W121" s="527"/>
      <c r="X121" s="527"/>
      <c r="Y121" s="528"/>
      <c r="Z121" s="526" t="s">
        <v>142</v>
      </c>
      <c r="AA121" s="527"/>
      <c r="AB121" s="527"/>
      <c r="AC121" s="527"/>
      <c r="AD121" s="527"/>
      <c r="AE121" s="527"/>
      <c r="AF121" s="527"/>
      <c r="AG121" s="527"/>
      <c r="AH121" s="527"/>
      <c r="AI121" s="528"/>
      <c r="AJ121" s="652" t="s">
        <v>85</v>
      </c>
      <c r="AK121" s="654"/>
    </row>
    <row r="122" spans="1:49" ht="11.25" customHeight="1" thickBot="1">
      <c r="B122" s="644"/>
      <c r="C122" s="645"/>
      <c r="D122" s="645"/>
      <c r="E122" s="646"/>
      <c r="F122" s="529"/>
      <c r="G122" s="530"/>
      <c r="H122" s="530"/>
      <c r="I122" s="530"/>
      <c r="J122" s="530"/>
      <c r="K122" s="530"/>
      <c r="L122" s="530"/>
      <c r="M122" s="530"/>
      <c r="N122" s="530"/>
      <c r="O122" s="531"/>
      <c r="P122" s="529"/>
      <c r="Q122" s="530"/>
      <c r="R122" s="530"/>
      <c r="S122" s="530"/>
      <c r="T122" s="530"/>
      <c r="U122" s="530"/>
      <c r="V122" s="530"/>
      <c r="W122" s="530"/>
      <c r="X122" s="530"/>
      <c r="Y122" s="531"/>
      <c r="Z122" s="529"/>
      <c r="AA122" s="530"/>
      <c r="AB122" s="530"/>
      <c r="AC122" s="530"/>
      <c r="AD122" s="530"/>
      <c r="AE122" s="530"/>
      <c r="AF122" s="530"/>
      <c r="AG122" s="530"/>
      <c r="AH122" s="530"/>
      <c r="AI122" s="531"/>
      <c r="AJ122" s="655"/>
      <c r="AK122" s="657"/>
    </row>
    <row r="123" spans="1:49" ht="11.25" customHeight="1">
      <c r="A123" s="2"/>
      <c r="B123" s="644"/>
      <c r="C123" s="645"/>
      <c r="D123" s="645"/>
      <c r="E123" s="646"/>
      <c r="F123" s="294" t="s">
        <v>144</v>
      </c>
      <c r="G123" s="234" t="s">
        <v>145</v>
      </c>
      <c r="H123" s="234" t="s">
        <v>146</v>
      </c>
      <c r="I123" s="234" t="s">
        <v>147</v>
      </c>
      <c r="J123" s="234" t="s">
        <v>148</v>
      </c>
      <c r="K123" s="234" t="s">
        <v>149</v>
      </c>
      <c r="L123" s="234" t="s">
        <v>150</v>
      </c>
      <c r="M123" s="234" t="s">
        <v>151</v>
      </c>
      <c r="N123" s="710" t="s">
        <v>251</v>
      </c>
      <c r="O123" s="691" t="s">
        <v>125</v>
      </c>
      <c r="P123" s="294" t="s">
        <v>152</v>
      </c>
      <c r="Q123" s="234" t="s">
        <v>153</v>
      </c>
      <c r="R123" s="234" t="s">
        <v>154</v>
      </c>
      <c r="S123" s="234" t="s">
        <v>155</v>
      </c>
      <c r="T123" s="234" t="s">
        <v>156</v>
      </c>
      <c r="U123" s="234" t="s">
        <v>157</v>
      </c>
      <c r="V123" s="234" t="s">
        <v>158</v>
      </c>
      <c r="W123" s="234" t="s">
        <v>159</v>
      </c>
      <c r="X123" s="710" t="s">
        <v>251</v>
      </c>
      <c r="Y123" s="691" t="s">
        <v>125</v>
      </c>
      <c r="Z123" s="294" t="s">
        <v>152</v>
      </c>
      <c r="AA123" s="234" t="s">
        <v>153</v>
      </c>
      <c r="AB123" s="234" t="s">
        <v>154</v>
      </c>
      <c r="AC123" s="234" t="s">
        <v>155</v>
      </c>
      <c r="AD123" s="234" t="s">
        <v>156</v>
      </c>
      <c r="AE123" s="234" t="s">
        <v>157</v>
      </c>
      <c r="AF123" s="234" t="s">
        <v>158</v>
      </c>
      <c r="AG123" s="234" t="s">
        <v>159</v>
      </c>
      <c r="AH123" s="710" t="s">
        <v>251</v>
      </c>
      <c r="AI123" s="691" t="s">
        <v>125</v>
      </c>
      <c r="AJ123" s="712" t="s">
        <v>251</v>
      </c>
      <c r="AK123" s="714" t="s">
        <v>125</v>
      </c>
    </row>
    <row r="124" spans="1:49" ht="11.25" customHeight="1" thickBot="1">
      <c r="A124" s="2"/>
      <c r="B124" s="647"/>
      <c r="C124" s="648"/>
      <c r="D124" s="648"/>
      <c r="E124" s="649"/>
      <c r="F124" s="296" t="s">
        <v>131</v>
      </c>
      <c r="G124" s="266" t="s">
        <v>131</v>
      </c>
      <c r="H124" s="266" t="s">
        <v>131</v>
      </c>
      <c r="I124" s="266" t="s">
        <v>131</v>
      </c>
      <c r="J124" s="266" t="s">
        <v>131</v>
      </c>
      <c r="K124" s="266" t="s">
        <v>131</v>
      </c>
      <c r="L124" s="266" t="s">
        <v>131</v>
      </c>
      <c r="M124" s="266" t="s">
        <v>131</v>
      </c>
      <c r="N124" s="711"/>
      <c r="O124" s="692"/>
      <c r="P124" s="296" t="s">
        <v>131</v>
      </c>
      <c r="Q124" s="266" t="s">
        <v>131</v>
      </c>
      <c r="R124" s="266" t="s">
        <v>131</v>
      </c>
      <c r="S124" s="266" t="s">
        <v>131</v>
      </c>
      <c r="T124" s="266" t="s">
        <v>131</v>
      </c>
      <c r="U124" s="266" t="s">
        <v>131</v>
      </c>
      <c r="V124" s="266" t="s">
        <v>131</v>
      </c>
      <c r="W124" s="266" t="s">
        <v>131</v>
      </c>
      <c r="X124" s="711"/>
      <c r="Y124" s="692"/>
      <c r="Z124" s="296" t="s">
        <v>131</v>
      </c>
      <c r="AA124" s="266" t="s">
        <v>131</v>
      </c>
      <c r="AB124" s="266" t="s">
        <v>131</v>
      </c>
      <c r="AC124" s="266" t="s">
        <v>131</v>
      </c>
      <c r="AD124" s="266" t="s">
        <v>131</v>
      </c>
      <c r="AE124" s="266" t="s">
        <v>131</v>
      </c>
      <c r="AF124" s="266" t="s">
        <v>131</v>
      </c>
      <c r="AG124" s="266" t="s">
        <v>131</v>
      </c>
      <c r="AH124" s="711"/>
      <c r="AI124" s="692"/>
      <c r="AJ124" s="713"/>
      <c r="AK124" s="715"/>
    </row>
    <row r="125" spans="1:49" ht="11.25" customHeight="1">
      <c r="A125" s="2"/>
      <c r="B125" s="686" t="s">
        <v>235</v>
      </c>
      <c r="C125" s="687"/>
      <c r="D125" s="687"/>
      <c r="E125" s="688"/>
      <c r="F125" s="298">
        <f>'１号機'!G170</f>
        <v>301</v>
      </c>
      <c r="G125" s="235">
        <f>'１号機'!I170</f>
        <v>288</v>
      </c>
      <c r="H125" s="235">
        <f>'１号機'!K170</f>
        <v>869</v>
      </c>
      <c r="I125" s="235">
        <f>'１号機'!M170</f>
        <v>214</v>
      </c>
      <c r="J125" s="235">
        <f>'１号機'!O170</f>
        <v>1853</v>
      </c>
      <c r="K125" s="235">
        <f>'１号機'!Q170</f>
        <v>0</v>
      </c>
      <c r="L125" s="235">
        <f>'１号機'!S170</f>
        <v>0</v>
      </c>
      <c r="M125" s="235">
        <f>'１号機'!U170</f>
        <v>0</v>
      </c>
      <c r="N125" s="345">
        <f>SUM(F125:M125)</f>
        <v>3525</v>
      </c>
      <c r="O125" s="348">
        <f>IF($N$130=0,0,(N125/$N$130))</f>
        <v>0.88523355097940737</v>
      </c>
      <c r="P125" s="298">
        <f>'２号機'!G170</f>
        <v>269</v>
      </c>
      <c r="Q125" s="235">
        <f>'２号機'!I170</f>
        <v>205</v>
      </c>
      <c r="R125" s="235">
        <f>'２号機'!K170</f>
        <v>563</v>
      </c>
      <c r="S125" s="235">
        <f>'２号機'!M170</f>
        <v>142</v>
      </c>
      <c r="T125" s="235">
        <f>'２号機'!O170</f>
        <v>1444</v>
      </c>
      <c r="U125" s="235">
        <f>'２号機'!Q170</f>
        <v>0</v>
      </c>
      <c r="V125" s="235">
        <f>'２号機'!S170</f>
        <v>0</v>
      </c>
      <c r="W125" s="235">
        <f>'２号機'!U170</f>
        <v>0</v>
      </c>
      <c r="X125" s="345">
        <f>SUM(P125:W125)</f>
        <v>2623</v>
      </c>
      <c r="Y125" s="348">
        <f>IF($X$130=0,0,(X125/$X$130))</f>
        <v>0.87813860060261129</v>
      </c>
      <c r="Z125" s="298">
        <f>'３号機'!G170</f>
        <v>0</v>
      </c>
      <c r="AA125" s="235">
        <f>'３号機'!I170</f>
        <v>0</v>
      </c>
      <c r="AB125" s="235">
        <f>'３号機'!K170</f>
        <v>0</v>
      </c>
      <c r="AC125" s="235">
        <f>'３号機'!M170</f>
        <v>0</v>
      </c>
      <c r="AD125" s="235">
        <f>'３号機'!O170</f>
        <v>0</v>
      </c>
      <c r="AE125" s="235">
        <f>'３号機'!Q170</f>
        <v>0</v>
      </c>
      <c r="AF125" s="235">
        <f>'３号機'!S170</f>
        <v>0</v>
      </c>
      <c r="AG125" s="235">
        <f>'３号機'!U170</f>
        <v>0</v>
      </c>
      <c r="AH125" s="345">
        <f>SUM(Z125:AG125)</f>
        <v>0</v>
      </c>
      <c r="AI125" s="348">
        <f>IF($AH$130=0,0,(AH125/$AH$130))</f>
        <v>0</v>
      </c>
      <c r="AJ125" s="351">
        <f>SUM(N125,X125,AH125)</f>
        <v>6148</v>
      </c>
      <c r="AK125" s="352">
        <f>IF($AJ$130=0,0,(AJ125/$AJ$130))</f>
        <v>0.88219256708279525</v>
      </c>
    </row>
    <row r="126" spans="1:49" ht="11.25" customHeight="1">
      <c r="A126" s="2"/>
      <c r="B126" s="689" t="s">
        <v>249</v>
      </c>
      <c r="C126" s="443"/>
      <c r="D126" s="443"/>
      <c r="E126" s="690"/>
      <c r="F126" s="300">
        <f>'１号機'!G171</f>
        <v>39</v>
      </c>
      <c r="G126" s="240">
        <f>'１号機'!I171</f>
        <v>40</v>
      </c>
      <c r="H126" s="240">
        <f>'１号機'!K171</f>
        <v>54</v>
      </c>
      <c r="I126" s="240">
        <f>'１号機'!M171</f>
        <v>35</v>
      </c>
      <c r="J126" s="240">
        <f>'１号機'!O171</f>
        <v>245</v>
      </c>
      <c r="K126" s="240">
        <f>'１号機'!Q171</f>
        <v>0</v>
      </c>
      <c r="L126" s="240">
        <f>'１号機'!S171</f>
        <v>0</v>
      </c>
      <c r="M126" s="240">
        <f>'１号機'!U171</f>
        <v>0</v>
      </c>
      <c r="N126" s="345">
        <f>SUM(F126:M126)</f>
        <v>413</v>
      </c>
      <c r="O126" s="349">
        <f>IF($N$130=0,0,(N126/$N$130))</f>
        <v>0.1037167252636866</v>
      </c>
      <c r="P126" s="300">
        <f>'２号機'!G171</f>
        <v>48</v>
      </c>
      <c r="Q126" s="240">
        <f>'２号機'!I171</f>
        <v>16</v>
      </c>
      <c r="R126" s="240">
        <f>'２号機'!K171</f>
        <v>56</v>
      </c>
      <c r="S126" s="240">
        <f>'２号機'!M171</f>
        <v>16</v>
      </c>
      <c r="T126" s="240">
        <f>'２号機'!O171</f>
        <v>193</v>
      </c>
      <c r="U126" s="240">
        <f>'２号機'!Q171</f>
        <v>0</v>
      </c>
      <c r="V126" s="240">
        <f>'２号機'!S171</f>
        <v>0</v>
      </c>
      <c r="W126" s="240">
        <f>'２号機'!U171</f>
        <v>0</v>
      </c>
      <c r="X126" s="345">
        <f>SUM(P126:W126)</f>
        <v>329</v>
      </c>
      <c r="Y126" s="349">
        <f>IF($X$130=0,0,(X126/$X$130))</f>
        <v>0.11014395714763978</v>
      </c>
      <c r="Z126" s="300">
        <f>'３号機'!G171</f>
        <v>0</v>
      </c>
      <c r="AA126" s="240">
        <f>'３号機'!I171</f>
        <v>0</v>
      </c>
      <c r="AB126" s="240">
        <f>'３号機'!K171</f>
        <v>0</v>
      </c>
      <c r="AC126" s="240">
        <f>'３号機'!M171</f>
        <v>0</v>
      </c>
      <c r="AD126" s="240">
        <f>'３号機'!O171</f>
        <v>0</v>
      </c>
      <c r="AE126" s="240">
        <f>'３号機'!Q171</f>
        <v>0</v>
      </c>
      <c r="AF126" s="240">
        <f>'３号機'!S171</f>
        <v>0</v>
      </c>
      <c r="AG126" s="240">
        <f>'３号機'!U171</f>
        <v>0</v>
      </c>
      <c r="AH126" s="345">
        <f>SUM(Z126:AG126)</f>
        <v>0</v>
      </c>
      <c r="AI126" s="349">
        <f>IF($AH$130=0,0,(AH126/$AH$130))</f>
        <v>0</v>
      </c>
      <c r="AJ126" s="351">
        <f>SUM(N126,X126,AH126)</f>
        <v>742</v>
      </c>
      <c r="AK126" s="353">
        <f>IF($AJ$130=0,0,(AJ126/$AJ$130))</f>
        <v>0.10647151671688908</v>
      </c>
    </row>
    <row r="127" spans="1:49" ht="11.25" customHeight="1">
      <c r="A127" s="2"/>
      <c r="B127" s="689" t="s">
        <v>99</v>
      </c>
      <c r="C127" s="443"/>
      <c r="D127" s="443"/>
      <c r="E127" s="690"/>
      <c r="F127" s="300">
        <f>'１号機'!G172</f>
        <v>10</v>
      </c>
      <c r="G127" s="240">
        <f>'１号機'!I172</f>
        <v>10</v>
      </c>
      <c r="H127" s="240">
        <f>'１号機'!K172</f>
        <v>5</v>
      </c>
      <c r="I127" s="240">
        <f>'１号機'!M172</f>
        <v>0</v>
      </c>
      <c r="J127" s="240">
        <f>'１号機'!O172</f>
        <v>11</v>
      </c>
      <c r="K127" s="240">
        <f>'１号機'!Q172</f>
        <v>0</v>
      </c>
      <c r="L127" s="240">
        <f>'１号機'!S172</f>
        <v>0</v>
      </c>
      <c r="M127" s="240">
        <f>'１号機'!U172</f>
        <v>0</v>
      </c>
      <c r="N127" s="345">
        <f>SUM(F127:M127)</f>
        <v>36</v>
      </c>
      <c r="O127" s="349">
        <f>IF($N$130=0,0,(N127/$N$130))</f>
        <v>9.0406830738322449E-3</v>
      </c>
      <c r="P127" s="300">
        <f>'２号機'!G172</f>
        <v>4</v>
      </c>
      <c r="Q127" s="240">
        <f>'２号機'!I172</f>
        <v>6</v>
      </c>
      <c r="R127" s="240">
        <f>'２号機'!K172</f>
        <v>3</v>
      </c>
      <c r="S127" s="240">
        <f>'２号機'!M172</f>
        <v>2</v>
      </c>
      <c r="T127" s="240">
        <f>'２号機'!O172</f>
        <v>13</v>
      </c>
      <c r="U127" s="240">
        <f>'２号機'!Q172</f>
        <v>0</v>
      </c>
      <c r="V127" s="240">
        <f>'２号機'!S172</f>
        <v>0</v>
      </c>
      <c r="W127" s="240">
        <f>'２号機'!U172</f>
        <v>0</v>
      </c>
      <c r="X127" s="345">
        <f>SUM(P127:W127)</f>
        <v>28</v>
      </c>
      <c r="Y127" s="349">
        <f>IF($X$130=0,0,(X127/$X$130))</f>
        <v>9.3739537997991288E-3</v>
      </c>
      <c r="Z127" s="300">
        <f>'３号機'!G172</f>
        <v>0</v>
      </c>
      <c r="AA127" s="240">
        <f>'３号機'!I172</f>
        <v>0</v>
      </c>
      <c r="AB127" s="240">
        <f>'３号機'!K172</f>
        <v>0</v>
      </c>
      <c r="AC127" s="240">
        <f>'３号機'!M172</f>
        <v>0</v>
      </c>
      <c r="AD127" s="240">
        <f>'３号機'!O172</f>
        <v>0</v>
      </c>
      <c r="AE127" s="240">
        <f>'３号機'!Q172</f>
        <v>0</v>
      </c>
      <c r="AF127" s="240">
        <f>'３号機'!S172</f>
        <v>0</v>
      </c>
      <c r="AG127" s="240">
        <f>'３号機'!U172</f>
        <v>0</v>
      </c>
      <c r="AH127" s="345">
        <f>SUM(Z127:AG127)</f>
        <v>0</v>
      </c>
      <c r="AI127" s="349">
        <f>IF($AH$130=0,0,(AH127/$AH$130))</f>
        <v>0</v>
      </c>
      <c r="AJ127" s="351">
        <f>SUM(N127,X127,AH127)</f>
        <v>64</v>
      </c>
      <c r="AK127" s="353">
        <f>IF($AJ$130=0,0,(AJ127/$AJ$130))</f>
        <v>9.1835270483570097E-3</v>
      </c>
    </row>
    <row r="128" spans="1:49" ht="11.25" customHeight="1">
      <c r="A128" s="2"/>
      <c r="B128" s="689" t="s">
        <v>250</v>
      </c>
      <c r="C128" s="443"/>
      <c r="D128" s="443"/>
      <c r="E128" s="690"/>
      <c r="F128" s="300">
        <f>'１号機'!G173</f>
        <v>1</v>
      </c>
      <c r="G128" s="240">
        <f>'１号機'!I173</f>
        <v>0</v>
      </c>
      <c r="H128" s="240">
        <f>'１号機'!K173</f>
        <v>0</v>
      </c>
      <c r="I128" s="240">
        <f>'１号機'!M173</f>
        <v>1</v>
      </c>
      <c r="J128" s="240">
        <f>'１号機'!O173</f>
        <v>6</v>
      </c>
      <c r="K128" s="240">
        <f>'１号機'!Q173</f>
        <v>0</v>
      </c>
      <c r="L128" s="240">
        <f>'１号機'!S173</f>
        <v>0</v>
      </c>
      <c r="M128" s="240">
        <f>'１号機'!U173</f>
        <v>0</v>
      </c>
      <c r="N128" s="345">
        <f>SUM(F128:M128)</f>
        <v>8</v>
      </c>
      <c r="O128" s="349">
        <f>IF($N$130=0,0,(N128/$N$130))</f>
        <v>2.0090406830738324E-3</v>
      </c>
      <c r="P128" s="300">
        <f>'２号機'!G173</f>
        <v>1</v>
      </c>
      <c r="Q128" s="240">
        <f>'２号機'!I173</f>
        <v>0</v>
      </c>
      <c r="R128" s="240">
        <f>'２号機'!K173</f>
        <v>0</v>
      </c>
      <c r="S128" s="240">
        <f>'２号機'!M173</f>
        <v>0</v>
      </c>
      <c r="T128" s="240">
        <f>'２号機'!O173</f>
        <v>6</v>
      </c>
      <c r="U128" s="240">
        <f>'２号機'!Q173</f>
        <v>0</v>
      </c>
      <c r="V128" s="240">
        <f>'２号機'!S173</f>
        <v>0</v>
      </c>
      <c r="W128" s="240">
        <f>'２号機'!U173</f>
        <v>0</v>
      </c>
      <c r="X128" s="345">
        <f>SUM(P128:W128)</f>
        <v>7</v>
      </c>
      <c r="Y128" s="349">
        <f>IF($X$130=0,0,(X128/$X$130))</f>
        <v>2.3434884499497822E-3</v>
      </c>
      <c r="Z128" s="300">
        <f>'３号機'!G173</f>
        <v>0</v>
      </c>
      <c r="AA128" s="240">
        <f>'３号機'!I173</f>
        <v>0</v>
      </c>
      <c r="AB128" s="240">
        <f>'３号機'!K173</f>
        <v>0</v>
      </c>
      <c r="AC128" s="240">
        <f>'３号機'!M173</f>
        <v>0</v>
      </c>
      <c r="AD128" s="240">
        <f>'３号機'!O173</f>
        <v>0</v>
      </c>
      <c r="AE128" s="240">
        <f>'３号機'!Q173</f>
        <v>0</v>
      </c>
      <c r="AF128" s="240">
        <f>'３号機'!S173</f>
        <v>0</v>
      </c>
      <c r="AG128" s="240">
        <f>'３号機'!U173</f>
        <v>0</v>
      </c>
      <c r="AH128" s="345">
        <f>SUM(Z128:AG128)</f>
        <v>0</v>
      </c>
      <c r="AI128" s="349">
        <f>IF($AH$130=0,0,(AH128/$AH$130))</f>
        <v>0</v>
      </c>
      <c r="AJ128" s="351">
        <f>SUM(N128,X128,AH128)</f>
        <v>15</v>
      </c>
      <c r="AK128" s="353">
        <f>IF($AJ$130=0,0,(AJ128/$AJ$130))</f>
        <v>2.1523891519586742E-3</v>
      </c>
    </row>
    <row r="129" spans="1:49" ht="11.25" customHeight="1" thickBot="1">
      <c r="A129" s="2"/>
      <c r="B129" s="682"/>
      <c r="C129" s="683"/>
      <c r="D129" s="683"/>
      <c r="E129" s="684"/>
      <c r="F129" s="302"/>
      <c r="G129" s="243"/>
      <c r="H129" s="243"/>
      <c r="I129" s="243"/>
      <c r="J129" s="243"/>
      <c r="K129" s="243"/>
      <c r="L129" s="243"/>
      <c r="M129" s="243"/>
      <c r="N129" s="346"/>
      <c r="O129" s="350"/>
      <c r="P129" s="302"/>
      <c r="Q129" s="243"/>
      <c r="R129" s="243"/>
      <c r="S129" s="243"/>
      <c r="T129" s="243"/>
      <c r="U129" s="243"/>
      <c r="V129" s="243"/>
      <c r="W129" s="243"/>
      <c r="X129" s="346"/>
      <c r="Y129" s="350"/>
      <c r="Z129" s="302"/>
      <c r="AA129" s="243"/>
      <c r="AB129" s="243"/>
      <c r="AC129" s="243"/>
      <c r="AD129" s="243"/>
      <c r="AE129" s="243"/>
      <c r="AF129" s="243"/>
      <c r="AG129" s="243"/>
      <c r="AH129" s="346"/>
      <c r="AI129" s="350"/>
      <c r="AJ129" s="354"/>
      <c r="AK129" s="355"/>
    </row>
    <row r="130" spans="1:49" s="67" customFormat="1" ht="18.75" customHeight="1" thickTop="1" thickBot="1">
      <c r="B130" s="668" t="s">
        <v>98</v>
      </c>
      <c r="C130" s="413"/>
      <c r="D130" s="413"/>
      <c r="E130" s="685"/>
      <c r="F130" s="304">
        <f t="shared" ref="F130:AK130" si="35">SUM(F125:F128)</f>
        <v>351</v>
      </c>
      <c r="G130" s="247">
        <f t="shared" si="35"/>
        <v>338</v>
      </c>
      <c r="H130" s="247">
        <f t="shared" si="35"/>
        <v>928</v>
      </c>
      <c r="I130" s="247">
        <f t="shared" si="35"/>
        <v>250</v>
      </c>
      <c r="J130" s="247">
        <f t="shared" si="35"/>
        <v>2115</v>
      </c>
      <c r="K130" s="247">
        <f t="shared" si="35"/>
        <v>0</v>
      </c>
      <c r="L130" s="247">
        <f t="shared" si="35"/>
        <v>0</v>
      </c>
      <c r="M130" s="247">
        <f t="shared" si="35"/>
        <v>0</v>
      </c>
      <c r="N130" s="347">
        <f t="shared" si="35"/>
        <v>3982</v>
      </c>
      <c r="O130" s="344">
        <f t="shared" si="35"/>
        <v>1</v>
      </c>
      <c r="P130" s="304">
        <f t="shared" si="35"/>
        <v>322</v>
      </c>
      <c r="Q130" s="247">
        <f t="shared" si="35"/>
        <v>227</v>
      </c>
      <c r="R130" s="247">
        <f t="shared" si="35"/>
        <v>622</v>
      </c>
      <c r="S130" s="247">
        <f t="shared" si="35"/>
        <v>160</v>
      </c>
      <c r="T130" s="247">
        <f t="shared" si="35"/>
        <v>1656</v>
      </c>
      <c r="U130" s="247">
        <f t="shared" si="35"/>
        <v>0</v>
      </c>
      <c r="V130" s="247">
        <f t="shared" si="35"/>
        <v>0</v>
      </c>
      <c r="W130" s="247">
        <f t="shared" si="35"/>
        <v>0</v>
      </c>
      <c r="X130" s="347">
        <f t="shared" si="35"/>
        <v>2987</v>
      </c>
      <c r="Y130" s="344">
        <f t="shared" si="35"/>
        <v>1</v>
      </c>
      <c r="Z130" s="304">
        <f t="shared" si="35"/>
        <v>0</v>
      </c>
      <c r="AA130" s="247">
        <f t="shared" si="35"/>
        <v>0</v>
      </c>
      <c r="AB130" s="247">
        <f t="shared" si="35"/>
        <v>0</v>
      </c>
      <c r="AC130" s="247">
        <f t="shared" si="35"/>
        <v>0</v>
      </c>
      <c r="AD130" s="247">
        <f t="shared" si="35"/>
        <v>0</v>
      </c>
      <c r="AE130" s="247">
        <f t="shared" si="35"/>
        <v>0</v>
      </c>
      <c r="AF130" s="247">
        <f t="shared" si="35"/>
        <v>0</v>
      </c>
      <c r="AG130" s="247">
        <f t="shared" si="35"/>
        <v>0</v>
      </c>
      <c r="AH130" s="347">
        <f t="shared" si="35"/>
        <v>0</v>
      </c>
      <c r="AI130" s="344">
        <f t="shared" si="35"/>
        <v>0</v>
      </c>
      <c r="AJ130" s="356">
        <f t="shared" si="35"/>
        <v>6969</v>
      </c>
      <c r="AK130" s="357">
        <f t="shared" si="35"/>
        <v>1</v>
      </c>
    </row>
    <row r="131" spans="1:49" ht="11.25" customHeight="1" thickBot="1">
      <c r="B131" s="287"/>
      <c r="C131" s="252"/>
      <c r="D131" s="252"/>
      <c r="E131" s="288"/>
      <c r="F131" s="287"/>
      <c r="G131" s="252"/>
      <c r="H131" s="252"/>
      <c r="I131" s="252"/>
      <c r="J131" s="252"/>
      <c r="K131" s="252"/>
      <c r="L131" s="252"/>
      <c r="M131" s="252"/>
      <c r="N131" s="252"/>
      <c r="O131" s="288"/>
      <c r="P131" s="287"/>
      <c r="Q131" s="252"/>
      <c r="R131" s="252"/>
      <c r="S131" s="252"/>
      <c r="T131" s="252"/>
      <c r="U131" s="252"/>
      <c r="V131" s="252"/>
      <c r="W131" s="252"/>
      <c r="X131" s="252"/>
      <c r="Y131" s="288"/>
      <c r="Z131" s="287"/>
      <c r="AA131" s="252"/>
      <c r="AB131" s="252"/>
      <c r="AC131" s="252"/>
      <c r="AD131" s="252"/>
      <c r="AE131" s="252"/>
      <c r="AF131" s="252"/>
      <c r="AG131" s="252"/>
      <c r="AH131" s="252"/>
      <c r="AI131" s="288"/>
      <c r="AJ131" s="287"/>
      <c r="AK131" s="252"/>
      <c r="AL131" s="2"/>
    </row>
    <row r="132" spans="1:49" ht="11.25" customHeight="1">
      <c r="B132" s="661" t="s">
        <v>73</v>
      </c>
      <c r="C132" s="508"/>
      <c r="D132" s="508"/>
      <c r="E132" s="662"/>
      <c r="F132" s="306" t="s">
        <v>66</v>
      </c>
      <c r="G132" s="251" t="s">
        <v>65</v>
      </c>
      <c r="H132" s="251" t="s">
        <v>67</v>
      </c>
      <c r="I132" s="251" t="s">
        <v>68</v>
      </c>
      <c r="J132" s="251" t="s">
        <v>69</v>
      </c>
      <c r="K132" s="251" t="s">
        <v>70</v>
      </c>
      <c r="L132" s="251" t="s">
        <v>71</v>
      </c>
      <c r="M132" s="251" t="s">
        <v>72</v>
      </c>
      <c r="N132" s="706" t="s">
        <v>255</v>
      </c>
      <c r="O132" s="707"/>
      <c r="P132" s="306" t="s">
        <v>236</v>
      </c>
      <c r="Q132" s="251" t="s">
        <v>227</v>
      </c>
      <c r="R132" s="251" t="s">
        <v>237</v>
      </c>
      <c r="S132" s="251" t="s">
        <v>238</v>
      </c>
      <c r="T132" s="251" t="s">
        <v>239</v>
      </c>
      <c r="U132" s="251" t="s">
        <v>240</v>
      </c>
      <c r="V132" s="251" t="s">
        <v>241</v>
      </c>
      <c r="W132" s="251" t="s">
        <v>242</v>
      </c>
      <c r="X132" s="706" t="s">
        <v>255</v>
      </c>
      <c r="Y132" s="707"/>
      <c r="Z132" s="306" t="s">
        <v>236</v>
      </c>
      <c r="AA132" s="251" t="s">
        <v>227</v>
      </c>
      <c r="AB132" s="251" t="s">
        <v>237</v>
      </c>
      <c r="AC132" s="251" t="s">
        <v>238</v>
      </c>
      <c r="AD132" s="251" t="s">
        <v>239</v>
      </c>
      <c r="AE132" s="251" t="s">
        <v>240</v>
      </c>
      <c r="AF132" s="251" t="s">
        <v>241</v>
      </c>
      <c r="AG132" s="251" t="s">
        <v>242</v>
      </c>
      <c r="AH132" s="706" t="s">
        <v>255</v>
      </c>
      <c r="AI132" s="707"/>
      <c r="AJ132" s="716"/>
      <c r="AK132" s="717"/>
      <c r="AL132" s="2"/>
    </row>
    <row r="133" spans="1:49" ht="11.25" customHeight="1" thickBot="1">
      <c r="B133" s="663"/>
      <c r="C133" s="419"/>
      <c r="D133" s="419"/>
      <c r="E133" s="664"/>
      <c r="F133" s="308"/>
      <c r="G133" s="273"/>
      <c r="H133" s="273"/>
      <c r="I133" s="273"/>
      <c r="J133" s="273"/>
      <c r="K133" s="273"/>
      <c r="L133" s="273"/>
      <c r="M133" s="273"/>
      <c r="N133" s="708"/>
      <c r="O133" s="709"/>
      <c r="P133" s="308"/>
      <c r="Q133" s="273"/>
      <c r="R133" s="273"/>
      <c r="S133" s="273"/>
      <c r="T133" s="273"/>
      <c r="U133" s="273"/>
      <c r="V133" s="273"/>
      <c r="W133" s="273"/>
      <c r="X133" s="708"/>
      <c r="Y133" s="709"/>
      <c r="Z133" s="308"/>
      <c r="AA133" s="273"/>
      <c r="AB133" s="273"/>
      <c r="AC133" s="273"/>
      <c r="AD133" s="273"/>
      <c r="AE133" s="273"/>
      <c r="AF133" s="273"/>
      <c r="AG133" s="273"/>
      <c r="AH133" s="708"/>
      <c r="AI133" s="709"/>
      <c r="AJ133" s="716"/>
      <c r="AK133" s="717"/>
      <c r="AL133" s="2"/>
    </row>
    <row r="134" spans="1:49" s="67" customFormat="1" ht="18.75" customHeight="1" thickBot="1">
      <c r="B134" s="658" t="s">
        <v>125</v>
      </c>
      <c r="C134" s="659"/>
      <c r="D134" s="659"/>
      <c r="E134" s="660"/>
      <c r="F134" s="309">
        <f>IF($N$130=0,0,(F130/$N$130))</f>
        <v>8.8146659969864385E-2</v>
      </c>
      <c r="G134" s="310">
        <f t="shared" ref="G134:M134" si="36">IF($N$130=0,0,(G130/$N$130))</f>
        <v>8.4881968859869414E-2</v>
      </c>
      <c r="H134" s="310">
        <f t="shared" si="36"/>
        <v>0.23304871923656453</v>
      </c>
      <c r="I134" s="310">
        <f t="shared" si="36"/>
        <v>6.278252134605726E-2</v>
      </c>
      <c r="J134" s="310">
        <f t="shared" si="36"/>
        <v>0.53114013058764442</v>
      </c>
      <c r="K134" s="310">
        <f t="shared" si="36"/>
        <v>0</v>
      </c>
      <c r="L134" s="310">
        <f t="shared" si="36"/>
        <v>0</v>
      </c>
      <c r="M134" s="310">
        <f t="shared" si="36"/>
        <v>0</v>
      </c>
      <c r="N134" s="704">
        <f>SUM(F134:M134)</f>
        <v>1</v>
      </c>
      <c r="O134" s="705"/>
      <c r="P134" s="309">
        <f>IF($X$130=0,0,(P130/$X$130))</f>
        <v>0.10780046869768999</v>
      </c>
      <c r="Q134" s="310">
        <f t="shared" ref="Q134:W134" si="37">IF($X$130=0,0,(Q130/$X$130))</f>
        <v>7.5995982591228653E-2</v>
      </c>
      <c r="R134" s="310">
        <f t="shared" si="37"/>
        <v>0.20823568798125208</v>
      </c>
      <c r="S134" s="310">
        <f t="shared" si="37"/>
        <v>5.3565450284566454E-2</v>
      </c>
      <c r="T134" s="310">
        <f t="shared" si="37"/>
        <v>0.55440241044526284</v>
      </c>
      <c r="U134" s="310">
        <f t="shared" si="37"/>
        <v>0</v>
      </c>
      <c r="V134" s="310">
        <f t="shared" si="37"/>
        <v>0</v>
      </c>
      <c r="W134" s="310">
        <f t="shared" si="37"/>
        <v>0</v>
      </c>
      <c r="X134" s="704">
        <f>SUM(P134:W134)</f>
        <v>1</v>
      </c>
      <c r="Y134" s="705"/>
      <c r="Z134" s="309">
        <f>IF($AH$130=0,0,(Z130/$AH$130))</f>
        <v>0</v>
      </c>
      <c r="AA134" s="310">
        <f t="shared" ref="AA134:AG134" si="38">IF($AH$130=0,0,(AA130/$AH$130))</f>
        <v>0</v>
      </c>
      <c r="AB134" s="310">
        <f t="shared" si="38"/>
        <v>0</v>
      </c>
      <c r="AC134" s="310">
        <f t="shared" si="38"/>
        <v>0</v>
      </c>
      <c r="AD134" s="310">
        <f t="shared" si="38"/>
        <v>0</v>
      </c>
      <c r="AE134" s="310">
        <f t="shared" si="38"/>
        <v>0</v>
      </c>
      <c r="AF134" s="310">
        <f t="shared" si="38"/>
        <v>0</v>
      </c>
      <c r="AG134" s="310">
        <f t="shared" si="38"/>
        <v>0</v>
      </c>
      <c r="AH134" s="704">
        <f>SUM(Z134:AG134)</f>
        <v>0</v>
      </c>
      <c r="AI134" s="705"/>
      <c r="AJ134" s="718"/>
      <c r="AK134" s="719"/>
      <c r="AL134" s="332"/>
    </row>
    <row r="135" spans="1:49" s="67" customFormat="1" ht="9.75" customHeight="1" thickTop="1">
      <c r="B135" s="39"/>
      <c r="C135" s="39"/>
      <c r="D135" s="39"/>
      <c r="E135" s="39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  <c r="AS135" s="82"/>
      <c r="AT135" s="82"/>
      <c r="AU135" s="82"/>
      <c r="AV135" s="82"/>
      <c r="AW135" s="82"/>
    </row>
    <row r="136" spans="1:49" s="67" customFormat="1" ht="9.75" customHeight="1">
      <c r="B136" s="39"/>
      <c r="C136" s="39"/>
      <c r="D136" s="39"/>
      <c r="E136" s="39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  <c r="AS136" s="82"/>
      <c r="AT136" s="82"/>
      <c r="AU136" s="82"/>
      <c r="AV136" s="82"/>
      <c r="AW136" s="82"/>
    </row>
    <row r="137" spans="1:49" s="67" customFormat="1" ht="9.75" customHeight="1">
      <c r="B137" s="39"/>
      <c r="C137" s="39"/>
      <c r="D137" s="39"/>
      <c r="E137" s="39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82"/>
      <c r="AT137" s="82"/>
      <c r="AU137" s="82"/>
      <c r="AV137" s="82"/>
      <c r="AW137" s="82"/>
    </row>
    <row r="138" spans="1:49" s="67" customFormat="1" ht="9.75" customHeight="1">
      <c r="B138" s="39"/>
      <c r="C138" s="39"/>
      <c r="D138" s="39"/>
      <c r="E138" s="39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  <c r="AS138" s="82"/>
      <c r="AT138" s="82"/>
      <c r="AU138" s="82"/>
      <c r="AV138" s="82"/>
      <c r="AW138" s="82"/>
    </row>
    <row r="139" spans="1:49" s="67" customFormat="1" ht="9.75" customHeight="1">
      <c r="B139" s="39"/>
      <c r="C139" s="39"/>
      <c r="D139" s="39"/>
      <c r="E139" s="39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82"/>
      <c r="AT139" s="82"/>
      <c r="AU139" s="82"/>
      <c r="AV139" s="82"/>
      <c r="AW139" s="82"/>
    </row>
    <row r="140" spans="1:49" s="67" customFormat="1" ht="9.75" customHeight="1">
      <c r="B140" s="39"/>
      <c r="C140" s="39"/>
      <c r="D140" s="39"/>
      <c r="E140" s="39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  <c r="AA140" s="77"/>
      <c r="AB140" s="77"/>
      <c r="AC140" s="77"/>
      <c r="AD140" s="77"/>
      <c r="AE140" s="77"/>
      <c r="AF140" s="77"/>
      <c r="AG140" s="77"/>
      <c r="AH140" s="77"/>
      <c r="AI140" s="77"/>
      <c r="AJ140" s="77"/>
      <c r="AK140" s="77"/>
      <c r="AL140" s="77"/>
      <c r="AM140" s="77"/>
      <c r="AN140" s="77"/>
      <c r="AO140" s="77"/>
      <c r="AP140" s="77"/>
      <c r="AQ140" s="77"/>
      <c r="AR140" s="77"/>
      <c r="AS140" s="82"/>
      <c r="AT140" s="82"/>
      <c r="AU140" s="82"/>
      <c r="AV140" s="82"/>
      <c r="AW140" s="82"/>
    </row>
    <row r="141" spans="1:49" s="67" customFormat="1" ht="9.75" customHeight="1">
      <c r="B141" s="39"/>
      <c r="C141" s="39"/>
      <c r="D141" s="39"/>
      <c r="E141" s="39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  <c r="AB141" s="77"/>
      <c r="AC141" s="77"/>
      <c r="AD141" s="77"/>
      <c r="AE141" s="77"/>
      <c r="AF141" s="77"/>
      <c r="AG141" s="77"/>
      <c r="AH141" s="77"/>
      <c r="AI141" s="77"/>
      <c r="AJ141" s="77"/>
      <c r="AK141" s="77"/>
      <c r="AL141" s="77"/>
      <c r="AM141" s="77"/>
      <c r="AN141" s="77"/>
      <c r="AO141" s="77"/>
      <c r="AP141" s="77"/>
      <c r="AQ141" s="77"/>
      <c r="AR141" s="77"/>
      <c r="AS141" s="82"/>
      <c r="AT141" s="82"/>
      <c r="AU141" s="82"/>
      <c r="AV141" s="82"/>
      <c r="AW141" s="82"/>
    </row>
    <row r="142" spans="1:49" s="67" customFormat="1" ht="9.75" customHeight="1">
      <c r="B142" s="39"/>
      <c r="C142" s="39"/>
      <c r="D142" s="39"/>
      <c r="E142" s="39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  <c r="AA142" s="77"/>
      <c r="AB142" s="77"/>
      <c r="AC142" s="77"/>
      <c r="AD142" s="77"/>
      <c r="AE142" s="77"/>
      <c r="AF142" s="77"/>
      <c r="AG142" s="77"/>
      <c r="AH142" s="77"/>
      <c r="AI142" s="77"/>
      <c r="AJ142" s="77"/>
      <c r="AK142" s="77"/>
      <c r="AL142" s="77"/>
      <c r="AM142" s="77"/>
      <c r="AN142" s="77"/>
      <c r="AO142" s="77"/>
      <c r="AP142" s="77"/>
      <c r="AQ142" s="77"/>
      <c r="AR142" s="77"/>
      <c r="AS142" s="82"/>
      <c r="AT142" s="82"/>
      <c r="AU142" s="82"/>
      <c r="AV142" s="82"/>
      <c r="AW142" s="82"/>
    </row>
    <row r="143" spans="1:49" s="67" customFormat="1" ht="9.75" customHeight="1">
      <c r="B143" s="39"/>
      <c r="C143" s="39"/>
      <c r="D143" s="39"/>
      <c r="E143" s="39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  <c r="AK143" s="77"/>
      <c r="AL143" s="77"/>
      <c r="AM143" s="77"/>
      <c r="AN143" s="77"/>
      <c r="AO143" s="77"/>
      <c r="AP143" s="77"/>
      <c r="AQ143" s="77"/>
      <c r="AR143" s="77"/>
      <c r="AS143" s="82"/>
      <c r="AT143" s="82"/>
      <c r="AU143" s="82"/>
      <c r="AV143" s="82"/>
      <c r="AW143" s="82"/>
    </row>
    <row r="144" spans="1:49" s="67" customFormat="1" ht="9.75" customHeight="1">
      <c r="B144" s="39"/>
      <c r="C144" s="39"/>
      <c r="D144" s="39"/>
      <c r="E144" s="39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  <c r="AI144" s="77"/>
      <c r="AJ144" s="77"/>
      <c r="AK144" s="77"/>
      <c r="AL144" s="77"/>
      <c r="AM144" s="77"/>
      <c r="AN144" s="77"/>
      <c r="AO144" s="77"/>
      <c r="AP144" s="77"/>
      <c r="AQ144" s="77"/>
      <c r="AR144" s="77"/>
      <c r="AS144" s="82"/>
      <c r="AT144" s="82"/>
      <c r="AU144" s="82"/>
      <c r="AV144" s="82"/>
      <c r="AW144" s="82"/>
    </row>
    <row r="145" spans="2:49" s="67" customFormat="1" ht="9.75" customHeight="1">
      <c r="B145" s="39"/>
      <c r="C145" s="39"/>
      <c r="D145" s="39"/>
      <c r="E145" s="39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  <c r="AK145" s="77"/>
      <c r="AL145" s="77"/>
      <c r="AM145" s="77"/>
      <c r="AN145" s="77"/>
      <c r="AO145" s="77"/>
      <c r="AP145" s="77"/>
      <c r="AQ145" s="77"/>
      <c r="AR145" s="77"/>
      <c r="AS145" s="82"/>
      <c r="AT145" s="82"/>
      <c r="AU145" s="82"/>
      <c r="AV145" s="82"/>
      <c r="AW145" s="82"/>
    </row>
    <row r="146" spans="2:49" s="67" customFormat="1" ht="9.75" customHeight="1">
      <c r="B146" s="39"/>
      <c r="C146" s="39"/>
      <c r="D146" s="39"/>
      <c r="E146" s="39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  <c r="AK146" s="77"/>
      <c r="AL146" s="77"/>
      <c r="AM146" s="77"/>
      <c r="AN146" s="77"/>
      <c r="AO146" s="77"/>
      <c r="AP146" s="77"/>
      <c r="AQ146" s="77"/>
      <c r="AR146" s="77"/>
      <c r="AS146" s="82"/>
      <c r="AT146" s="82"/>
      <c r="AU146" s="82"/>
      <c r="AV146" s="82"/>
      <c r="AW146" s="82"/>
    </row>
    <row r="147" spans="2:49" s="67" customFormat="1" ht="9.75" customHeight="1">
      <c r="B147" s="39"/>
      <c r="C147" s="39"/>
      <c r="D147" s="39"/>
      <c r="E147" s="39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  <c r="AK147" s="77"/>
      <c r="AL147" s="77"/>
      <c r="AM147" s="77"/>
      <c r="AN147" s="77"/>
      <c r="AO147" s="77"/>
      <c r="AP147" s="77"/>
      <c r="AQ147" s="77"/>
      <c r="AR147" s="77"/>
      <c r="AS147" s="82"/>
      <c r="AT147" s="82"/>
      <c r="AU147" s="82"/>
      <c r="AV147" s="82"/>
      <c r="AW147" s="82"/>
    </row>
    <row r="148" spans="2:49" s="67" customFormat="1" ht="9.75" customHeight="1">
      <c r="B148" s="39"/>
      <c r="C148" s="39"/>
      <c r="D148" s="39"/>
      <c r="E148" s="39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  <c r="AK148" s="77"/>
      <c r="AL148" s="77"/>
      <c r="AM148" s="77"/>
      <c r="AN148" s="77"/>
      <c r="AO148" s="77"/>
      <c r="AP148" s="77"/>
      <c r="AQ148" s="77"/>
      <c r="AR148" s="77"/>
      <c r="AS148" s="82"/>
      <c r="AT148" s="82"/>
      <c r="AU148" s="82"/>
      <c r="AV148" s="82"/>
      <c r="AW148" s="82"/>
    </row>
    <row r="149" spans="2:49" s="67" customFormat="1" ht="9.75" customHeight="1">
      <c r="B149" s="39"/>
      <c r="C149" s="39"/>
      <c r="D149" s="39"/>
      <c r="E149" s="39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  <c r="AK149" s="77"/>
      <c r="AL149" s="77"/>
      <c r="AM149" s="77"/>
      <c r="AN149" s="77"/>
      <c r="AO149" s="77"/>
      <c r="AP149" s="77"/>
      <c r="AQ149" s="77"/>
      <c r="AR149" s="77"/>
      <c r="AS149" s="82"/>
      <c r="AT149" s="82"/>
      <c r="AU149" s="82"/>
      <c r="AV149" s="82"/>
      <c r="AW149" s="82"/>
    </row>
    <row r="150" spans="2:49" s="67" customFormat="1" ht="9.75" customHeight="1">
      <c r="B150" s="39"/>
      <c r="C150" s="39"/>
      <c r="D150" s="39"/>
      <c r="E150" s="39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  <c r="AK150" s="77"/>
      <c r="AL150" s="77"/>
      <c r="AM150" s="77"/>
      <c r="AN150" s="77"/>
      <c r="AO150" s="77"/>
      <c r="AP150" s="77"/>
      <c r="AQ150" s="77"/>
      <c r="AR150" s="77"/>
      <c r="AS150" s="82"/>
      <c r="AT150" s="82"/>
      <c r="AU150" s="82"/>
      <c r="AV150" s="82"/>
      <c r="AW150" s="82"/>
    </row>
    <row r="151" spans="2:49" s="67" customFormat="1" ht="9.75" customHeight="1">
      <c r="B151" s="39"/>
      <c r="C151" s="39"/>
      <c r="D151" s="39"/>
      <c r="E151" s="39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  <c r="AK151" s="77"/>
      <c r="AL151" s="77"/>
      <c r="AM151" s="77"/>
      <c r="AN151" s="77"/>
      <c r="AO151" s="77"/>
      <c r="AP151" s="77"/>
      <c r="AQ151" s="77"/>
      <c r="AR151" s="77"/>
      <c r="AS151" s="82"/>
      <c r="AT151" s="82"/>
      <c r="AU151" s="82"/>
      <c r="AV151" s="82"/>
      <c r="AW151" s="82"/>
    </row>
    <row r="152" spans="2:49" s="67" customFormat="1" ht="9.75" customHeight="1">
      <c r="B152" s="39"/>
      <c r="C152" s="39"/>
      <c r="D152" s="39"/>
      <c r="E152" s="39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  <c r="AI152" s="77"/>
      <c r="AJ152" s="77"/>
      <c r="AK152" s="77"/>
      <c r="AL152" s="77"/>
      <c r="AM152" s="77"/>
      <c r="AN152" s="77"/>
      <c r="AO152" s="77"/>
      <c r="AP152" s="77"/>
      <c r="AQ152" s="77"/>
      <c r="AR152" s="77"/>
      <c r="AS152" s="82"/>
      <c r="AT152" s="82"/>
      <c r="AU152" s="82"/>
      <c r="AV152" s="82"/>
      <c r="AW152" s="82"/>
    </row>
    <row r="153" spans="2:49" s="67" customFormat="1" ht="9.75" customHeight="1">
      <c r="B153" s="39"/>
      <c r="C153" s="39"/>
      <c r="D153" s="39"/>
      <c r="E153" s="39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  <c r="AI153" s="77"/>
      <c r="AJ153" s="77"/>
      <c r="AK153" s="77"/>
      <c r="AL153" s="77"/>
      <c r="AM153" s="77"/>
      <c r="AN153" s="77"/>
      <c r="AO153" s="77"/>
      <c r="AP153" s="77"/>
      <c r="AQ153" s="77"/>
      <c r="AR153" s="77"/>
      <c r="AS153" s="82"/>
      <c r="AT153" s="82"/>
      <c r="AU153" s="82"/>
      <c r="AV153" s="82"/>
      <c r="AW153" s="82"/>
    </row>
    <row r="154" spans="2:49" s="67" customFormat="1" ht="9.75" customHeight="1">
      <c r="B154" s="39"/>
      <c r="C154" s="39"/>
      <c r="D154" s="39"/>
      <c r="E154" s="39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  <c r="AI154" s="77"/>
      <c r="AJ154" s="77"/>
      <c r="AK154" s="77"/>
      <c r="AL154" s="77"/>
      <c r="AM154" s="77"/>
      <c r="AN154" s="77"/>
      <c r="AO154" s="77"/>
      <c r="AP154" s="77"/>
      <c r="AQ154" s="77"/>
      <c r="AR154" s="77"/>
      <c r="AS154" s="82"/>
      <c r="AT154" s="82"/>
      <c r="AU154" s="82"/>
      <c r="AV154" s="82"/>
      <c r="AW154" s="82"/>
    </row>
    <row r="155" spans="2:49" s="67" customFormat="1" ht="9.75" customHeight="1">
      <c r="B155" s="39"/>
      <c r="C155" s="39"/>
      <c r="D155" s="39"/>
      <c r="E155" s="39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  <c r="AI155" s="77"/>
      <c r="AJ155" s="77"/>
      <c r="AK155" s="77"/>
      <c r="AL155" s="77"/>
      <c r="AM155" s="77"/>
      <c r="AN155" s="77"/>
      <c r="AO155" s="77"/>
      <c r="AP155" s="77"/>
      <c r="AQ155" s="77"/>
      <c r="AR155" s="77"/>
      <c r="AS155" s="82"/>
      <c r="AT155" s="82"/>
      <c r="AU155" s="82"/>
      <c r="AV155" s="82"/>
      <c r="AW155" s="82"/>
    </row>
    <row r="156" spans="2:49" s="67" customFormat="1" ht="9.75" customHeight="1">
      <c r="B156" s="39"/>
      <c r="C156" s="39"/>
      <c r="D156" s="39"/>
      <c r="E156" s="39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  <c r="AI156" s="77"/>
      <c r="AJ156" s="77"/>
      <c r="AK156" s="77"/>
      <c r="AL156" s="77"/>
      <c r="AM156" s="77"/>
      <c r="AN156" s="77"/>
      <c r="AO156" s="77"/>
      <c r="AP156" s="77"/>
      <c r="AQ156" s="77"/>
      <c r="AR156" s="77"/>
      <c r="AS156" s="82"/>
      <c r="AT156" s="82"/>
      <c r="AU156" s="82"/>
      <c r="AV156" s="82"/>
      <c r="AW156" s="82"/>
    </row>
    <row r="157" spans="2:49" s="67" customFormat="1" ht="9.75" customHeight="1">
      <c r="B157" s="39"/>
      <c r="C157" s="39"/>
      <c r="D157" s="39"/>
      <c r="E157" s="39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  <c r="AH157" s="77"/>
      <c r="AI157" s="77"/>
      <c r="AJ157" s="77"/>
      <c r="AK157" s="77"/>
      <c r="AL157" s="77"/>
      <c r="AM157" s="77"/>
      <c r="AN157" s="77"/>
      <c r="AO157" s="77"/>
      <c r="AP157" s="77"/>
      <c r="AQ157" s="77"/>
      <c r="AR157" s="77"/>
      <c r="AS157" s="82"/>
      <c r="AT157" s="82"/>
      <c r="AU157" s="82"/>
      <c r="AV157" s="82"/>
      <c r="AW157" s="82"/>
    </row>
    <row r="158" spans="2:49" s="67" customFormat="1" ht="9.75" customHeight="1">
      <c r="B158" s="39"/>
      <c r="C158" s="39"/>
      <c r="D158" s="39"/>
      <c r="E158" s="39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7"/>
      <c r="AB158" s="77"/>
      <c r="AC158" s="77"/>
      <c r="AD158" s="77"/>
      <c r="AE158" s="77"/>
      <c r="AF158" s="77"/>
      <c r="AG158" s="77"/>
      <c r="AH158" s="77"/>
      <c r="AI158" s="77"/>
      <c r="AJ158" s="77"/>
      <c r="AK158" s="77"/>
      <c r="AL158" s="77"/>
      <c r="AM158" s="77"/>
      <c r="AN158" s="77"/>
      <c r="AO158" s="77"/>
      <c r="AP158" s="77"/>
      <c r="AQ158" s="77"/>
      <c r="AR158" s="77"/>
      <c r="AS158" s="82"/>
      <c r="AT158" s="82"/>
      <c r="AU158" s="82"/>
      <c r="AV158" s="82"/>
      <c r="AW158" s="82"/>
    </row>
    <row r="159" spans="2:49" s="67" customFormat="1" ht="9.75" customHeight="1">
      <c r="B159" s="39"/>
      <c r="C159" s="39"/>
      <c r="D159" s="39"/>
      <c r="E159" s="39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  <c r="AI159" s="77"/>
      <c r="AJ159" s="77"/>
      <c r="AK159" s="77"/>
      <c r="AL159" s="77"/>
      <c r="AM159" s="77"/>
      <c r="AN159" s="77"/>
      <c r="AO159" s="77"/>
      <c r="AP159" s="77"/>
      <c r="AQ159" s="77"/>
      <c r="AR159" s="77"/>
      <c r="AS159" s="82"/>
      <c r="AT159" s="82"/>
      <c r="AU159" s="82"/>
      <c r="AV159" s="82"/>
      <c r="AW159" s="82"/>
    </row>
    <row r="160" spans="2:49" s="67" customFormat="1" ht="9.75" customHeight="1">
      <c r="B160" s="39"/>
      <c r="C160" s="39"/>
      <c r="D160" s="39"/>
      <c r="E160" s="39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  <c r="AI160" s="77"/>
      <c r="AJ160" s="77"/>
      <c r="AK160" s="77"/>
      <c r="AL160" s="77"/>
      <c r="AM160" s="77"/>
      <c r="AN160" s="77"/>
      <c r="AO160" s="77"/>
      <c r="AP160" s="77"/>
      <c r="AQ160" s="77"/>
      <c r="AR160" s="77"/>
      <c r="AS160" s="82"/>
      <c r="AT160" s="82"/>
      <c r="AU160" s="82"/>
      <c r="AV160" s="82"/>
      <c r="AW160" s="82"/>
    </row>
    <row r="161" spans="2:49" s="67" customFormat="1" ht="9.75" customHeight="1">
      <c r="B161" s="39"/>
      <c r="C161" s="39"/>
      <c r="D161" s="39"/>
      <c r="E161" s="39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  <c r="AI161" s="77"/>
      <c r="AJ161" s="77"/>
      <c r="AK161" s="77"/>
      <c r="AL161" s="77"/>
      <c r="AM161" s="77"/>
      <c r="AN161" s="77"/>
      <c r="AO161" s="77"/>
      <c r="AP161" s="77"/>
      <c r="AQ161" s="77"/>
      <c r="AR161" s="77"/>
      <c r="AS161" s="82"/>
      <c r="AT161" s="82"/>
      <c r="AU161" s="82"/>
      <c r="AV161" s="82"/>
      <c r="AW161" s="82"/>
    </row>
    <row r="162" spans="2:49" s="67" customFormat="1" ht="9.75" customHeight="1">
      <c r="B162" s="39"/>
      <c r="C162" s="39"/>
      <c r="D162" s="39"/>
      <c r="E162" s="39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  <c r="AI162" s="77"/>
      <c r="AJ162" s="77"/>
      <c r="AK162" s="77"/>
      <c r="AL162" s="77"/>
      <c r="AM162" s="77"/>
      <c r="AN162" s="77"/>
      <c r="AO162" s="77"/>
      <c r="AP162" s="77"/>
      <c r="AQ162" s="77"/>
      <c r="AR162" s="77"/>
      <c r="AS162" s="82"/>
      <c r="AT162" s="82"/>
      <c r="AU162" s="82"/>
      <c r="AV162" s="82"/>
      <c r="AW162" s="82"/>
    </row>
    <row r="163" spans="2:49" s="67" customFormat="1" ht="9.75" customHeight="1">
      <c r="B163" s="39"/>
      <c r="C163" s="39"/>
      <c r="D163" s="39"/>
      <c r="E163" s="39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  <c r="AK163" s="77"/>
      <c r="AL163" s="77"/>
      <c r="AM163" s="77"/>
      <c r="AN163" s="77"/>
      <c r="AO163" s="77"/>
      <c r="AP163" s="77"/>
      <c r="AQ163" s="77"/>
      <c r="AR163" s="77"/>
      <c r="AS163" s="82"/>
      <c r="AT163" s="82"/>
      <c r="AU163" s="82"/>
      <c r="AV163" s="82"/>
      <c r="AW163" s="82"/>
    </row>
    <row r="164" spans="2:49" s="67" customFormat="1" ht="9.75" customHeight="1">
      <c r="B164" s="39"/>
      <c r="C164" s="39"/>
      <c r="D164" s="39"/>
      <c r="E164" s="39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  <c r="AI164" s="77"/>
      <c r="AJ164" s="77"/>
      <c r="AK164" s="77"/>
      <c r="AL164" s="77"/>
      <c r="AM164" s="77"/>
      <c r="AN164" s="77"/>
      <c r="AO164" s="77"/>
      <c r="AP164" s="77"/>
      <c r="AQ164" s="77"/>
      <c r="AR164" s="77"/>
      <c r="AS164" s="82"/>
      <c r="AT164" s="82"/>
      <c r="AU164" s="82"/>
      <c r="AV164" s="82"/>
      <c r="AW164" s="82"/>
    </row>
    <row r="165" spans="2:49" s="67" customFormat="1" ht="9.75" customHeight="1">
      <c r="B165" s="39"/>
      <c r="C165" s="39"/>
      <c r="D165" s="39"/>
      <c r="E165" s="39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  <c r="AK165" s="77"/>
      <c r="AL165" s="77"/>
      <c r="AM165" s="77"/>
      <c r="AN165" s="77"/>
      <c r="AO165" s="77"/>
      <c r="AP165" s="77"/>
      <c r="AQ165" s="77"/>
      <c r="AR165" s="77"/>
      <c r="AS165" s="82"/>
      <c r="AT165" s="82"/>
      <c r="AU165" s="82"/>
      <c r="AV165" s="82"/>
      <c r="AW165" s="82"/>
    </row>
    <row r="166" spans="2:49" s="67" customFormat="1" ht="9.75" customHeight="1">
      <c r="B166" s="39"/>
      <c r="C166" s="39"/>
      <c r="D166" s="39"/>
      <c r="E166" s="39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  <c r="AI166" s="77"/>
      <c r="AJ166" s="77"/>
      <c r="AK166" s="77"/>
      <c r="AL166" s="77"/>
      <c r="AM166" s="77"/>
      <c r="AN166" s="77"/>
      <c r="AO166" s="77"/>
      <c r="AP166" s="77"/>
      <c r="AQ166" s="77"/>
      <c r="AR166" s="77"/>
      <c r="AS166" s="82"/>
      <c r="AT166" s="82"/>
      <c r="AU166" s="82"/>
      <c r="AV166" s="82"/>
      <c r="AW166" s="82"/>
    </row>
    <row r="167" spans="2:49" s="67" customFormat="1" ht="9.75" customHeight="1">
      <c r="B167" s="39"/>
      <c r="C167" s="39"/>
      <c r="D167" s="39"/>
      <c r="E167" s="39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  <c r="AI167" s="77"/>
      <c r="AJ167" s="77"/>
      <c r="AK167" s="77"/>
      <c r="AL167" s="77"/>
      <c r="AM167" s="77"/>
      <c r="AN167" s="77"/>
      <c r="AO167" s="77"/>
      <c r="AP167" s="77"/>
      <c r="AQ167" s="77"/>
      <c r="AR167" s="77"/>
      <c r="AS167" s="82"/>
      <c r="AT167" s="82"/>
      <c r="AU167" s="82"/>
      <c r="AV167" s="82"/>
      <c r="AW167" s="82"/>
    </row>
    <row r="168" spans="2:49" s="67" customFormat="1" ht="9.75" customHeight="1">
      <c r="B168" s="39"/>
      <c r="C168" s="39"/>
      <c r="D168" s="39"/>
      <c r="E168" s="39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  <c r="AK168" s="77"/>
      <c r="AL168" s="77"/>
      <c r="AM168" s="77"/>
      <c r="AN168" s="77"/>
      <c r="AO168" s="77"/>
      <c r="AP168" s="77"/>
      <c r="AQ168" s="77"/>
      <c r="AR168" s="77"/>
      <c r="AS168" s="82"/>
      <c r="AT168" s="82"/>
      <c r="AU168" s="82"/>
      <c r="AV168" s="82"/>
      <c r="AW168" s="82"/>
    </row>
    <row r="169" spans="2:49" s="67" customFormat="1" ht="9.75" customHeight="1">
      <c r="B169" s="39"/>
      <c r="C169" s="39"/>
      <c r="D169" s="39"/>
      <c r="E169" s="39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  <c r="AK169" s="77"/>
      <c r="AL169" s="77"/>
      <c r="AM169" s="77"/>
      <c r="AN169" s="77"/>
      <c r="AO169" s="77"/>
      <c r="AP169" s="77"/>
      <c r="AQ169" s="77"/>
      <c r="AR169" s="77"/>
      <c r="AS169" s="82"/>
      <c r="AT169" s="82"/>
      <c r="AU169" s="82"/>
      <c r="AV169" s="82"/>
      <c r="AW169" s="82"/>
    </row>
    <row r="170" spans="2:49" s="67" customFormat="1" ht="9.75" customHeight="1">
      <c r="B170" s="39"/>
      <c r="C170" s="39"/>
      <c r="D170" s="39"/>
      <c r="E170" s="39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  <c r="AK170" s="77"/>
      <c r="AL170" s="77"/>
      <c r="AM170" s="77"/>
      <c r="AN170" s="77"/>
      <c r="AO170" s="77"/>
      <c r="AP170" s="77"/>
      <c r="AQ170" s="77"/>
      <c r="AR170" s="77"/>
      <c r="AS170" s="82"/>
      <c r="AT170" s="82"/>
      <c r="AU170" s="82"/>
      <c r="AV170" s="82"/>
      <c r="AW170" s="82"/>
    </row>
    <row r="171" spans="2:49" s="67" customFormat="1" ht="9.75" customHeight="1">
      <c r="B171" s="39"/>
      <c r="C171" s="39"/>
      <c r="D171" s="39"/>
      <c r="E171" s="39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  <c r="AI171" s="77"/>
      <c r="AJ171" s="77"/>
      <c r="AK171" s="77"/>
      <c r="AL171" s="77"/>
      <c r="AM171" s="77"/>
      <c r="AN171" s="77"/>
      <c r="AO171" s="77"/>
      <c r="AP171" s="77"/>
      <c r="AQ171" s="77"/>
      <c r="AR171" s="77"/>
      <c r="AS171" s="82"/>
      <c r="AT171" s="82"/>
      <c r="AU171" s="82"/>
      <c r="AV171" s="82"/>
      <c r="AW171" s="82"/>
    </row>
    <row r="172" spans="2:49" s="67" customFormat="1" ht="9.75" customHeight="1">
      <c r="B172" s="39"/>
      <c r="C172" s="39"/>
      <c r="D172" s="39"/>
      <c r="E172" s="39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  <c r="AI172" s="77"/>
      <c r="AJ172" s="77"/>
      <c r="AK172" s="77"/>
      <c r="AL172" s="77"/>
      <c r="AM172" s="77"/>
      <c r="AN172" s="77"/>
      <c r="AO172" s="77"/>
      <c r="AP172" s="77"/>
      <c r="AQ172" s="77"/>
      <c r="AR172" s="77"/>
      <c r="AS172" s="82"/>
      <c r="AT172" s="82"/>
      <c r="AU172" s="82"/>
      <c r="AV172" s="82"/>
      <c r="AW172" s="82"/>
    </row>
    <row r="173" spans="2:49" s="67" customFormat="1" ht="9.75" customHeight="1">
      <c r="B173" s="39"/>
      <c r="C173" s="39"/>
      <c r="D173" s="39"/>
      <c r="E173" s="39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  <c r="AK173" s="77"/>
      <c r="AL173" s="77"/>
      <c r="AM173" s="77"/>
      <c r="AN173" s="77"/>
      <c r="AO173" s="77"/>
      <c r="AP173" s="77"/>
      <c r="AQ173" s="77"/>
      <c r="AR173" s="77"/>
      <c r="AS173" s="82"/>
      <c r="AT173" s="82"/>
      <c r="AU173" s="82"/>
      <c r="AV173" s="82"/>
      <c r="AW173" s="82"/>
    </row>
    <row r="174" spans="2:49">
      <c r="AS174" s="274"/>
      <c r="AT174" s="274"/>
      <c r="AU174" s="274"/>
      <c r="AV174" s="274"/>
      <c r="AW174" s="274"/>
    </row>
  </sheetData>
  <mergeCells count="356">
    <mergeCell ref="AH134:AI134"/>
    <mergeCell ref="Z121:AI122"/>
    <mergeCell ref="AJ123:AJ124"/>
    <mergeCell ref="AK123:AK124"/>
    <mergeCell ref="AJ132:AK133"/>
    <mergeCell ref="AJ134:AK134"/>
    <mergeCell ref="AJ121:AK122"/>
    <mergeCell ref="AH132:AI133"/>
    <mergeCell ref="AH123:AH124"/>
    <mergeCell ref="AI123:AI124"/>
    <mergeCell ref="N134:O134"/>
    <mergeCell ref="N132:O133"/>
    <mergeCell ref="X123:X124"/>
    <mergeCell ref="X132:Y133"/>
    <mergeCell ref="X134:Y134"/>
    <mergeCell ref="N123:N124"/>
    <mergeCell ref="O123:O124"/>
    <mergeCell ref="AS10:AT10"/>
    <mergeCell ref="AU10:AV10"/>
    <mergeCell ref="AS99:AT99"/>
    <mergeCell ref="AU99:AV99"/>
    <mergeCell ref="AU46:AV46"/>
    <mergeCell ref="AS46:AT46"/>
    <mergeCell ref="AS97:AW98"/>
    <mergeCell ref="AU47:AV47"/>
    <mergeCell ref="AR76:AT76"/>
    <mergeCell ref="AR81:AT81"/>
    <mergeCell ref="AC117:AD117"/>
    <mergeCell ref="AN116:AO116"/>
    <mergeCell ref="AP116:AQ116"/>
    <mergeCell ref="AS116:AT116"/>
    <mergeCell ref="AU116:AV116"/>
    <mergeCell ref="AP117:AQ117"/>
    <mergeCell ref="AU117:AV117"/>
    <mergeCell ref="AN10:AO10"/>
    <mergeCell ref="AP10:AQ10"/>
    <mergeCell ref="N99:O99"/>
    <mergeCell ref="P99:Q99"/>
    <mergeCell ref="AA99:AB99"/>
    <mergeCell ref="AC99:AD99"/>
    <mergeCell ref="AN99:AO99"/>
    <mergeCell ref="AP99:AQ99"/>
    <mergeCell ref="N10:O10"/>
    <mergeCell ref="P10:Q10"/>
    <mergeCell ref="AA10:AB10"/>
    <mergeCell ref="AC10:AD10"/>
    <mergeCell ref="B118:E118"/>
    <mergeCell ref="N116:O116"/>
    <mergeCell ref="P116:Q116"/>
    <mergeCell ref="P117:Q117"/>
    <mergeCell ref="B113:E113"/>
    <mergeCell ref="B114:E114"/>
    <mergeCell ref="B116:E117"/>
    <mergeCell ref="B105:E105"/>
    <mergeCell ref="F121:O122"/>
    <mergeCell ref="B109:E109"/>
    <mergeCell ref="B110:E110"/>
    <mergeCell ref="B111:E111"/>
    <mergeCell ref="B112:E112"/>
    <mergeCell ref="B121:E124"/>
    <mergeCell ref="B106:E106"/>
    <mergeCell ref="B107:E107"/>
    <mergeCell ref="B108:E108"/>
    <mergeCell ref="B101:E101"/>
    <mergeCell ref="B102:E102"/>
    <mergeCell ref="B103:E103"/>
    <mergeCell ref="B104:E104"/>
    <mergeCell ref="AD79:AF79"/>
    <mergeCell ref="AD80:AF80"/>
    <mergeCell ref="AD81:AF81"/>
    <mergeCell ref="AD82:AF82"/>
    <mergeCell ref="AD83:AF83"/>
    <mergeCell ref="F97:R98"/>
    <mergeCell ref="S97:AE98"/>
    <mergeCell ref="AF97:AR98"/>
    <mergeCell ref="K86:L86"/>
    <mergeCell ref="M86:O86"/>
    <mergeCell ref="H51:I51"/>
    <mergeCell ref="J51:K51"/>
    <mergeCell ref="G82:J82"/>
    <mergeCell ref="G79:J79"/>
    <mergeCell ref="G80:J80"/>
    <mergeCell ref="G75:J75"/>
    <mergeCell ref="K75:L75"/>
    <mergeCell ref="G69:J69"/>
    <mergeCell ref="K69:L69"/>
    <mergeCell ref="K63:L63"/>
    <mergeCell ref="P121:Y122"/>
    <mergeCell ref="AD88:AF88"/>
    <mergeCell ref="AR82:AT82"/>
    <mergeCell ref="AI51:AJ51"/>
    <mergeCell ref="AG51:AH51"/>
    <mergeCell ref="Y51:Z51"/>
    <mergeCell ref="AA51:AB51"/>
    <mergeCell ref="AD78:AF78"/>
    <mergeCell ref="R51:S51"/>
    <mergeCell ref="T51:U51"/>
    <mergeCell ref="B130:E130"/>
    <mergeCell ref="B125:E125"/>
    <mergeCell ref="B126:E126"/>
    <mergeCell ref="B127:E127"/>
    <mergeCell ref="B128:E128"/>
    <mergeCell ref="Y123:Y124"/>
    <mergeCell ref="B132:E133"/>
    <mergeCell ref="B134:E134"/>
    <mergeCell ref="AB59:AC59"/>
    <mergeCell ref="X60:AA60"/>
    <mergeCell ref="AB60:AC60"/>
    <mergeCell ref="X61:AA61"/>
    <mergeCell ref="AB61:AC61"/>
    <mergeCell ref="X62:AA62"/>
    <mergeCell ref="AB62:AC62"/>
    <mergeCell ref="B129:E129"/>
    <mergeCell ref="B2:E2"/>
    <mergeCell ref="B3:E3"/>
    <mergeCell ref="B4:E4"/>
    <mergeCell ref="B44:C44"/>
    <mergeCell ref="B8:E9"/>
    <mergeCell ref="B10:B11"/>
    <mergeCell ref="C10:C11"/>
    <mergeCell ref="D10:D11"/>
    <mergeCell ref="E10:E11"/>
    <mergeCell ref="AF8:AR9"/>
    <mergeCell ref="AS8:AW9"/>
    <mergeCell ref="B48:E48"/>
    <mergeCell ref="B46:E47"/>
    <mergeCell ref="N46:O46"/>
    <mergeCell ref="P46:Q46"/>
    <mergeCell ref="P47:Q47"/>
    <mergeCell ref="AC46:AD46"/>
    <mergeCell ref="AC47:AD47"/>
    <mergeCell ref="AN46:AO46"/>
    <mergeCell ref="G63:J63"/>
    <mergeCell ref="G68:J68"/>
    <mergeCell ref="K84:L84"/>
    <mergeCell ref="K85:L85"/>
    <mergeCell ref="K82:L82"/>
    <mergeCell ref="K79:L79"/>
    <mergeCell ref="K80:L80"/>
    <mergeCell ref="G83:J83"/>
    <mergeCell ref="K83:L83"/>
    <mergeCell ref="K64:L64"/>
    <mergeCell ref="M69:O76"/>
    <mergeCell ref="M78:O85"/>
    <mergeCell ref="M77:O77"/>
    <mergeCell ref="G84:J84"/>
    <mergeCell ref="G85:J85"/>
    <mergeCell ref="G81:J81"/>
    <mergeCell ref="K81:L81"/>
    <mergeCell ref="AG73:AT74"/>
    <mergeCell ref="AD70:AF70"/>
    <mergeCell ref="X65:AA65"/>
    <mergeCell ref="X67:AA67"/>
    <mergeCell ref="AB67:AC67"/>
    <mergeCell ref="B97:E100"/>
    <mergeCell ref="AD86:AF86"/>
    <mergeCell ref="W77:X77"/>
    <mergeCell ref="AB65:AC65"/>
    <mergeCell ref="AB68:AC68"/>
    <mergeCell ref="L51:M51"/>
    <mergeCell ref="AG77:AI77"/>
    <mergeCell ref="AD89:AF89"/>
    <mergeCell ref="AD60:AF67"/>
    <mergeCell ref="AD68:AF68"/>
    <mergeCell ref="AD69:AF69"/>
    <mergeCell ref="W81:X81"/>
    <mergeCell ref="W83:X83"/>
    <mergeCell ref="W84:X84"/>
    <mergeCell ref="T73:AF74"/>
    <mergeCell ref="K65:L65"/>
    <mergeCell ref="K66:L66"/>
    <mergeCell ref="X63:AA63"/>
    <mergeCell ref="AB63:AC63"/>
    <mergeCell ref="X64:AA64"/>
    <mergeCell ref="AB64:AC64"/>
    <mergeCell ref="X66:AA66"/>
    <mergeCell ref="M60:O67"/>
    <mergeCell ref="AA116:AB116"/>
    <mergeCell ref="AC116:AD116"/>
    <mergeCell ref="AD85:AF85"/>
    <mergeCell ref="W82:X82"/>
    <mergeCell ref="G72:J72"/>
    <mergeCell ref="K72:L72"/>
    <mergeCell ref="G73:J73"/>
    <mergeCell ref="K73:L73"/>
    <mergeCell ref="G78:J78"/>
    <mergeCell ref="K78:L78"/>
    <mergeCell ref="T83:V85"/>
    <mergeCell ref="AR83:AT83"/>
    <mergeCell ref="AD87:AF87"/>
    <mergeCell ref="AJ87:AQ87"/>
    <mergeCell ref="AD84:AF84"/>
    <mergeCell ref="W79:X79"/>
    <mergeCell ref="W80:X80"/>
    <mergeCell ref="AR84:AT84"/>
    <mergeCell ref="AR80:AT80"/>
    <mergeCell ref="AM81:AN81"/>
    <mergeCell ref="C69:F77"/>
    <mergeCell ref="G77:J77"/>
    <mergeCell ref="G70:J70"/>
    <mergeCell ref="K70:L70"/>
    <mergeCell ref="G71:J71"/>
    <mergeCell ref="K71:L71"/>
    <mergeCell ref="K74:L74"/>
    <mergeCell ref="K77:L77"/>
    <mergeCell ref="G74:J74"/>
    <mergeCell ref="AP46:AQ46"/>
    <mergeCell ref="AP47:AQ47"/>
    <mergeCell ref="AA46:AB46"/>
    <mergeCell ref="AD77:AF77"/>
    <mergeCell ref="X59:AA59"/>
    <mergeCell ref="AB66:AC66"/>
    <mergeCell ref="AE51:AF51"/>
    <mergeCell ref="Y52:Z52"/>
    <mergeCell ref="Y53:Z53"/>
    <mergeCell ref="AP75:AQ75"/>
    <mergeCell ref="K68:L68"/>
    <mergeCell ref="M68:O68"/>
    <mergeCell ref="G76:J76"/>
    <mergeCell ref="K76:L76"/>
    <mergeCell ref="B51:C51"/>
    <mergeCell ref="D51:E51"/>
    <mergeCell ref="C58:D58"/>
    <mergeCell ref="B52:C52"/>
    <mergeCell ref="B53:C53"/>
    <mergeCell ref="B54:C54"/>
    <mergeCell ref="F2:K2"/>
    <mergeCell ref="F3:K3"/>
    <mergeCell ref="F4:K4"/>
    <mergeCell ref="F8:R9"/>
    <mergeCell ref="G59:J59"/>
    <mergeCell ref="O2:P2"/>
    <mergeCell ref="O3:P3"/>
    <mergeCell ref="O4:P4"/>
    <mergeCell ref="F51:G51"/>
    <mergeCell ref="N51:O51"/>
    <mergeCell ref="C60:F68"/>
    <mergeCell ref="K59:L59"/>
    <mergeCell ref="G61:J61"/>
    <mergeCell ref="K61:L61"/>
    <mergeCell ref="G62:J62"/>
    <mergeCell ref="K62:L62"/>
    <mergeCell ref="G67:J67"/>
    <mergeCell ref="K67:L67"/>
    <mergeCell ref="G60:J60"/>
    <mergeCell ref="K60:L60"/>
    <mergeCell ref="C78:F86"/>
    <mergeCell ref="G86:J86"/>
    <mergeCell ref="X68:AA68"/>
    <mergeCell ref="T60:W70"/>
    <mergeCell ref="X69:AA69"/>
    <mergeCell ref="X70:AC70"/>
    <mergeCell ref="AB69:AC69"/>
    <mergeCell ref="G64:J64"/>
    <mergeCell ref="G65:J65"/>
    <mergeCell ref="G66:J66"/>
    <mergeCell ref="AG2:AN2"/>
    <mergeCell ref="M2:N5"/>
    <mergeCell ref="O5:P5"/>
    <mergeCell ref="Q2:X2"/>
    <mergeCell ref="Y2:AF2"/>
    <mergeCell ref="M59:O59"/>
    <mergeCell ref="AC51:AD51"/>
    <mergeCell ref="AD59:AF59"/>
    <mergeCell ref="P51:Q51"/>
    <mergeCell ref="S8:AE9"/>
    <mergeCell ref="T75:V75"/>
    <mergeCell ref="W75:X75"/>
    <mergeCell ref="Y75:AA75"/>
    <mergeCell ref="AB75:AC75"/>
    <mergeCell ref="AD75:AF75"/>
    <mergeCell ref="AG75:AI75"/>
    <mergeCell ref="AJ75:AL75"/>
    <mergeCell ref="AM75:AO75"/>
    <mergeCell ref="AG78:AI79"/>
    <mergeCell ref="AJ78:AL78"/>
    <mergeCell ref="AM78:AN78"/>
    <mergeCell ref="AR78:AT78"/>
    <mergeCell ref="AR75:AT75"/>
    <mergeCell ref="AR79:AT79"/>
    <mergeCell ref="AJ77:AQ77"/>
    <mergeCell ref="AR77:AT77"/>
    <mergeCell ref="T76:X76"/>
    <mergeCell ref="Y76:AC76"/>
    <mergeCell ref="AD76:AF76"/>
    <mergeCell ref="AG76:AI76"/>
    <mergeCell ref="AJ76:AQ76"/>
    <mergeCell ref="Y79:Z79"/>
    <mergeCell ref="AJ79:AL79"/>
    <mergeCell ref="AM79:AN79"/>
    <mergeCell ref="T77:V82"/>
    <mergeCell ref="Y77:Z77"/>
    <mergeCell ref="W78:X78"/>
    <mergeCell ref="Y78:Z78"/>
    <mergeCell ref="Y82:Z82"/>
    <mergeCell ref="AJ82:AL82"/>
    <mergeCell ref="AM82:AN82"/>
    <mergeCell ref="Y83:AC83"/>
    <mergeCell ref="AJ83:AL83"/>
    <mergeCell ref="AM83:AN83"/>
    <mergeCell ref="Y81:Z81"/>
    <mergeCell ref="AJ81:AL81"/>
    <mergeCell ref="Y80:Z80"/>
    <mergeCell ref="AG80:AI86"/>
    <mergeCell ref="AJ80:AL80"/>
    <mergeCell ref="AM80:AN80"/>
    <mergeCell ref="W85:X85"/>
    <mergeCell ref="Y85:AC85"/>
    <mergeCell ref="AJ85:AL85"/>
    <mergeCell ref="AM85:AN85"/>
    <mergeCell ref="Y84:AC84"/>
    <mergeCell ref="AJ84:AL84"/>
    <mergeCell ref="AM84:AN84"/>
    <mergeCell ref="AR85:AT85"/>
    <mergeCell ref="T86:V88"/>
    <mergeCell ref="W86:X86"/>
    <mergeCell ref="Y86:AC86"/>
    <mergeCell ref="AJ86:AL86"/>
    <mergeCell ref="AM86:AN86"/>
    <mergeCell ref="AR86:AT86"/>
    <mergeCell ref="W87:X87"/>
    <mergeCell ref="Y87:AC87"/>
    <mergeCell ref="AG87:AI90"/>
    <mergeCell ref="AR89:AT89"/>
    <mergeCell ref="AR87:AT87"/>
    <mergeCell ref="W88:X88"/>
    <mergeCell ref="Y88:AC88"/>
    <mergeCell ref="AJ88:AQ88"/>
    <mergeCell ref="AR88:AT88"/>
    <mergeCell ref="T90:X90"/>
    <mergeCell ref="Y90:Z90"/>
    <mergeCell ref="AD90:AF90"/>
    <mergeCell ref="AJ90:AQ90"/>
    <mergeCell ref="T89:X89"/>
    <mergeCell ref="Y89:Z89"/>
    <mergeCell ref="AJ89:AQ89"/>
    <mergeCell ref="AD92:AF92"/>
    <mergeCell ref="AR90:AT90"/>
    <mergeCell ref="T91:X91"/>
    <mergeCell ref="Y91:Z91"/>
    <mergeCell ref="AB91:AC91"/>
    <mergeCell ref="AD91:AF91"/>
    <mergeCell ref="AG91:AI91"/>
    <mergeCell ref="AJ91:AL91"/>
    <mergeCell ref="AM91:AN91"/>
    <mergeCell ref="AR91:AT91"/>
    <mergeCell ref="AG92:AI92"/>
    <mergeCell ref="AJ92:AQ92"/>
    <mergeCell ref="AR92:AT92"/>
    <mergeCell ref="T93:AC93"/>
    <mergeCell ref="AD93:AF93"/>
    <mergeCell ref="AG93:AQ93"/>
    <mergeCell ref="AR93:AT93"/>
    <mergeCell ref="T92:X92"/>
    <mergeCell ref="Y92:Z92"/>
    <mergeCell ref="AB92:AC92"/>
  </mergeCells>
  <phoneticPr fontId="2"/>
  <dataValidations disablePrompts="1" count="1">
    <dataValidation type="list" allowBlank="1" showInputMessage="1" showErrorMessage="1" sqref="E12:E42">
      <formula1>"晴,曇,雨"</formula1>
    </dataValidation>
  </dataValidations>
  <pageMargins left="0.54" right="0.45" top="0.78740157480314965" bottom="0.98425196850393704" header="0.51181102362204722" footer="0.51181102362204722"/>
  <pageSetup paperSize="8" scale="73" orientation="landscape"/>
  <headerFooter>
    <oddHeader xml:space="preserve">&amp;R&amp;D &amp;T    </oddHeader>
    <oddFooter>&amp;R&amp;A</oddFooter>
  </headerFooter>
  <drawing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BE93"/>
  <sheetViews>
    <sheetView tabSelected="1" view="pageLayout" topLeftCell="A3" zoomScaleSheetLayoutView="100" workbookViewId="0">
      <selection activeCell="F3" sqref="F3:K3"/>
    </sheetView>
  </sheetViews>
  <sheetFormatPr baseColWidth="12" defaultColWidth="9" defaultRowHeight="12" x14ac:dyDescent="0"/>
  <cols>
    <col min="1" max="1" width="1.1640625" style="1" customWidth="1"/>
    <col min="2" max="2" width="4.33203125" style="1" customWidth="1"/>
    <col min="3" max="3" width="3.1640625" style="1" customWidth="1"/>
    <col min="4" max="44" width="5.6640625" style="1" customWidth="1"/>
    <col min="45" max="48" width="6.6640625" style="1" customWidth="1"/>
    <col min="49" max="49" width="8.6640625" style="1" customWidth="1"/>
    <col min="50" max="50" width="9" style="1"/>
    <col min="51" max="57" width="4.6640625" style="1" hidden="1" customWidth="1"/>
    <col min="58" max="16384" width="9" style="1"/>
  </cols>
  <sheetData>
    <row r="1" spans="1:57" ht="3" customHeight="1" thickBot="1"/>
    <row r="2" spans="1:57" ht="13.5" customHeight="1">
      <c r="B2" s="665" t="s">
        <v>82</v>
      </c>
      <c r="C2" s="665"/>
      <c r="D2" s="665"/>
      <c r="E2" s="665"/>
      <c r="F2" s="574" t="s">
        <v>351</v>
      </c>
      <c r="G2" s="575"/>
      <c r="H2" s="575"/>
      <c r="I2" s="575"/>
      <c r="J2" s="575"/>
      <c r="K2" s="576"/>
      <c r="M2" s="507" t="s">
        <v>289</v>
      </c>
      <c r="N2" s="508"/>
      <c r="O2" s="504" t="s">
        <v>318</v>
      </c>
      <c r="P2" s="506"/>
      <c r="Q2" s="504" t="s">
        <v>138</v>
      </c>
      <c r="R2" s="505"/>
      <c r="S2" s="505"/>
      <c r="T2" s="505"/>
      <c r="U2" s="505"/>
      <c r="V2" s="505"/>
      <c r="W2" s="505"/>
      <c r="X2" s="506"/>
      <c r="Y2" s="514" t="s">
        <v>139</v>
      </c>
      <c r="Z2" s="515"/>
      <c r="AA2" s="515"/>
      <c r="AB2" s="515"/>
      <c r="AC2" s="515"/>
      <c r="AD2" s="515"/>
      <c r="AE2" s="515"/>
      <c r="AF2" s="516"/>
      <c r="AG2" s="504" t="s">
        <v>142</v>
      </c>
      <c r="AH2" s="505"/>
      <c r="AI2" s="505"/>
      <c r="AJ2" s="505"/>
      <c r="AK2" s="505"/>
      <c r="AL2" s="505"/>
      <c r="AM2" s="505"/>
      <c r="AN2" s="506"/>
    </row>
    <row r="3" spans="1:57" ht="13.5" customHeight="1" thickBot="1">
      <c r="B3" s="666" t="s">
        <v>83</v>
      </c>
      <c r="C3" s="666"/>
      <c r="D3" s="666"/>
      <c r="E3" s="666"/>
      <c r="F3" s="577" t="s">
        <v>352</v>
      </c>
      <c r="G3" s="578"/>
      <c r="H3" s="578"/>
      <c r="I3" s="578"/>
      <c r="J3" s="578"/>
      <c r="K3" s="579"/>
      <c r="M3" s="509"/>
      <c r="N3" s="510"/>
      <c r="O3" s="511" t="s">
        <v>288</v>
      </c>
      <c r="P3" s="586"/>
      <c r="Q3" s="380" t="s">
        <v>144</v>
      </c>
      <c r="R3" s="381" t="s">
        <v>145</v>
      </c>
      <c r="S3" s="381" t="s">
        <v>146</v>
      </c>
      <c r="T3" s="381" t="s">
        <v>147</v>
      </c>
      <c r="U3" s="381" t="s">
        <v>148</v>
      </c>
      <c r="V3" s="381" t="s">
        <v>149</v>
      </c>
      <c r="W3" s="381" t="s">
        <v>150</v>
      </c>
      <c r="X3" s="382" t="s">
        <v>151</v>
      </c>
      <c r="Y3" s="383" t="s">
        <v>144</v>
      </c>
      <c r="Z3" s="384" t="s">
        <v>145</v>
      </c>
      <c r="AA3" s="384" t="s">
        <v>146</v>
      </c>
      <c r="AB3" s="384" t="s">
        <v>147</v>
      </c>
      <c r="AC3" s="384" t="s">
        <v>148</v>
      </c>
      <c r="AD3" s="384" t="s">
        <v>149</v>
      </c>
      <c r="AE3" s="384" t="s">
        <v>150</v>
      </c>
      <c r="AF3" s="385" t="s">
        <v>151</v>
      </c>
      <c r="AG3" s="380" t="s">
        <v>144</v>
      </c>
      <c r="AH3" s="381" t="s">
        <v>145</v>
      </c>
      <c r="AI3" s="381" t="s">
        <v>146</v>
      </c>
      <c r="AJ3" s="381" t="s">
        <v>147</v>
      </c>
      <c r="AK3" s="381" t="s">
        <v>148</v>
      </c>
      <c r="AL3" s="381" t="s">
        <v>149</v>
      </c>
      <c r="AM3" s="381" t="s">
        <v>150</v>
      </c>
      <c r="AN3" s="382" t="s">
        <v>151</v>
      </c>
    </row>
    <row r="4" spans="1:57" ht="13.5" customHeight="1" thickBot="1">
      <c r="B4" s="667" t="s">
        <v>106</v>
      </c>
      <c r="C4" s="667"/>
      <c r="D4" s="667"/>
      <c r="E4" s="667"/>
      <c r="F4" s="580" t="s">
        <v>349</v>
      </c>
      <c r="G4" s="581"/>
      <c r="H4" s="581"/>
      <c r="I4" s="581"/>
      <c r="J4" s="581"/>
      <c r="K4" s="582"/>
      <c r="M4" s="509"/>
      <c r="N4" s="510"/>
      <c r="O4" s="587" t="s">
        <v>286</v>
      </c>
      <c r="P4" s="588"/>
      <c r="Q4" s="376">
        <f>'１号機'!G9</f>
        <v>0</v>
      </c>
      <c r="R4" s="374">
        <f>'１号機'!I9</f>
        <v>0</v>
      </c>
      <c r="S4" s="374">
        <f>'１号機'!K9</f>
        <v>0</v>
      </c>
      <c r="T4" s="374">
        <f>'１号機'!M9</f>
        <v>0</v>
      </c>
      <c r="U4" s="374">
        <f>'１号機'!O9</f>
        <v>0</v>
      </c>
      <c r="V4" s="374">
        <f>'１号機'!Q9</f>
        <v>0</v>
      </c>
      <c r="W4" s="374">
        <f>'１号機'!S9</f>
        <v>0</v>
      </c>
      <c r="X4" s="375">
        <f>'１号機'!U9</f>
        <v>0</v>
      </c>
      <c r="Y4" s="386">
        <f>'２号機'!G9</f>
        <v>0</v>
      </c>
      <c r="Z4" s="387">
        <f>'２号機'!I9</f>
        <v>0</v>
      </c>
      <c r="AA4" s="387">
        <f>'２号機'!K9</f>
        <v>0</v>
      </c>
      <c r="AB4" s="387">
        <f>'２号機'!M9</f>
        <v>0</v>
      </c>
      <c r="AC4" s="387">
        <f>'２号機'!O9</f>
        <v>0</v>
      </c>
      <c r="AD4" s="387">
        <f>'２号機'!Q9</f>
        <v>0</v>
      </c>
      <c r="AE4" s="387">
        <f>'２号機'!S9</f>
        <v>0</v>
      </c>
      <c r="AF4" s="388">
        <f>'２号機'!U9</f>
        <v>0</v>
      </c>
      <c r="AG4" s="376">
        <f>'３号機'!G9</f>
        <v>0</v>
      </c>
      <c r="AH4" s="374">
        <f>'３号機'!I9</f>
        <v>0</v>
      </c>
      <c r="AI4" s="374">
        <f>'３号機'!K9</f>
        <v>0</v>
      </c>
      <c r="AJ4" s="374">
        <f>'３号機'!M9</f>
        <v>0</v>
      </c>
      <c r="AK4" s="374">
        <f>'３号機'!O9</f>
        <v>0</v>
      </c>
      <c r="AL4" s="374">
        <f>'３号機'!Q9</f>
        <v>0</v>
      </c>
      <c r="AM4" s="374">
        <f>'３号機'!S9</f>
        <v>0</v>
      </c>
      <c r="AN4" s="375">
        <f>'３号機'!U9</f>
        <v>0</v>
      </c>
    </row>
    <row r="5" spans="1:57" ht="13.5" customHeight="1" thickBot="1">
      <c r="M5" s="511"/>
      <c r="N5" s="419"/>
      <c r="O5" s="512" t="s">
        <v>287</v>
      </c>
      <c r="P5" s="513"/>
      <c r="Q5" s="377">
        <f>'１号機'!G10</f>
        <v>0</v>
      </c>
      <c r="R5" s="372">
        <f>'１号機'!I10</f>
        <v>0</v>
      </c>
      <c r="S5" s="372">
        <f>'１号機'!K10</f>
        <v>0</v>
      </c>
      <c r="T5" s="372">
        <f>'１号機'!M10</f>
        <v>0</v>
      </c>
      <c r="U5" s="372">
        <f>'１号機'!O10</f>
        <v>0</v>
      </c>
      <c r="V5" s="372">
        <f>'１号機'!Q10</f>
        <v>0</v>
      </c>
      <c r="W5" s="372">
        <f>'１号機'!S10</f>
        <v>0</v>
      </c>
      <c r="X5" s="373">
        <f>'１号機'!U10</f>
        <v>0</v>
      </c>
      <c r="Y5" s="389">
        <f>'２号機'!G10</f>
        <v>0</v>
      </c>
      <c r="Z5" s="390">
        <f>'２号機'!I10</f>
        <v>0</v>
      </c>
      <c r="AA5" s="390">
        <f>'２号機'!K10</f>
        <v>0</v>
      </c>
      <c r="AB5" s="390">
        <f>'２号機'!M10</f>
        <v>0</v>
      </c>
      <c r="AC5" s="390">
        <f>'２号機'!O10</f>
        <v>0</v>
      </c>
      <c r="AD5" s="390">
        <f>'２号機'!Q10</f>
        <v>0</v>
      </c>
      <c r="AE5" s="390">
        <f>'２号機'!S10</f>
        <v>0</v>
      </c>
      <c r="AF5" s="391">
        <f>'２号機'!U10</f>
        <v>0</v>
      </c>
      <c r="AG5" s="377">
        <f>'３号機'!G10</f>
        <v>0</v>
      </c>
      <c r="AH5" s="372">
        <f>'３号機'!I10</f>
        <v>0</v>
      </c>
      <c r="AI5" s="372">
        <f>'３号機'!K10</f>
        <v>0</v>
      </c>
      <c r="AJ5" s="372">
        <f>'３号機'!M10</f>
        <v>0</v>
      </c>
      <c r="AK5" s="372">
        <f>'３号機'!O10</f>
        <v>0</v>
      </c>
      <c r="AL5" s="372">
        <f>'３号機'!Q10</f>
        <v>0</v>
      </c>
      <c r="AM5" s="372">
        <f>'３号機'!S10</f>
        <v>0</v>
      </c>
      <c r="AN5" s="373">
        <f>'３号機'!U10</f>
        <v>0</v>
      </c>
    </row>
    <row r="6" spans="1:57" ht="9" customHeight="1"/>
    <row r="7" spans="1:57" ht="18.75" customHeight="1" thickBot="1">
      <c r="B7" s="231" t="s">
        <v>252</v>
      </c>
      <c r="C7" s="38"/>
      <c r="D7" s="38"/>
      <c r="E7" s="38"/>
      <c r="G7" s="233"/>
      <c r="H7" s="233"/>
    </row>
    <row r="8" spans="1:57" ht="11.25" customHeight="1" thickTop="1">
      <c r="B8" s="669">
        <v>5</v>
      </c>
      <c r="C8" s="670"/>
      <c r="D8" s="670"/>
      <c r="E8" s="671"/>
      <c r="F8" s="526" t="s">
        <v>138</v>
      </c>
      <c r="G8" s="527"/>
      <c r="H8" s="527"/>
      <c r="I8" s="527"/>
      <c r="J8" s="527"/>
      <c r="K8" s="527"/>
      <c r="L8" s="527"/>
      <c r="M8" s="527"/>
      <c r="N8" s="527"/>
      <c r="O8" s="527"/>
      <c r="P8" s="527"/>
      <c r="Q8" s="527"/>
      <c r="R8" s="528"/>
      <c r="S8" s="526" t="s">
        <v>139</v>
      </c>
      <c r="T8" s="527"/>
      <c r="U8" s="527"/>
      <c r="V8" s="527"/>
      <c r="W8" s="527"/>
      <c r="X8" s="527"/>
      <c r="Y8" s="527"/>
      <c r="Z8" s="527"/>
      <c r="AA8" s="527"/>
      <c r="AB8" s="527"/>
      <c r="AC8" s="527"/>
      <c r="AD8" s="527"/>
      <c r="AE8" s="528"/>
      <c r="AF8" s="526" t="s">
        <v>142</v>
      </c>
      <c r="AG8" s="527"/>
      <c r="AH8" s="527"/>
      <c r="AI8" s="527"/>
      <c r="AJ8" s="527"/>
      <c r="AK8" s="527"/>
      <c r="AL8" s="527"/>
      <c r="AM8" s="527"/>
      <c r="AN8" s="527"/>
      <c r="AO8" s="527"/>
      <c r="AP8" s="527"/>
      <c r="AQ8" s="527"/>
      <c r="AR8" s="528"/>
      <c r="AS8" s="652" t="s">
        <v>143</v>
      </c>
      <c r="AT8" s="653"/>
      <c r="AU8" s="653"/>
      <c r="AV8" s="653"/>
      <c r="AW8" s="654"/>
    </row>
    <row r="9" spans="1:57" ht="11.25" customHeight="1" thickBot="1">
      <c r="B9" s="672"/>
      <c r="C9" s="673"/>
      <c r="D9" s="673"/>
      <c r="E9" s="674"/>
      <c r="F9" s="529"/>
      <c r="G9" s="530"/>
      <c r="H9" s="530"/>
      <c r="I9" s="530"/>
      <c r="J9" s="530"/>
      <c r="K9" s="530"/>
      <c r="L9" s="530"/>
      <c r="M9" s="530"/>
      <c r="N9" s="530"/>
      <c r="O9" s="530"/>
      <c r="P9" s="530"/>
      <c r="Q9" s="530"/>
      <c r="R9" s="531"/>
      <c r="S9" s="529"/>
      <c r="T9" s="530"/>
      <c r="U9" s="530"/>
      <c r="V9" s="530"/>
      <c r="W9" s="530"/>
      <c r="X9" s="530"/>
      <c r="Y9" s="530"/>
      <c r="Z9" s="530"/>
      <c r="AA9" s="530"/>
      <c r="AB9" s="530"/>
      <c r="AC9" s="530"/>
      <c r="AD9" s="530"/>
      <c r="AE9" s="531"/>
      <c r="AF9" s="529"/>
      <c r="AG9" s="530"/>
      <c r="AH9" s="530"/>
      <c r="AI9" s="530"/>
      <c r="AJ9" s="530"/>
      <c r="AK9" s="530"/>
      <c r="AL9" s="530"/>
      <c r="AM9" s="530"/>
      <c r="AN9" s="530"/>
      <c r="AO9" s="530"/>
      <c r="AP9" s="530"/>
      <c r="AQ9" s="530"/>
      <c r="AR9" s="531"/>
      <c r="AS9" s="655"/>
      <c r="AT9" s="656"/>
      <c r="AU9" s="656"/>
      <c r="AV9" s="656"/>
      <c r="AW9" s="657"/>
    </row>
    <row r="10" spans="1:57" ht="11.25" customHeight="1">
      <c r="A10" s="2"/>
      <c r="B10" s="675" t="s">
        <v>0</v>
      </c>
      <c r="C10" s="677"/>
      <c r="D10" s="507" t="s">
        <v>1</v>
      </c>
      <c r="E10" s="679" t="s">
        <v>2</v>
      </c>
      <c r="F10" s="294" t="s">
        <v>211</v>
      </c>
      <c r="G10" s="234" t="s">
        <v>212</v>
      </c>
      <c r="H10" s="234" t="s">
        <v>213</v>
      </c>
      <c r="I10" s="234" t="s">
        <v>214</v>
      </c>
      <c r="J10" s="234" t="s">
        <v>215</v>
      </c>
      <c r="K10" s="234" t="s">
        <v>216</v>
      </c>
      <c r="L10" s="234" t="s">
        <v>217</v>
      </c>
      <c r="M10" s="234" t="s">
        <v>218</v>
      </c>
      <c r="N10" s="609" t="s">
        <v>4</v>
      </c>
      <c r="O10" s="610"/>
      <c r="P10" s="605" t="s">
        <v>84</v>
      </c>
      <c r="Q10" s="606"/>
      <c r="R10" s="307" t="s">
        <v>140</v>
      </c>
      <c r="S10" s="294" t="s">
        <v>219</v>
      </c>
      <c r="T10" s="234" t="s">
        <v>220</v>
      </c>
      <c r="U10" s="234" t="s">
        <v>221</v>
      </c>
      <c r="V10" s="234" t="s">
        <v>222</v>
      </c>
      <c r="W10" s="234" t="s">
        <v>223</v>
      </c>
      <c r="X10" s="234" t="s">
        <v>224</v>
      </c>
      <c r="Y10" s="234" t="s">
        <v>225</v>
      </c>
      <c r="Z10" s="234" t="s">
        <v>226</v>
      </c>
      <c r="AA10" s="609" t="s">
        <v>4</v>
      </c>
      <c r="AB10" s="610"/>
      <c r="AC10" s="605" t="s">
        <v>84</v>
      </c>
      <c r="AD10" s="606"/>
      <c r="AE10" s="307" t="s">
        <v>140</v>
      </c>
      <c r="AF10" s="294" t="s">
        <v>219</v>
      </c>
      <c r="AG10" s="234" t="s">
        <v>220</v>
      </c>
      <c r="AH10" s="234" t="s">
        <v>221</v>
      </c>
      <c r="AI10" s="234" t="s">
        <v>222</v>
      </c>
      <c r="AJ10" s="234" t="s">
        <v>223</v>
      </c>
      <c r="AK10" s="234" t="s">
        <v>224</v>
      </c>
      <c r="AL10" s="234" t="s">
        <v>225</v>
      </c>
      <c r="AM10" s="234" t="s">
        <v>226</v>
      </c>
      <c r="AN10" s="609" t="s">
        <v>4</v>
      </c>
      <c r="AO10" s="610"/>
      <c r="AP10" s="605" t="s">
        <v>84</v>
      </c>
      <c r="AQ10" s="606"/>
      <c r="AR10" s="295" t="s">
        <v>140</v>
      </c>
      <c r="AS10" s="696" t="s">
        <v>4</v>
      </c>
      <c r="AT10" s="697"/>
      <c r="AU10" s="698" t="s">
        <v>84</v>
      </c>
      <c r="AV10" s="699"/>
      <c r="AW10" s="277" t="s">
        <v>140</v>
      </c>
    </row>
    <row r="11" spans="1:57" ht="11.25" customHeight="1" thickBot="1">
      <c r="A11" s="2"/>
      <c r="B11" s="676"/>
      <c r="C11" s="678"/>
      <c r="D11" s="511"/>
      <c r="E11" s="680"/>
      <c r="F11" s="296" t="s">
        <v>131</v>
      </c>
      <c r="G11" s="266" t="s">
        <v>131</v>
      </c>
      <c r="H11" s="266" t="s">
        <v>131</v>
      </c>
      <c r="I11" s="266" t="s">
        <v>131</v>
      </c>
      <c r="J11" s="266" t="s">
        <v>131</v>
      </c>
      <c r="K11" s="266" t="s">
        <v>131</v>
      </c>
      <c r="L11" s="266" t="s">
        <v>131</v>
      </c>
      <c r="M11" s="266" t="s">
        <v>131</v>
      </c>
      <c r="N11" s="135" t="s">
        <v>141</v>
      </c>
      <c r="O11" s="267" t="s">
        <v>3</v>
      </c>
      <c r="P11" s="268" t="s">
        <v>103</v>
      </c>
      <c r="Q11" s="269" t="s">
        <v>42</v>
      </c>
      <c r="R11" s="297" t="s">
        <v>46</v>
      </c>
      <c r="S11" s="296" t="s">
        <v>131</v>
      </c>
      <c r="T11" s="266" t="s">
        <v>131</v>
      </c>
      <c r="U11" s="266" t="s">
        <v>131</v>
      </c>
      <c r="V11" s="266" t="s">
        <v>131</v>
      </c>
      <c r="W11" s="266" t="s">
        <v>131</v>
      </c>
      <c r="X11" s="266" t="s">
        <v>131</v>
      </c>
      <c r="Y11" s="266" t="s">
        <v>131</v>
      </c>
      <c r="Z11" s="266" t="s">
        <v>131</v>
      </c>
      <c r="AA11" s="135" t="s">
        <v>141</v>
      </c>
      <c r="AB11" s="267" t="s">
        <v>3</v>
      </c>
      <c r="AC11" s="268" t="s">
        <v>103</v>
      </c>
      <c r="AD11" s="269" t="s">
        <v>42</v>
      </c>
      <c r="AE11" s="297" t="s">
        <v>46</v>
      </c>
      <c r="AF11" s="296" t="s">
        <v>131</v>
      </c>
      <c r="AG11" s="266" t="s">
        <v>131</v>
      </c>
      <c r="AH11" s="266" t="s">
        <v>131</v>
      </c>
      <c r="AI11" s="266" t="s">
        <v>131</v>
      </c>
      <c r="AJ11" s="266" t="s">
        <v>131</v>
      </c>
      <c r="AK11" s="266" t="s">
        <v>131</v>
      </c>
      <c r="AL11" s="266" t="s">
        <v>131</v>
      </c>
      <c r="AM11" s="266" t="s">
        <v>131</v>
      </c>
      <c r="AN11" s="135" t="s">
        <v>141</v>
      </c>
      <c r="AO11" s="267" t="s">
        <v>3</v>
      </c>
      <c r="AP11" s="268" t="s">
        <v>103</v>
      </c>
      <c r="AQ11" s="269" t="s">
        <v>42</v>
      </c>
      <c r="AR11" s="297" t="s">
        <v>46</v>
      </c>
      <c r="AS11" s="278" t="s">
        <v>141</v>
      </c>
      <c r="AT11" s="270" t="s">
        <v>3</v>
      </c>
      <c r="AU11" s="271" t="s">
        <v>103</v>
      </c>
      <c r="AV11" s="272" t="s">
        <v>42</v>
      </c>
      <c r="AW11" s="279" t="s">
        <v>46</v>
      </c>
      <c r="AY11" s="327" t="s">
        <v>105</v>
      </c>
      <c r="AZ11" s="327" t="s">
        <v>228</v>
      </c>
      <c r="BA11" s="327" t="s">
        <v>229</v>
      </c>
      <c r="BB11" s="327" t="s">
        <v>230</v>
      </c>
      <c r="BC11" s="327" t="s">
        <v>231</v>
      </c>
      <c r="BD11" s="327" t="s">
        <v>232</v>
      </c>
      <c r="BE11" s="327" t="s">
        <v>233</v>
      </c>
    </row>
    <row r="12" spans="1:57" ht="11.25" customHeight="1">
      <c r="A12" s="2"/>
      <c r="B12" s="340">
        <v>1</v>
      </c>
      <c r="C12" s="5" t="str">
        <f>'１号機'!C66</f>
        <v>月</v>
      </c>
      <c r="D12" s="3" t="s">
        <v>37</v>
      </c>
      <c r="E12" s="315"/>
      <c r="F12" s="298">
        <f>'１号機'!F66</f>
        <v>2</v>
      </c>
      <c r="G12" s="235">
        <f>'１号機'!H66</f>
        <v>3</v>
      </c>
      <c r="H12" s="235">
        <f>'１号機'!J66</f>
        <v>8</v>
      </c>
      <c r="I12" s="235">
        <f>'１号機'!L66</f>
        <v>1</v>
      </c>
      <c r="J12" s="235">
        <f>'１号機'!N66</f>
        <v>9</v>
      </c>
      <c r="K12" s="235">
        <f>'１号機'!P66</f>
        <v>0</v>
      </c>
      <c r="L12" s="235">
        <f>'１号機'!R66</f>
        <v>0</v>
      </c>
      <c r="M12" s="235">
        <f>'１号機'!T66</f>
        <v>0</v>
      </c>
      <c r="N12" s="236">
        <f t="shared" ref="N12:N42" si="0">SUM(F12,G12,H12,I12,J12,K12,L12,M12)</f>
        <v>23</v>
      </c>
      <c r="O12" s="237">
        <f>'１号機'!W66</f>
        <v>19400</v>
      </c>
      <c r="P12" s="238">
        <f>'１号機'!X66</f>
        <v>5</v>
      </c>
      <c r="Q12" s="239">
        <f>'１号機'!Y66</f>
        <v>500</v>
      </c>
      <c r="R12" s="299">
        <f t="shared" ref="R12:R42" si="1">O12-Q12</f>
        <v>18900</v>
      </c>
      <c r="S12" s="298">
        <f>'２号機'!F66</f>
        <v>4</v>
      </c>
      <c r="T12" s="235">
        <f>'２号機'!H66</f>
        <v>2</v>
      </c>
      <c r="U12" s="235">
        <f>'２号機'!J66</f>
        <v>5</v>
      </c>
      <c r="V12" s="235">
        <f>'２号機'!L66</f>
        <v>0</v>
      </c>
      <c r="W12" s="235">
        <f>'２号機'!N66</f>
        <v>10</v>
      </c>
      <c r="X12" s="235">
        <f>'２号機'!P66</f>
        <v>0</v>
      </c>
      <c r="Y12" s="235">
        <f>'２号機'!R66</f>
        <v>0</v>
      </c>
      <c r="Z12" s="235">
        <f>'２号機'!T66</f>
        <v>0</v>
      </c>
      <c r="AA12" s="236">
        <f t="shared" ref="AA12:AA42" si="2">SUM(S12,T12,U12,V12,W12,X12,Y12,Z12)</f>
        <v>21</v>
      </c>
      <c r="AB12" s="237">
        <f>'２号機'!W66</f>
        <v>19000</v>
      </c>
      <c r="AC12" s="238">
        <f>'２号機'!X66</f>
        <v>16</v>
      </c>
      <c r="AD12" s="239">
        <f>'２号機'!Y66</f>
        <v>1600</v>
      </c>
      <c r="AE12" s="299">
        <f t="shared" ref="AE12:AE42" si="3">AB12-AD12</f>
        <v>17400</v>
      </c>
      <c r="AF12" s="298">
        <f>'３号機'!F66</f>
        <v>0</v>
      </c>
      <c r="AG12" s="235">
        <f>'３号機'!H66</f>
        <v>0</v>
      </c>
      <c r="AH12" s="235">
        <f>'３号機'!J66</f>
        <v>0</v>
      </c>
      <c r="AI12" s="235">
        <f>'３号機'!L66</f>
        <v>0</v>
      </c>
      <c r="AJ12" s="235">
        <f>'３号機'!N66</f>
        <v>0</v>
      </c>
      <c r="AK12" s="235">
        <f>'３号機'!P66</f>
        <v>0</v>
      </c>
      <c r="AL12" s="235">
        <f>'３号機'!R66</f>
        <v>0</v>
      </c>
      <c r="AM12" s="235">
        <f>'３号機'!T66</f>
        <v>0</v>
      </c>
      <c r="AN12" s="236">
        <f t="shared" ref="AN12:AN42" si="4">SUM(AF12,AG12,AH12,AI12,AJ12,AK12,AL12,AM12)</f>
        <v>0</v>
      </c>
      <c r="AO12" s="237">
        <f>'３号機'!W66</f>
        <v>0</v>
      </c>
      <c r="AP12" s="238">
        <f>'３号機'!X66</f>
        <v>0</v>
      </c>
      <c r="AQ12" s="239">
        <f>'３号機'!Y66</f>
        <v>0</v>
      </c>
      <c r="AR12" s="299">
        <f t="shared" ref="AR12:AR42" si="5">AO12-AQ12</f>
        <v>0</v>
      </c>
      <c r="AS12" s="280">
        <f t="shared" ref="AS12:AS42" si="6">SUM(N12,AA12,AN12)</f>
        <v>44</v>
      </c>
      <c r="AT12" s="254">
        <f t="shared" ref="AT12:AT42" si="7">SUM(O12,AB12,AO12)</f>
        <v>38400</v>
      </c>
      <c r="AU12" s="255">
        <f t="shared" ref="AU12:AU42" si="8">SUM(P12,AC12,AP12)</f>
        <v>21</v>
      </c>
      <c r="AV12" s="256">
        <f t="shared" ref="AV12:AV42" si="9">SUM(Q12,AD12,AQ12)</f>
        <v>2100</v>
      </c>
      <c r="AW12" s="281">
        <f t="shared" ref="AW12:AW42" si="10">AT12-AV12</f>
        <v>36300</v>
      </c>
      <c r="AY12" s="327">
        <f t="shared" ref="AY12:BD21" si="11">IF($C12=AY$11,$AS12,"")</f>
        <v>44</v>
      </c>
      <c r="AZ12" s="327" t="str">
        <f t="shared" si="11"/>
        <v/>
      </c>
      <c r="BA12" s="327" t="str">
        <f t="shared" si="11"/>
        <v/>
      </c>
      <c r="BB12" s="327" t="str">
        <f t="shared" si="11"/>
        <v/>
      </c>
      <c r="BC12" s="327" t="str">
        <f t="shared" si="11"/>
        <v/>
      </c>
      <c r="BD12" s="327" t="str">
        <f t="shared" si="11"/>
        <v/>
      </c>
      <c r="BE12" s="327"/>
    </row>
    <row r="13" spans="1:57" ht="11.25" customHeight="1">
      <c r="A13" s="2"/>
      <c r="B13" s="341">
        <v>2</v>
      </c>
      <c r="C13" s="10" t="str">
        <f>'１号機'!C67</f>
        <v>火</v>
      </c>
      <c r="D13" s="6" t="s">
        <v>37</v>
      </c>
      <c r="E13" s="316"/>
      <c r="F13" s="300">
        <f>'１号機'!F67</f>
        <v>7</v>
      </c>
      <c r="G13" s="240">
        <f>'１号機'!H67</f>
        <v>7</v>
      </c>
      <c r="H13" s="240">
        <f>'１号機'!J67</f>
        <v>30</v>
      </c>
      <c r="I13" s="240">
        <f>'１号機'!L67</f>
        <v>4</v>
      </c>
      <c r="J13" s="240">
        <f>'１号機'!N67</f>
        <v>35</v>
      </c>
      <c r="K13" s="240">
        <f>'１号機'!P67</f>
        <v>0</v>
      </c>
      <c r="L13" s="240">
        <f>'１号機'!R67</f>
        <v>0</v>
      </c>
      <c r="M13" s="240">
        <f>'１号機'!T67</f>
        <v>0</v>
      </c>
      <c r="N13" s="236">
        <f t="shared" si="0"/>
        <v>83</v>
      </c>
      <c r="O13" s="241">
        <f>'１号機'!W67</f>
        <v>68200</v>
      </c>
      <c r="P13" s="236">
        <f>'１号機'!X67</f>
        <v>24</v>
      </c>
      <c r="Q13" s="242">
        <f>'１号機'!Y67</f>
        <v>2400</v>
      </c>
      <c r="R13" s="301">
        <f t="shared" si="1"/>
        <v>65800</v>
      </c>
      <c r="S13" s="300">
        <f>'２号機'!F67</f>
        <v>7</v>
      </c>
      <c r="T13" s="240">
        <f>'２号機'!H67</f>
        <v>10</v>
      </c>
      <c r="U13" s="240">
        <f>'２号機'!J67</f>
        <v>14</v>
      </c>
      <c r="V13" s="240">
        <f>'２号機'!L67</f>
        <v>3</v>
      </c>
      <c r="W13" s="240">
        <f>'２号機'!N67</f>
        <v>31</v>
      </c>
      <c r="X13" s="240">
        <f>'２号機'!P67</f>
        <v>0</v>
      </c>
      <c r="Y13" s="240">
        <f>'２号機'!R67</f>
        <v>0</v>
      </c>
      <c r="Z13" s="240">
        <f>'２号機'!T67</f>
        <v>0</v>
      </c>
      <c r="AA13" s="236">
        <f t="shared" si="2"/>
        <v>65</v>
      </c>
      <c r="AB13" s="241">
        <f>'２号機'!W67</f>
        <v>53500</v>
      </c>
      <c r="AC13" s="236">
        <f>'２号機'!X67</f>
        <v>55</v>
      </c>
      <c r="AD13" s="242">
        <f>'２号機'!Y67</f>
        <v>5500</v>
      </c>
      <c r="AE13" s="301">
        <f t="shared" si="3"/>
        <v>48000</v>
      </c>
      <c r="AF13" s="300">
        <f>'３号機'!F67</f>
        <v>0</v>
      </c>
      <c r="AG13" s="240">
        <f>'３号機'!H67</f>
        <v>0</v>
      </c>
      <c r="AH13" s="240">
        <f>'３号機'!J67</f>
        <v>0</v>
      </c>
      <c r="AI13" s="240">
        <f>'３号機'!L67</f>
        <v>0</v>
      </c>
      <c r="AJ13" s="240">
        <f>'３号機'!N67</f>
        <v>0</v>
      </c>
      <c r="AK13" s="240">
        <f>'３号機'!P67</f>
        <v>0</v>
      </c>
      <c r="AL13" s="240">
        <f>'３号機'!R67</f>
        <v>0</v>
      </c>
      <c r="AM13" s="240">
        <f>'３号機'!T67</f>
        <v>0</v>
      </c>
      <c r="AN13" s="236">
        <f t="shared" si="4"/>
        <v>0</v>
      </c>
      <c r="AO13" s="241">
        <f>'３号機'!W67</f>
        <v>0</v>
      </c>
      <c r="AP13" s="236">
        <f>'３号機'!X67</f>
        <v>0</v>
      </c>
      <c r="AQ13" s="242">
        <f>'３号機'!Y67</f>
        <v>0</v>
      </c>
      <c r="AR13" s="301">
        <f t="shared" si="5"/>
        <v>0</v>
      </c>
      <c r="AS13" s="280">
        <f t="shared" si="6"/>
        <v>148</v>
      </c>
      <c r="AT13" s="257">
        <f t="shared" si="7"/>
        <v>121700</v>
      </c>
      <c r="AU13" s="253">
        <f t="shared" si="8"/>
        <v>79</v>
      </c>
      <c r="AV13" s="258">
        <f t="shared" si="9"/>
        <v>7900</v>
      </c>
      <c r="AW13" s="282">
        <f t="shared" si="10"/>
        <v>113800</v>
      </c>
      <c r="AY13" s="327" t="str">
        <f t="shared" si="11"/>
        <v/>
      </c>
      <c r="AZ13" s="327">
        <f t="shared" si="11"/>
        <v>148</v>
      </c>
      <c r="BA13" s="327" t="str">
        <f t="shared" si="11"/>
        <v/>
      </c>
      <c r="BB13" s="327" t="str">
        <f t="shared" si="11"/>
        <v/>
      </c>
      <c r="BC13" s="327" t="str">
        <f t="shared" si="11"/>
        <v/>
      </c>
      <c r="BD13" s="327" t="str">
        <f t="shared" si="11"/>
        <v/>
      </c>
      <c r="BE13" s="327" t="str">
        <f t="shared" ref="BE13:BE43" si="12">IF($C13=BE$11,$AS13,"")</f>
        <v/>
      </c>
    </row>
    <row r="14" spans="1:57" ht="11.25" customHeight="1">
      <c r="A14" s="2"/>
      <c r="B14" s="341">
        <v>3</v>
      </c>
      <c r="C14" s="10" t="str">
        <f>'１号機'!C68</f>
        <v>水</v>
      </c>
      <c r="D14" s="6" t="s">
        <v>37</v>
      </c>
      <c r="E14" s="316"/>
      <c r="F14" s="300">
        <f>'１号機'!F68</f>
        <v>8</v>
      </c>
      <c r="G14" s="240">
        <f>'１号機'!H68</f>
        <v>5</v>
      </c>
      <c r="H14" s="240">
        <f>'１号機'!J68</f>
        <v>17</v>
      </c>
      <c r="I14" s="240">
        <f>'１号機'!L68</f>
        <v>5</v>
      </c>
      <c r="J14" s="240">
        <f>'１号機'!N68</f>
        <v>34</v>
      </c>
      <c r="K14" s="240">
        <f>'１号機'!P68</f>
        <v>0</v>
      </c>
      <c r="L14" s="240">
        <f>'１号機'!R68</f>
        <v>0</v>
      </c>
      <c r="M14" s="240">
        <f>'１号機'!T68</f>
        <v>0</v>
      </c>
      <c r="N14" s="236">
        <f t="shared" si="0"/>
        <v>69</v>
      </c>
      <c r="O14" s="241">
        <f>'１号機'!W68</f>
        <v>55500</v>
      </c>
      <c r="P14" s="236">
        <f>'１号機'!X68</f>
        <v>69</v>
      </c>
      <c r="Q14" s="242">
        <f>'１号機'!Y68</f>
        <v>6900</v>
      </c>
      <c r="R14" s="301">
        <f t="shared" si="1"/>
        <v>48600</v>
      </c>
      <c r="S14" s="300">
        <f>'２号機'!F68</f>
        <v>7</v>
      </c>
      <c r="T14" s="240">
        <f>'２号機'!H68</f>
        <v>6</v>
      </c>
      <c r="U14" s="240">
        <f>'２号機'!J68</f>
        <v>19</v>
      </c>
      <c r="V14" s="240">
        <f>'２号機'!L68</f>
        <v>4</v>
      </c>
      <c r="W14" s="240">
        <f>'２号機'!N68</f>
        <v>20</v>
      </c>
      <c r="X14" s="240">
        <f>'２号機'!P68</f>
        <v>0</v>
      </c>
      <c r="Y14" s="240">
        <f>'２号機'!R68</f>
        <v>0</v>
      </c>
      <c r="Z14" s="240">
        <f>'２号機'!T68</f>
        <v>0</v>
      </c>
      <c r="AA14" s="236">
        <f t="shared" si="2"/>
        <v>56</v>
      </c>
      <c r="AB14" s="241">
        <f>'２号機'!W68</f>
        <v>50000</v>
      </c>
      <c r="AC14" s="236">
        <f>'２号機'!X68</f>
        <v>49</v>
      </c>
      <c r="AD14" s="242">
        <f>'２号機'!Y68</f>
        <v>4900</v>
      </c>
      <c r="AE14" s="301">
        <f t="shared" si="3"/>
        <v>45100</v>
      </c>
      <c r="AF14" s="300">
        <f>'３号機'!F68</f>
        <v>0</v>
      </c>
      <c r="AG14" s="240">
        <f>'３号機'!H68</f>
        <v>0</v>
      </c>
      <c r="AH14" s="240">
        <f>'３号機'!J68</f>
        <v>0</v>
      </c>
      <c r="AI14" s="240">
        <f>'３号機'!L68</f>
        <v>0</v>
      </c>
      <c r="AJ14" s="240">
        <f>'３号機'!N68</f>
        <v>0</v>
      </c>
      <c r="AK14" s="240">
        <f>'３号機'!P68</f>
        <v>0</v>
      </c>
      <c r="AL14" s="240">
        <f>'３号機'!R68</f>
        <v>0</v>
      </c>
      <c r="AM14" s="240">
        <f>'３号機'!T68</f>
        <v>0</v>
      </c>
      <c r="AN14" s="236">
        <f t="shared" si="4"/>
        <v>0</v>
      </c>
      <c r="AO14" s="241">
        <f>'３号機'!W68</f>
        <v>0</v>
      </c>
      <c r="AP14" s="236">
        <f>'３号機'!X68</f>
        <v>0</v>
      </c>
      <c r="AQ14" s="242">
        <f>'３号機'!Y68</f>
        <v>0</v>
      </c>
      <c r="AR14" s="301">
        <f t="shared" si="5"/>
        <v>0</v>
      </c>
      <c r="AS14" s="280">
        <f t="shared" si="6"/>
        <v>125</v>
      </c>
      <c r="AT14" s="257">
        <f t="shared" si="7"/>
        <v>105500</v>
      </c>
      <c r="AU14" s="253">
        <f t="shared" si="8"/>
        <v>118</v>
      </c>
      <c r="AV14" s="258">
        <f t="shared" si="9"/>
        <v>11800</v>
      </c>
      <c r="AW14" s="282">
        <f t="shared" si="10"/>
        <v>93700</v>
      </c>
      <c r="AY14" s="327" t="str">
        <f t="shared" si="11"/>
        <v/>
      </c>
      <c r="AZ14" s="327" t="str">
        <f t="shared" si="11"/>
        <v/>
      </c>
      <c r="BA14" s="327">
        <f t="shared" si="11"/>
        <v>125</v>
      </c>
      <c r="BB14" s="327" t="str">
        <f t="shared" si="11"/>
        <v/>
      </c>
      <c r="BC14" s="327" t="str">
        <f t="shared" si="11"/>
        <v/>
      </c>
      <c r="BD14" s="327" t="str">
        <f t="shared" si="11"/>
        <v/>
      </c>
      <c r="BE14" s="327" t="str">
        <f t="shared" si="12"/>
        <v/>
      </c>
    </row>
    <row r="15" spans="1:57" ht="11.25" customHeight="1">
      <c r="A15" s="2"/>
      <c r="B15" s="341">
        <v>4</v>
      </c>
      <c r="C15" s="10" t="str">
        <f>'１号機'!C69</f>
        <v>木</v>
      </c>
      <c r="D15" s="6" t="s">
        <v>37</v>
      </c>
      <c r="E15" s="316"/>
      <c r="F15" s="300">
        <f>'１号機'!F69</f>
        <v>8</v>
      </c>
      <c r="G15" s="240">
        <f>'１号機'!H69</f>
        <v>3</v>
      </c>
      <c r="H15" s="240">
        <f>'１号機'!J69</f>
        <v>11</v>
      </c>
      <c r="I15" s="240">
        <f>'１号機'!L69</f>
        <v>8</v>
      </c>
      <c r="J15" s="240">
        <f>'１号機'!N69</f>
        <v>25</v>
      </c>
      <c r="K15" s="240">
        <f>'１号機'!P69</f>
        <v>0</v>
      </c>
      <c r="L15" s="240">
        <f>'１号機'!R69</f>
        <v>0</v>
      </c>
      <c r="M15" s="240">
        <f>'１号機'!T69</f>
        <v>0</v>
      </c>
      <c r="N15" s="236">
        <f t="shared" si="0"/>
        <v>55</v>
      </c>
      <c r="O15" s="241">
        <f>'１号機'!W69</f>
        <v>45400</v>
      </c>
      <c r="P15" s="236">
        <f>'１号機'!X69</f>
        <v>35</v>
      </c>
      <c r="Q15" s="242">
        <f>'１号機'!Y69</f>
        <v>3500</v>
      </c>
      <c r="R15" s="301">
        <f t="shared" si="1"/>
        <v>41900</v>
      </c>
      <c r="S15" s="300">
        <f>'２号機'!F69</f>
        <v>6</v>
      </c>
      <c r="T15" s="240">
        <f>'２号機'!H69</f>
        <v>4</v>
      </c>
      <c r="U15" s="240">
        <f>'２号機'!J69</f>
        <v>8</v>
      </c>
      <c r="V15" s="240">
        <f>'２号機'!L69</f>
        <v>2</v>
      </c>
      <c r="W15" s="240">
        <f>'２号機'!N69</f>
        <v>23</v>
      </c>
      <c r="X15" s="240">
        <f>'２号機'!P69</f>
        <v>0</v>
      </c>
      <c r="Y15" s="240">
        <f>'２号機'!R69</f>
        <v>0</v>
      </c>
      <c r="Z15" s="240">
        <f>'２号機'!T69</f>
        <v>0</v>
      </c>
      <c r="AA15" s="236">
        <f t="shared" si="2"/>
        <v>43</v>
      </c>
      <c r="AB15" s="241">
        <f>'２号機'!W69</f>
        <v>34100</v>
      </c>
      <c r="AC15" s="236">
        <f>'２号機'!X69</f>
        <v>55</v>
      </c>
      <c r="AD15" s="242">
        <f>'２号機'!Y69</f>
        <v>5500</v>
      </c>
      <c r="AE15" s="301">
        <f t="shared" si="3"/>
        <v>28600</v>
      </c>
      <c r="AF15" s="300">
        <f>'３号機'!F69</f>
        <v>0</v>
      </c>
      <c r="AG15" s="240">
        <f>'３号機'!H69</f>
        <v>0</v>
      </c>
      <c r="AH15" s="240">
        <f>'３号機'!J69</f>
        <v>0</v>
      </c>
      <c r="AI15" s="240">
        <f>'３号機'!L69</f>
        <v>0</v>
      </c>
      <c r="AJ15" s="240">
        <f>'３号機'!N69</f>
        <v>0</v>
      </c>
      <c r="AK15" s="240">
        <f>'３号機'!P69</f>
        <v>0</v>
      </c>
      <c r="AL15" s="240">
        <f>'３号機'!R69</f>
        <v>0</v>
      </c>
      <c r="AM15" s="240">
        <f>'３号機'!T69</f>
        <v>0</v>
      </c>
      <c r="AN15" s="236">
        <f t="shared" si="4"/>
        <v>0</v>
      </c>
      <c r="AO15" s="241">
        <f>'３号機'!W69</f>
        <v>0</v>
      </c>
      <c r="AP15" s="236">
        <f>'３号機'!X69</f>
        <v>0</v>
      </c>
      <c r="AQ15" s="242">
        <f>'３号機'!Y69</f>
        <v>0</v>
      </c>
      <c r="AR15" s="301">
        <f t="shared" si="5"/>
        <v>0</v>
      </c>
      <c r="AS15" s="280">
        <f t="shared" si="6"/>
        <v>98</v>
      </c>
      <c r="AT15" s="257">
        <f t="shared" si="7"/>
        <v>79500</v>
      </c>
      <c r="AU15" s="253">
        <f t="shared" si="8"/>
        <v>90</v>
      </c>
      <c r="AV15" s="258">
        <f t="shared" si="9"/>
        <v>9000</v>
      </c>
      <c r="AW15" s="282">
        <f t="shared" si="10"/>
        <v>70500</v>
      </c>
      <c r="AY15" s="327" t="str">
        <f t="shared" si="11"/>
        <v/>
      </c>
      <c r="AZ15" s="327" t="str">
        <f t="shared" si="11"/>
        <v/>
      </c>
      <c r="BA15" s="327" t="str">
        <f t="shared" si="11"/>
        <v/>
      </c>
      <c r="BB15" s="327">
        <f t="shared" si="11"/>
        <v>98</v>
      </c>
      <c r="BC15" s="327" t="str">
        <f t="shared" si="11"/>
        <v/>
      </c>
      <c r="BD15" s="327" t="str">
        <f t="shared" si="11"/>
        <v/>
      </c>
      <c r="BE15" s="327" t="str">
        <f t="shared" si="12"/>
        <v/>
      </c>
    </row>
    <row r="16" spans="1:57" ht="11.25" customHeight="1">
      <c r="A16" s="2"/>
      <c r="B16" s="341">
        <v>5</v>
      </c>
      <c r="C16" s="10" t="str">
        <f>'１号機'!C70</f>
        <v>金</v>
      </c>
      <c r="D16" s="6" t="s">
        <v>37</v>
      </c>
      <c r="E16" s="316"/>
      <c r="F16" s="300">
        <f>'１号機'!F70</f>
        <v>12</v>
      </c>
      <c r="G16" s="240">
        <f>'１号機'!H70</f>
        <v>3</v>
      </c>
      <c r="H16" s="240">
        <f>'１号機'!J70</f>
        <v>12</v>
      </c>
      <c r="I16" s="240">
        <f>'１号機'!L70</f>
        <v>1</v>
      </c>
      <c r="J16" s="240">
        <f>'１号機'!N70</f>
        <v>20</v>
      </c>
      <c r="K16" s="240">
        <f>'１号機'!P70</f>
        <v>0</v>
      </c>
      <c r="L16" s="240">
        <f>'１号機'!R70</f>
        <v>0</v>
      </c>
      <c r="M16" s="240">
        <f>'１号機'!T70</f>
        <v>0</v>
      </c>
      <c r="N16" s="236">
        <f t="shared" si="0"/>
        <v>48</v>
      </c>
      <c r="O16" s="241">
        <f>'１号機'!W70</f>
        <v>44700</v>
      </c>
      <c r="P16" s="236">
        <f>'１号機'!X70</f>
        <v>39</v>
      </c>
      <c r="Q16" s="242">
        <f>'１号機'!Y70</f>
        <v>3900</v>
      </c>
      <c r="R16" s="301">
        <f t="shared" si="1"/>
        <v>40800</v>
      </c>
      <c r="S16" s="300">
        <f>'２号機'!F70</f>
        <v>2</v>
      </c>
      <c r="T16" s="240">
        <f>'２号機'!H70</f>
        <v>1</v>
      </c>
      <c r="U16" s="240">
        <f>'２号機'!J70</f>
        <v>13</v>
      </c>
      <c r="V16" s="240">
        <f>'２号機'!L70</f>
        <v>2</v>
      </c>
      <c r="W16" s="240">
        <f>'２号機'!N70</f>
        <v>16</v>
      </c>
      <c r="X16" s="240">
        <f>'２号機'!P70</f>
        <v>0</v>
      </c>
      <c r="Y16" s="240">
        <f>'２号機'!R70</f>
        <v>0</v>
      </c>
      <c r="Z16" s="240">
        <f>'２号機'!T70</f>
        <v>0</v>
      </c>
      <c r="AA16" s="236">
        <f t="shared" si="2"/>
        <v>34</v>
      </c>
      <c r="AB16" s="241">
        <f>'２号機'!W70</f>
        <v>25500</v>
      </c>
      <c r="AC16" s="236">
        <f>'２号機'!X70</f>
        <v>8</v>
      </c>
      <c r="AD16" s="242">
        <f>'２号機'!Y70</f>
        <v>800</v>
      </c>
      <c r="AE16" s="301">
        <f t="shared" si="3"/>
        <v>24700</v>
      </c>
      <c r="AF16" s="300">
        <f>'３号機'!F70</f>
        <v>0</v>
      </c>
      <c r="AG16" s="240">
        <f>'３号機'!H70</f>
        <v>0</v>
      </c>
      <c r="AH16" s="240">
        <f>'３号機'!J70</f>
        <v>0</v>
      </c>
      <c r="AI16" s="240">
        <f>'３号機'!L70</f>
        <v>0</v>
      </c>
      <c r="AJ16" s="240">
        <f>'３号機'!N70</f>
        <v>0</v>
      </c>
      <c r="AK16" s="240">
        <f>'３号機'!P70</f>
        <v>0</v>
      </c>
      <c r="AL16" s="240">
        <f>'３号機'!R70</f>
        <v>0</v>
      </c>
      <c r="AM16" s="240">
        <f>'３号機'!T70</f>
        <v>0</v>
      </c>
      <c r="AN16" s="236">
        <f t="shared" si="4"/>
        <v>0</v>
      </c>
      <c r="AO16" s="241">
        <f>'３号機'!W70</f>
        <v>0</v>
      </c>
      <c r="AP16" s="236">
        <f>'３号機'!X70</f>
        <v>0</v>
      </c>
      <c r="AQ16" s="242">
        <f>'３号機'!Y70</f>
        <v>0</v>
      </c>
      <c r="AR16" s="301">
        <f t="shared" si="5"/>
        <v>0</v>
      </c>
      <c r="AS16" s="280">
        <f t="shared" si="6"/>
        <v>82</v>
      </c>
      <c r="AT16" s="257">
        <f t="shared" si="7"/>
        <v>70200</v>
      </c>
      <c r="AU16" s="253">
        <f t="shared" si="8"/>
        <v>47</v>
      </c>
      <c r="AV16" s="258">
        <f t="shared" si="9"/>
        <v>4700</v>
      </c>
      <c r="AW16" s="282">
        <f t="shared" si="10"/>
        <v>65500</v>
      </c>
      <c r="AY16" s="327" t="str">
        <f t="shared" si="11"/>
        <v/>
      </c>
      <c r="AZ16" s="327" t="str">
        <f t="shared" si="11"/>
        <v/>
      </c>
      <c r="BA16" s="327" t="str">
        <f t="shared" si="11"/>
        <v/>
      </c>
      <c r="BB16" s="327" t="str">
        <f t="shared" si="11"/>
        <v/>
      </c>
      <c r="BC16" s="327">
        <f t="shared" si="11"/>
        <v>82</v>
      </c>
      <c r="BD16" s="327" t="str">
        <f t="shared" si="11"/>
        <v/>
      </c>
      <c r="BE16" s="327" t="str">
        <f t="shared" si="12"/>
        <v/>
      </c>
    </row>
    <row r="17" spans="1:57" ht="11.25" customHeight="1">
      <c r="A17" s="2"/>
      <c r="B17" s="341">
        <v>6</v>
      </c>
      <c r="C17" s="10" t="str">
        <f>'１号機'!C71</f>
        <v>土</v>
      </c>
      <c r="D17" s="6" t="s">
        <v>37</v>
      </c>
      <c r="E17" s="316"/>
      <c r="F17" s="300">
        <f>'１号機'!F71</f>
        <v>2</v>
      </c>
      <c r="G17" s="240">
        <f>'１号機'!H71</f>
        <v>2</v>
      </c>
      <c r="H17" s="240">
        <f>'１号機'!J71</f>
        <v>14</v>
      </c>
      <c r="I17" s="240">
        <f>'１号機'!L71</f>
        <v>2</v>
      </c>
      <c r="J17" s="240">
        <f>'１号機'!N71</f>
        <v>17</v>
      </c>
      <c r="K17" s="240">
        <f>'１号機'!P71</f>
        <v>0</v>
      </c>
      <c r="L17" s="240">
        <f>'１号機'!R71</f>
        <v>0</v>
      </c>
      <c r="M17" s="240">
        <f>'１号機'!T71</f>
        <v>0</v>
      </c>
      <c r="N17" s="236">
        <f t="shared" si="0"/>
        <v>37</v>
      </c>
      <c r="O17" s="241">
        <f>'１号機'!W71</f>
        <v>28700</v>
      </c>
      <c r="P17" s="236">
        <f>'１号機'!X71</f>
        <v>6</v>
      </c>
      <c r="Q17" s="242">
        <f>'１号機'!Y71</f>
        <v>600</v>
      </c>
      <c r="R17" s="301">
        <f t="shared" si="1"/>
        <v>28100</v>
      </c>
      <c r="S17" s="300">
        <f>'２号機'!F71</f>
        <v>5</v>
      </c>
      <c r="T17" s="240">
        <f>'２号機'!H71</f>
        <v>4</v>
      </c>
      <c r="U17" s="240">
        <f>'２号機'!J71</f>
        <v>7</v>
      </c>
      <c r="V17" s="240">
        <f>'２号機'!L71</f>
        <v>6</v>
      </c>
      <c r="W17" s="240">
        <f>'２号機'!N71</f>
        <v>16</v>
      </c>
      <c r="X17" s="240">
        <f>'２号機'!P71</f>
        <v>0</v>
      </c>
      <c r="Y17" s="240">
        <f>'２号機'!R71</f>
        <v>0</v>
      </c>
      <c r="Z17" s="240">
        <f>'２号機'!T71</f>
        <v>0</v>
      </c>
      <c r="AA17" s="236">
        <f t="shared" si="2"/>
        <v>38</v>
      </c>
      <c r="AB17" s="241">
        <f>'２号機'!W71</f>
        <v>31000</v>
      </c>
      <c r="AC17" s="236">
        <f>'２号機'!X71</f>
        <v>37</v>
      </c>
      <c r="AD17" s="242">
        <f>'２号機'!Y71</f>
        <v>3700</v>
      </c>
      <c r="AE17" s="301">
        <f t="shared" si="3"/>
        <v>27300</v>
      </c>
      <c r="AF17" s="300">
        <f>'３号機'!F71</f>
        <v>0</v>
      </c>
      <c r="AG17" s="240">
        <f>'３号機'!H71</f>
        <v>0</v>
      </c>
      <c r="AH17" s="240">
        <f>'３号機'!J71</f>
        <v>0</v>
      </c>
      <c r="AI17" s="240">
        <f>'３号機'!L71</f>
        <v>0</v>
      </c>
      <c r="AJ17" s="240">
        <f>'３号機'!N71</f>
        <v>0</v>
      </c>
      <c r="AK17" s="240">
        <f>'３号機'!P71</f>
        <v>0</v>
      </c>
      <c r="AL17" s="240">
        <f>'３号機'!R71</f>
        <v>0</v>
      </c>
      <c r="AM17" s="240">
        <f>'３号機'!T71</f>
        <v>0</v>
      </c>
      <c r="AN17" s="236">
        <f t="shared" si="4"/>
        <v>0</v>
      </c>
      <c r="AO17" s="241">
        <f>'３号機'!W71</f>
        <v>0</v>
      </c>
      <c r="AP17" s="236">
        <f>'３号機'!X71</f>
        <v>0</v>
      </c>
      <c r="AQ17" s="242">
        <f>'３号機'!Y71</f>
        <v>0</v>
      </c>
      <c r="AR17" s="301">
        <f t="shared" si="5"/>
        <v>0</v>
      </c>
      <c r="AS17" s="280">
        <f t="shared" si="6"/>
        <v>75</v>
      </c>
      <c r="AT17" s="257">
        <f t="shared" si="7"/>
        <v>59700</v>
      </c>
      <c r="AU17" s="253">
        <f t="shared" si="8"/>
        <v>43</v>
      </c>
      <c r="AV17" s="258">
        <f t="shared" si="9"/>
        <v>4300</v>
      </c>
      <c r="AW17" s="282">
        <f t="shared" si="10"/>
        <v>55400</v>
      </c>
      <c r="AY17" s="327" t="str">
        <f t="shared" si="11"/>
        <v/>
      </c>
      <c r="AZ17" s="327" t="str">
        <f t="shared" si="11"/>
        <v/>
      </c>
      <c r="BA17" s="327" t="str">
        <f t="shared" si="11"/>
        <v/>
      </c>
      <c r="BB17" s="327" t="str">
        <f t="shared" si="11"/>
        <v/>
      </c>
      <c r="BC17" s="327" t="str">
        <f t="shared" si="11"/>
        <v/>
      </c>
      <c r="BD17" s="327">
        <f t="shared" si="11"/>
        <v>75</v>
      </c>
      <c r="BE17" s="327" t="str">
        <f t="shared" si="12"/>
        <v/>
      </c>
    </row>
    <row r="18" spans="1:57" ht="11.25" customHeight="1">
      <c r="A18" s="2"/>
      <c r="B18" s="341">
        <v>7</v>
      </c>
      <c r="C18" s="10" t="str">
        <f>'１号機'!C72</f>
        <v>日</v>
      </c>
      <c r="D18" s="6" t="s">
        <v>37</v>
      </c>
      <c r="E18" s="316"/>
      <c r="F18" s="300">
        <f>'１号機'!F72</f>
        <v>1</v>
      </c>
      <c r="G18" s="240">
        <f>'１号機'!H72</f>
        <v>4</v>
      </c>
      <c r="H18" s="240">
        <f>'１号機'!J72</f>
        <v>15</v>
      </c>
      <c r="I18" s="240">
        <f>'１号機'!L72</f>
        <v>2</v>
      </c>
      <c r="J18" s="240">
        <f>'１号機'!N72</f>
        <v>25</v>
      </c>
      <c r="K18" s="240">
        <f>'１号機'!P72</f>
        <v>0</v>
      </c>
      <c r="L18" s="240">
        <f>'１号機'!R72</f>
        <v>0</v>
      </c>
      <c r="M18" s="240">
        <f>'１号機'!T72</f>
        <v>0</v>
      </c>
      <c r="N18" s="236">
        <f t="shared" si="0"/>
        <v>47</v>
      </c>
      <c r="O18" s="241">
        <f>'１号機'!W72</f>
        <v>34900</v>
      </c>
      <c r="P18" s="236">
        <f>'１号機'!X72</f>
        <v>34</v>
      </c>
      <c r="Q18" s="242">
        <f>'１号機'!Y72</f>
        <v>3400</v>
      </c>
      <c r="R18" s="301">
        <f t="shared" si="1"/>
        <v>31500</v>
      </c>
      <c r="S18" s="300">
        <f>'２号機'!F72</f>
        <v>3</v>
      </c>
      <c r="T18" s="240">
        <f>'２号機'!H72</f>
        <v>2</v>
      </c>
      <c r="U18" s="240">
        <f>'２号機'!J72</f>
        <v>4</v>
      </c>
      <c r="V18" s="240">
        <f>'２号機'!L72</f>
        <v>7</v>
      </c>
      <c r="W18" s="240">
        <f>'２号機'!N72</f>
        <v>16</v>
      </c>
      <c r="X18" s="240">
        <f>'２号機'!P72</f>
        <v>0</v>
      </c>
      <c r="Y18" s="240">
        <f>'２号機'!R72</f>
        <v>0</v>
      </c>
      <c r="Z18" s="240">
        <f>'２号機'!T72</f>
        <v>0</v>
      </c>
      <c r="AA18" s="236">
        <f t="shared" si="2"/>
        <v>32</v>
      </c>
      <c r="AB18" s="241">
        <f>'２号機'!W72</f>
        <v>24000</v>
      </c>
      <c r="AC18" s="236">
        <f>'２号機'!X72</f>
        <v>38</v>
      </c>
      <c r="AD18" s="242">
        <f>'２号機'!Y72</f>
        <v>3800</v>
      </c>
      <c r="AE18" s="301">
        <f t="shared" si="3"/>
        <v>20200</v>
      </c>
      <c r="AF18" s="300">
        <f>'３号機'!F72</f>
        <v>0</v>
      </c>
      <c r="AG18" s="240">
        <f>'３号機'!H72</f>
        <v>0</v>
      </c>
      <c r="AH18" s="240">
        <f>'３号機'!J72</f>
        <v>0</v>
      </c>
      <c r="AI18" s="240">
        <f>'３号機'!L72</f>
        <v>0</v>
      </c>
      <c r="AJ18" s="240">
        <f>'３号機'!N72</f>
        <v>0</v>
      </c>
      <c r="AK18" s="240">
        <f>'３号機'!P72</f>
        <v>0</v>
      </c>
      <c r="AL18" s="240">
        <f>'３号機'!R72</f>
        <v>0</v>
      </c>
      <c r="AM18" s="240">
        <f>'３号機'!T72</f>
        <v>0</v>
      </c>
      <c r="AN18" s="236">
        <f t="shared" si="4"/>
        <v>0</v>
      </c>
      <c r="AO18" s="241">
        <f>'３号機'!W72</f>
        <v>0</v>
      </c>
      <c r="AP18" s="236">
        <f>'３号機'!X72</f>
        <v>0</v>
      </c>
      <c r="AQ18" s="242">
        <f>'３号機'!Y72</f>
        <v>0</v>
      </c>
      <c r="AR18" s="301">
        <f t="shared" si="5"/>
        <v>0</v>
      </c>
      <c r="AS18" s="280">
        <f t="shared" si="6"/>
        <v>79</v>
      </c>
      <c r="AT18" s="257">
        <f t="shared" si="7"/>
        <v>58900</v>
      </c>
      <c r="AU18" s="253">
        <f t="shared" si="8"/>
        <v>72</v>
      </c>
      <c r="AV18" s="258">
        <f t="shared" si="9"/>
        <v>7200</v>
      </c>
      <c r="AW18" s="282">
        <f t="shared" si="10"/>
        <v>51700</v>
      </c>
      <c r="AY18" s="327" t="str">
        <f t="shared" si="11"/>
        <v/>
      </c>
      <c r="AZ18" s="327" t="str">
        <f t="shared" si="11"/>
        <v/>
      </c>
      <c r="BA18" s="327" t="str">
        <f t="shared" si="11"/>
        <v/>
      </c>
      <c r="BB18" s="327" t="str">
        <f t="shared" si="11"/>
        <v/>
      </c>
      <c r="BC18" s="327" t="str">
        <f t="shared" si="11"/>
        <v/>
      </c>
      <c r="BD18" s="327" t="str">
        <f t="shared" si="11"/>
        <v/>
      </c>
      <c r="BE18" s="327">
        <f t="shared" si="12"/>
        <v>79</v>
      </c>
    </row>
    <row r="19" spans="1:57" ht="11.25" customHeight="1">
      <c r="A19" s="2"/>
      <c r="B19" s="342">
        <v>8</v>
      </c>
      <c r="C19" s="149" t="str">
        <f>'１号機'!C73</f>
        <v>月</v>
      </c>
      <c r="D19" s="150" t="s">
        <v>38</v>
      </c>
      <c r="E19" s="320"/>
      <c r="F19" s="321">
        <f>'１号機'!F73</f>
        <v>3</v>
      </c>
      <c r="G19" s="322">
        <f>'１号機'!H73</f>
        <v>1</v>
      </c>
      <c r="H19" s="322">
        <f>'１号機'!J73</f>
        <v>11</v>
      </c>
      <c r="I19" s="322">
        <f>'１号機'!L73</f>
        <v>0</v>
      </c>
      <c r="J19" s="322">
        <f>'１号機'!N73</f>
        <v>16</v>
      </c>
      <c r="K19" s="322">
        <f>'１号機'!P73</f>
        <v>0</v>
      </c>
      <c r="L19" s="322">
        <f>'１号機'!R73</f>
        <v>0</v>
      </c>
      <c r="M19" s="322">
        <f>'１号機'!T73</f>
        <v>0</v>
      </c>
      <c r="N19" s="323">
        <f t="shared" si="0"/>
        <v>31</v>
      </c>
      <c r="O19" s="324">
        <f>'１号機'!W73</f>
        <v>24100</v>
      </c>
      <c r="P19" s="323">
        <f>'１号機'!X73</f>
        <v>21</v>
      </c>
      <c r="Q19" s="325">
        <f>'１号機'!Y73</f>
        <v>2100</v>
      </c>
      <c r="R19" s="326">
        <f t="shared" si="1"/>
        <v>22000</v>
      </c>
      <c r="S19" s="321">
        <f>'２号機'!F73</f>
        <v>3</v>
      </c>
      <c r="T19" s="322">
        <f>'２号機'!H73</f>
        <v>3</v>
      </c>
      <c r="U19" s="322">
        <f>'２号機'!J73</f>
        <v>5</v>
      </c>
      <c r="V19" s="322">
        <f>'２号機'!L73</f>
        <v>1</v>
      </c>
      <c r="W19" s="322">
        <f>'２号機'!N73</f>
        <v>8</v>
      </c>
      <c r="X19" s="322">
        <f>'２号機'!P73</f>
        <v>0</v>
      </c>
      <c r="Y19" s="322">
        <f>'２号機'!R73</f>
        <v>0</v>
      </c>
      <c r="Z19" s="322">
        <f>'２号機'!T73</f>
        <v>0</v>
      </c>
      <c r="AA19" s="323">
        <f t="shared" si="2"/>
        <v>20</v>
      </c>
      <c r="AB19" s="324">
        <f>'２号機'!W73</f>
        <v>17900</v>
      </c>
      <c r="AC19" s="323">
        <f>'２号機'!X73</f>
        <v>13</v>
      </c>
      <c r="AD19" s="325">
        <f>'２号機'!Y73</f>
        <v>1300</v>
      </c>
      <c r="AE19" s="326">
        <f t="shared" si="3"/>
        <v>16600</v>
      </c>
      <c r="AF19" s="321">
        <f>'３号機'!F73</f>
        <v>0</v>
      </c>
      <c r="AG19" s="322">
        <f>'３号機'!H73</f>
        <v>0</v>
      </c>
      <c r="AH19" s="322">
        <f>'３号機'!J73</f>
        <v>0</v>
      </c>
      <c r="AI19" s="322">
        <f>'３号機'!L73</f>
        <v>0</v>
      </c>
      <c r="AJ19" s="322">
        <f>'３号機'!N73</f>
        <v>0</v>
      </c>
      <c r="AK19" s="322">
        <f>'３号機'!P73</f>
        <v>0</v>
      </c>
      <c r="AL19" s="322">
        <f>'３号機'!R73</f>
        <v>0</v>
      </c>
      <c r="AM19" s="322">
        <f>'３号機'!T73</f>
        <v>0</v>
      </c>
      <c r="AN19" s="323">
        <f t="shared" si="4"/>
        <v>0</v>
      </c>
      <c r="AO19" s="324">
        <f>'３号機'!W73</f>
        <v>0</v>
      </c>
      <c r="AP19" s="323">
        <f>'３号機'!X73</f>
        <v>0</v>
      </c>
      <c r="AQ19" s="325">
        <f>'３号機'!Y73</f>
        <v>0</v>
      </c>
      <c r="AR19" s="326">
        <f t="shared" si="5"/>
        <v>0</v>
      </c>
      <c r="AS19" s="280">
        <f t="shared" si="6"/>
        <v>51</v>
      </c>
      <c r="AT19" s="257">
        <f t="shared" si="7"/>
        <v>42000</v>
      </c>
      <c r="AU19" s="253">
        <f t="shared" si="8"/>
        <v>34</v>
      </c>
      <c r="AV19" s="258">
        <f t="shared" si="9"/>
        <v>3400</v>
      </c>
      <c r="AW19" s="282">
        <f t="shared" si="10"/>
        <v>38600</v>
      </c>
      <c r="AY19" s="327">
        <f t="shared" si="11"/>
        <v>51</v>
      </c>
      <c r="AZ19" s="327" t="str">
        <f t="shared" si="11"/>
        <v/>
      </c>
      <c r="BA19" s="327" t="str">
        <f t="shared" si="11"/>
        <v/>
      </c>
      <c r="BB19" s="327" t="str">
        <f t="shared" si="11"/>
        <v/>
      </c>
      <c r="BC19" s="327" t="str">
        <f t="shared" si="11"/>
        <v/>
      </c>
      <c r="BD19" s="327" t="str">
        <f t="shared" si="11"/>
        <v/>
      </c>
      <c r="BE19" s="327" t="str">
        <f t="shared" si="12"/>
        <v/>
      </c>
    </row>
    <row r="20" spans="1:57" ht="11.25" customHeight="1">
      <c r="A20" s="2"/>
      <c r="B20" s="342">
        <v>9</v>
      </c>
      <c r="C20" s="149" t="str">
        <f>'１号機'!C74</f>
        <v>火</v>
      </c>
      <c r="D20" s="150" t="s">
        <v>38</v>
      </c>
      <c r="E20" s="320"/>
      <c r="F20" s="321">
        <f>'１号機'!F74</f>
        <v>1</v>
      </c>
      <c r="G20" s="322">
        <f>'１号機'!H74</f>
        <v>0</v>
      </c>
      <c r="H20" s="322">
        <f>'１号機'!J74</f>
        <v>5</v>
      </c>
      <c r="I20" s="322">
        <f>'１号機'!L74</f>
        <v>0</v>
      </c>
      <c r="J20" s="322">
        <f>'１号機'!N74</f>
        <v>15</v>
      </c>
      <c r="K20" s="322">
        <f>'１号機'!P74</f>
        <v>0</v>
      </c>
      <c r="L20" s="322">
        <f>'１号機'!R74</f>
        <v>0</v>
      </c>
      <c r="M20" s="322">
        <f>'１号機'!T74</f>
        <v>0</v>
      </c>
      <c r="N20" s="323">
        <f t="shared" si="0"/>
        <v>21</v>
      </c>
      <c r="O20" s="324">
        <f>'１号機'!W74</f>
        <v>13300</v>
      </c>
      <c r="P20" s="323">
        <f>'１号機'!X74</f>
        <v>13</v>
      </c>
      <c r="Q20" s="325">
        <f>'１号機'!Y74</f>
        <v>1300</v>
      </c>
      <c r="R20" s="326">
        <f t="shared" si="1"/>
        <v>12000</v>
      </c>
      <c r="S20" s="321">
        <f>'２号機'!F74</f>
        <v>1</v>
      </c>
      <c r="T20" s="322">
        <f>'２号機'!H74</f>
        <v>0</v>
      </c>
      <c r="U20" s="322">
        <f>'２号機'!J74</f>
        <v>3</v>
      </c>
      <c r="V20" s="322">
        <f>'２号機'!L74</f>
        <v>0</v>
      </c>
      <c r="W20" s="322">
        <f>'２号機'!N74</f>
        <v>9</v>
      </c>
      <c r="X20" s="322">
        <f>'２号機'!P74</f>
        <v>0</v>
      </c>
      <c r="Y20" s="322">
        <f>'２号機'!R74</f>
        <v>0</v>
      </c>
      <c r="Z20" s="322">
        <f>'２号機'!T74</f>
        <v>0</v>
      </c>
      <c r="AA20" s="323">
        <f t="shared" si="2"/>
        <v>13</v>
      </c>
      <c r="AB20" s="324">
        <f>'２号機'!W74</f>
        <v>7700</v>
      </c>
      <c r="AC20" s="323">
        <f>'２号機'!X74</f>
        <v>0</v>
      </c>
      <c r="AD20" s="325">
        <f>'２号機'!Y74</f>
        <v>0</v>
      </c>
      <c r="AE20" s="326">
        <f t="shared" si="3"/>
        <v>7700</v>
      </c>
      <c r="AF20" s="321">
        <f>'３号機'!F74</f>
        <v>0</v>
      </c>
      <c r="AG20" s="322">
        <f>'３号機'!H74</f>
        <v>0</v>
      </c>
      <c r="AH20" s="322">
        <f>'３号機'!J74</f>
        <v>0</v>
      </c>
      <c r="AI20" s="322">
        <f>'３号機'!L74</f>
        <v>0</v>
      </c>
      <c r="AJ20" s="322">
        <f>'３号機'!N74</f>
        <v>0</v>
      </c>
      <c r="AK20" s="322">
        <f>'３号機'!P74</f>
        <v>0</v>
      </c>
      <c r="AL20" s="322">
        <f>'３号機'!R74</f>
        <v>0</v>
      </c>
      <c r="AM20" s="322">
        <f>'３号機'!T74</f>
        <v>0</v>
      </c>
      <c r="AN20" s="323">
        <f t="shared" si="4"/>
        <v>0</v>
      </c>
      <c r="AO20" s="324">
        <f>'３号機'!W74</f>
        <v>0</v>
      </c>
      <c r="AP20" s="323">
        <f>'３号機'!X74</f>
        <v>0</v>
      </c>
      <c r="AQ20" s="325">
        <f>'３号機'!Y74</f>
        <v>0</v>
      </c>
      <c r="AR20" s="326">
        <f t="shared" si="5"/>
        <v>0</v>
      </c>
      <c r="AS20" s="280">
        <f t="shared" si="6"/>
        <v>34</v>
      </c>
      <c r="AT20" s="257">
        <f t="shared" si="7"/>
        <v>21000</v>
      </c>
      <c r="AU20" s="253">
        <f t="shared" si="8"/>
        <v>13</v>
      </c>
      <c r="AV20" s="258">
        <f t="shared" si="9"/>
        <v>1300</v>
      </c>
      <c r="AW20" s="282">
        <f t="shared" si="10"/>
        <v>19700</v>
      </c>
      <c r="AY20" s="327" t="str">
        <f t="shared" si="11"/>
        <v/>
      </c>
      <c r="AZ20" s="327">
        <f t="shared" si="11"/>
        <v>34</v>
      </c>
      <c r="BA20" s="327" t="str">
        <f t="shared" si="11"/>
        <v/>
      </c>
      <c r="BB20" s="327" t="str">
        <f t="shared" si="11"/>
        <v/>
      </c>
      <c r="BC20" s="327" t="str">
        <f t="shared" si="11"/>
        <v/>
      </c>
      <c r="BD20" s="327" t="str">
        <f t="shared" si="11"/>
        <v/>
      </c>
      <c r="BE20" s="327" t="str">
        <f t="shared" si="12"/>
        <v/>
      </c>
    </row>
    <row r="21" spans="1:57" ht="11.25" customHeight="1">
      <c r="A21" s="2"/>
      <c r="B21" s="342">
        <v>10</v>
      </c>
      <c r="C21" s="149" t="str">
        <f>'１号機'!C75</f>
        <v>水</v>
      </c>
      <c r="D21" s="150" t="s">
        <v>38</v>
      </c>
      <c r="E21" s="320"/>
      <c r="F21" s="321">
        <f>'１号機'!F75</f>
        <v>2</v>
      </c>
      <c r="G21" s="322">
        <f>'１号機'!H75</f>
        <v>2</v>
      </c>
      <c r="H21" s="322">
        <f>'１号機'!J75</f>
        <v>3</v>
      </c>
      <c r="I21" s="322">
        <f>'１号機'!L75</f>
        <v>1</v>
      </c>
      <c r="J21" s="322">
        <f>'１号機'!N75</f>
        <v>16</v>
      </c>
      <c r="K21" s="322">
        <f>'１号機'!P75</f>
        <v>0</v>
      </c>
      <c r="L21" s="322">
        <f>'１号機'!R75</f>
        <v>0</v>
      </c>
      <c r="M21" s="322">
        <f>'１号機'!T75</f>
        <v>0</v>
      </c>
      <c r="N21" s="323">
        <f t="shared" si="0"/>
        <v>24</v>
      </c>
      <c r="O21" s="324">
        <f>'１号機'!W75</f>
        <v>15400</v>
      </c>
      <c r="P21" s="323">
        <f>'１号機'!X75</f>
        <v>5</v>
      </c>
      <c r="Q21" s="325">
        <f>'１号機'!Y75</f>
        <v>500</v>
      </c>
      <c r="R21" s="326">
        <f t="shared" si="1"/>
        <v>14900</v>
      </c>
      <c r="S21" s="321">
        <f>'２号機'!F75</f>
        <v>0</v>
      </c>
      <c r="T21" s="322">
        <f>'２号機'!H75</f>
        <v>2</v>
      </c>
      <c r="U21" s="322">
        <f>'２号機'!J75</f>
        <v>0</v>
      </c>
      <c r="V21" s="322">
        <f>'２号機'!L75</f>
        <v>0</v>
      </c>
      <c r="W21" s="322">
        <f>'２号機'!N75</f>
        <v>10</v>
      </c>
      <c r="X21" s="322">
        <f>'２号機'!P75</f>
        <v>0</v>
      </c>
      <c r="Y21" s="322">
        <f>'２号機'!R75</f>
        <v>0</v>
      </c>
      <c r="Z21" s="322">
        <f>'２号機'!T75</f>
        <v>0</v>
      </c>
      <c r="AA21" s="323">
        <f t="shared" si="2"/>
        <v>12</v>
      </c>
      <c r="AB21" s="324">
        <f>'２号機'!W75</f>
        <v>6400</v>
      </c>
      <c r="AC21" s="323">
        <f>'２号機'!X75</f>
        <v>3</v>
      </c>
      <c r="AD21" s="325">
        <f>'２号機'!Y75</f>
        <v>300</v>
      </c>
      <c r="AE21" s="326">
        <f t="shared" si="3"/>
        <v>6100</v>
      </c>
      <c r="AF21" s="321">
        <f>'３号機'!F75</f>
        <v>0</v>
      </c>
      <c r="AG21" s="322">
        <f>'３号機'!H75</f>
        <v>0</v>
      </c>
      <c r="AH21" s="322">
        <f>'３号機'!J75</f>
        <v>0</v>
      </c>
      <c r="AI21" s="322">
        <f>'３号機'!L75</f>
        <v>0</v>
      </c>
      <c r="AJ21" s="322">
        <f>'３号機'!N75</f>
        <v>0</v>
      </c>
      <c r="AK21" s="322">
        <f>'３号機'!P75</f>
        <v>0</v>
      </c>
      <c r="AL21" s="322">
        <f>'３号機'!R75</f>
        <v>0</v>
      </c>
      <c r="AM21" s="322">
        <f>'３号機'!T75</f>
        <v>0</v>
      </c>
      <c r="AN21" s="323">
        <f t="shared" si="4"/>
        <v>0</v>
      </c>
      <c r="AO21" s="324">
        <f>'３号機'!W75</f>
        <v>0</v>
      </c>
      <c r="AP21" s="323">
        <f>'３号機'!X75</f>
        <v>0</v>
      </c>
      <c r="AQ21" s="325">
        <f>'３号機'!Y75</f>
        <v>0</v>
      </c>
      <c r="AR21" s="326">
        <f t="shared" si="5"/>
        <v>0</v>
      </c>
      <c r="AS21" s="280">
        <f t="shared" si="6"/>
        <v>36</v>
      </c>
      <c r="AT21" s="257">
        <f t="shared" si="7"/>
        <v>21800</v>
      </c>
      <c r="AU21" s="253">
        <f t="shared" si="8"/>
        <v>8</v>
      </c>
      <c r="AV21" s="258">
        <f t="shared" si="9"/>
        <v>800</v>
      </c>
      <c r="AW21" s="282">
        <f t="shared" si="10"/>
        <v>21000</v>
      </c>
      <c r="AY21" s="327" t="str">
        <f t="shared" si="11"/>
        <v/>
      </c>
      <c r="AZ21" s="327" t="str">
        <f t="shared" si="11"/>
        <v/>
      </c>
      <c r="BA21" s="327">
        <f t="shared" si="11"/>
        <v>36</v>
      </c>
      <c r="BB21" s="327" t="str">
        <f t="shared" si="11"/>
        <v/>
      </c>
      <c r="BC21" s="327" t="str">
        <f t="shared" si="11"/>
        <v/>
      </c>
      <c r="BD21" s="327" t="str">
        <f t="shared" si="11"/>
        <v/>
      </c>
      <c r="BE21" s="327" t="str">
        <f t="shared" si="12"/>
        <v/>
      </c>
    </row>
    <row r="22" spans="1:57" ht="11.25" customHeight="1">
      <c r="A22" s="2"/>
      <c r="B22" s="342">
        <v>11</v>
      </c>
      <c r="C22" s="149" t="str">
        <f>'１号機'!C76</f>
        <v>木</v>
      </c>
      <c r="D22" s="150" t="s">
        <v>38</v>
      </c>
      <c r="E22" s="320"/>
      <c r="F22" s="321">
        <f>'１号機'!F76</f>
        <v>0</v>
      </c>
      <c r="G22" s="322">
        <f>'１号機'!H76</f>
        <v>2</v>
      </c>
      <c r="H22" s="322">
        <f>'１号機'!J76</f>
        <v>7</v>
      </c>
      <c r="I22" s="322">
        <f>'１号機'!L76</f>
        <v>0</v>
      </c>
      <c r="J22" s="322">
        <f>'１号機'!N76</f>
        <v>17</v>
      </c>
      <c r="K22" s="322">
        <f>'１号機'!P76</f>
        <v>0</v>
      </c>
      <c r="L22" s="322">
        <f>'１号機'!R76</f>
        <v>0</v>
      </c>
      <c r="M22" s="322">
        <f>'１号機'!T76</f>
        <v>0</v>
      </c>
      <c r="N22" s="323">
        <f t="shared" si="0"/>
        <v>26</v>
      </c>
      <c r="O22" s="324">
        <f>'１号機'!W76</f>
        <v>16300</v>
      </c>
      <c r="P22" s="323">
        <f>'１号機'!X76</f>
        <v>0</v>
      </c>
      <c r="Q22" s="325">
        <f>'１号機'!Y76</f>
        <v>0</v>
      </c>
      <c r="R22" s="326">
        <f t="shared" si="1"/>
        <v>16300</v>
      </c>
      <c r="S22" s="321">
        <f>'２号機'!F76</f>
        <v>1</v>
      </c>
      <c r="T22" s="322">
        <f>'２号機'!H76</f>
        <v>1</v>
      </c>
      <c r="U22" s="322">
        <f>'２号機'!J76</f>
        <v>5</v>
      </c>
      <c r="V22" s="322">
        <f>'２号機'!L76</f>
        <v>0</v>
      </c>
      <c r="W22" s="322">
        <f>'２号機'!N76</f>
        <v>14</v>
      </c>
      <c r="X22" s="322">
        <f>'２号機'!P76</f>
        <v>0</v>
      </c>
      <c r="Y22" s="322">
        <f>'２号機'!R76</f>
        <v>0</v>
      </c>
      <c r="Z22" s="322">
        <f>'２号機'!T76</f>
        <v>0</v>
      </c>
      <c r="AA22" s="323">
        <f t="shared" si="2"/>
        <v>21</v>
      </c>
      <c r="AB22" s="324">
        <f>'２号機'!W76</f>
        <v>13100</v>
      </c>
      <c r="AC22" s="323">
        <f>'２号機'!X76</f>
        <v>24</v>
      </c>
      <c r="AD22" s="325">
        <f>'２号機'!Y76</f>
        <v>2400</v>
      </c>
      <c r="AE22" s="326">
        <f t="shared" si="3"/>
        <v>10700</v>
      </c>
      <c r="AF22" s="321">
        <f>'３号機'!F76</f>
        <v>0</v>
      </c>
      <c r="AG22" s="322">
        <f>'３号機'!H76</f>
        <v>0</v>
      </c>
      <c r="AH22" s="322">
        <f>'３号機'!J76</f>
        <v>0</v>
      </c>
      <c r="AI22" s="322">
        <f>'３号機'!L76</f>
        <v>0</v>
      </c>
      <c r="AJ22" s="322">
        <f>'３号機'!N76</f>
        <v>0</v>
      </c>
      <c r="AK22" s="322">
        <f>'３号機'!P76</f>
        <v>0</v>
      </c>
      <c r="AL22" s="322">
        <f>'３号機'!R76</f>
        <v>0</v>
      </c>
      <c r="AM22" s="322">
        <f>'３号機'!T76</f>
        <v>0</v>
      </c>
      <c r="AN22" s="323">
        <f t="shared" si="4"/>
        <v>0</v>
      </c>
      <c r="AO22" s="324">
        <f>'３号機'!W76</f>
        <v>0</v>
      </c>
      <c r="AP22" s="323">
        <f>'３号機'!X76</f>
        <v>0</v>
      </c>
      <c r="AQ22" s="325">
        <f>'３号機'!Y76</f>
        <v>0</v>
      </c>
      <c r="AR22" s="326">
        <f t="shared" si="5"/>
        <v>0</v>
      </c>
      <c r="AS22" s="280">
        <f t="shared" si="6"/>
        <v>47</v>
      </c>
      <c r="AT22" s="257">
        <f t="shared" si="7"/>
        <v>29400</v>
      </c>
      <c r="AU22" s="253">
        <f t="shared" si="8"/>
        <v>24</v>
      </c>
      <c r="AV22" s="258">
        <f t="shared" si="9"/>
        <v>2400</v>
      </c>
      <c r="AW22" s="282">
        <f t="shared" si="10"/>
        <v>27000</v>
      </c>
      <c r="AY22" s="327" t="str">
        <f t="shared" ref="AY22:BD31" si="13">IF($C22=AY$11,$AS22,"")</f>
        <v/>
      </c>
      <c r="AZ22" s="327" t="str">
        <f t="shared" si="13"/>
        <v/>
      </c>
      <c r="BA22" s="327" t="str">
        <f t="shared" si="13"/>
        <v/>
      </c>
      <c r="BB22" s="327">
        <f t="shared" si="13"/>
        <v>47</v>
      </c>
      <c r="BC22" s="327" t="str">
        <f t="shared" si="13"/>
        <v/>
      </c>
      <c r="BD22" s="327" t="str">
        <f t="shared" si="13"/>
        <v/>
      </c>
      <c r="BE22" s="327" t="str">
        <f t="shared" si="12"/>
        <v/>
      </c>
    </row>
    <row r="23" spans="1:57" ht="11.25" customHeight="1">
      <c r="A23" s="2"/>
      <c r="B23" s="342">
        <v>12</v>
      </c>
      <c r="C23" s="149" t="str">
        <f>'１号機'!C77</f>
        <v>金</v>
      </c>
      <c r="D23" s="150" t="s">
        <v>38</v>
      </c>
      <c r="E23" s="320"/>
      <c r="F23" s="321">
        <f>'１号機'!F77</f>
        <v>1</v>
      </c>
      <c r="G23" s="322">
        <f>'１号機'!H77</f>
        <v>0</v>
      </c>
      <c r="H23" s="322">
        <f>'１号機'!J77</f>
        <v>6</v>
      </c>
      <c r="I23" s="322">
        <f>'１号機'!L77</f>
        <v>5</v>
      </c>
      <c r="J23" s="322">
        <f>'１号機'!N77</f>
        <v>15</v>
      </c>
      <c r="K23" s="322">
        <f>'１号機'!P77</f>
        <v>0</v>
      </c>
      <c r="L23" s="322">
        <f>'１号機'!R77</f>
        <v>0</v>
      </c>
      <c r="M23" s="322">
        <f>'１号機'!T77</f>
        <v>0</v>
      </c>
      <c r="N23" s="323">
        <f t="shared" si="0"/>
        <v>27</v>
      </c>
      <c r="O23" s="324">
        <f>'１号機'!W77</f>
        <v>17700</v>
      </c>
      <c r="P23" s="323">
        <f>'１号機'!X77</f>
        <v>0</v>
      </c>
      <c r="Q23" s="325">
        <f>'１号機'!Y77</f>
        <v>0</v>
      </c>
      <c r="R23" s="326">
        <f t="shared" si="1"/>
        <v>17700</v>
      </c>
      <c r="S23" s="321">
        <f>'２号機'!F77</f>
        <v>1</v>
      </c>
      <c r="T23" s="322">
        <f>'２号機'!H77</f>
        <v>1</v>
      </c>
      <c r="U23" s="322">
        <f>'２号機'!J77</f>
        <v>2</v>
      </c>
      <c r="V23" s="322">
        <f>'２号機'!L77</f>
        <v>1</v>
      </c>
      <c r="W23" s="322">
        <f>'２号機'!N77</f>
        <v>10</v>
      </c>
      <c r="X23" s="322">
        <f>'２号機'!P77</f>
        <v>0</v>
      </c>
      <c r="Y23" s="322">
        <f>'２号機'!R77</f>
        <v>0</v>
      </c>
      <c r="Z23" s="322">
        <f>'２号機'!T77</f>
        <v>0</v>
      </c>
      <c r="AA23" s="323">
        <f t="shared" si="2"/>
        <v>15</v>
      </c>
      <c r="AB23" s="324">
        <f>'２号機'!W77</f>
        <v>9900</v>
      </c>
      <c r="AC23" s="323">
        <f>'２号機'!X77</f>
        <v>20</v>
      </c>
      <c r="AD23" s="325">
        <f>'２号機'!Y77</f>
        <v>2000</v>
      </c>
      <c r="AE23" s="326">
        <f t="shared" si="3"/>
        <v>7900</v>
      </c>
      <c r="AF23" s="321">
        <f>'３号機'!F77</f>
        <v>0</v>
      </c>
      <c r="AG23" s="322">
        <f>'３号機'!H77</f>
        <v>0</v>
      </c>
      <c r="AH23" s="322">
        <f>'３号機'!J77</f>
        <v>0</v>
      </c>
      <c r="AI23" s="322">
        <f>'３号機'!L77</f>
        <v>0</v>
      </c>
      <c r="AJ23" s="322">
        <f>'３号機'!N77</f>
        <v>0</v>
      </c>
      <c r="AK23" s="322">
        <f>'３号機'!P77</f>
        <v>0</v>
      </c>
      <c r="AL23" s="322">
        <f>'３号機'!R77</f>
        <v>0</v>
      </c>
      <c r="AM23" s="322">
        <f>'３号機'!T77</f>
        <v>0</v>
      </c>
      <c r="AN23" s="323">
        <f t="shared" si="4"/>
        <v>0</v>
      </c>
      <c r="AO23" s="324">
        <f>'３号機'!W77</f>
        <v>0</v>
      </c>
      <c r="AP23" s="323">
        <f>'３号機'!X77</f>
        <v>0</v>
      </c>
      <c r="AQ23" s="325">
        <f>'３号機'!Y77</f>
        <v>0</v>
      </c>
      <c r="AR23" s="326">
        <f t="shared" si="5"/>
        <v>0</v>
      </c>
      <c r="AS23" s="280">
        <f t="shared" si="6"/>
        <v>42</v>
      </c>
      <c r="AT23" s="257">
        <f t="shared" si="7"/>
        <v>27600</v>
      </c>
      <c r="AU23" s="253">
        <f t="shared" si="8"/>
        <v>20</v>
      </c>
      <c r="AV23" s="258">
        <f t="shared" si="9"/>
        <v>2000</v>
      </c>
      <c r="AW23" s="282">
        <f t="shared" si="10"/>
        <v>25600</v>
      </c>
      <c r="AY23" s="327" t="str">
        <f t="shared" si="13"/>
        <v/>
      </c>
      <c r="AZ23" s="327" t="str">
        <f t="shared" si="13"/>
        <v/>
      </c>
      <c r="BA23" s="327" t="str">
        <f t="shared" si="13"/>
        <v/>
      </c>
      <c r="BB23" s="327" t="str">
        <f t="shared" si="13"/>
        <v/>
      </c>
      <c r="BC23" s="327">
        <f t="shared" si="13"/>
        <v>42</v>
      </c>
      <c r="BD23" s="327" t="str">
        <f t="shared" si="13"/>
        <v/>
      </c>
      <c r="BE23" s="327" t="str">
        <f t="shared" si="12"/>
        <v/>
      </c>
    </row>
    <row r="24" spans="1:57" ht="11.25" customHeight="1">
      <c r="A24" s="2"/>
      <c r="B24" s="342">
        <v>13</v>
      </c>
      <c r="C24" s="149" t="str">
        <f>'１号機'!C78</f>
        <v>土</v>
      </c>
      <c r="D24" s="150" t="s">
        <v>38</v>
      </c>
      <c r="E24" s="320"/>
      <c r="F24" s="321">
        <f>'１号機'!F78</f>
        <v>2</v>
      </c>
      <c r="G24" s="322">
        <f>'１号機'!H78</f>
        <v>0</v>
      </c>
      <c r="H24" s="322">
        <f>'１号機'!J78</f>
        <v>2</v>
      </c>
      <c r="I24" s="322">
        <f>'１号機'!L78</f>
        <v>0</v>
      </c>
      <c r="J24" s="322">
        <f>'１号機'!N78</f>
        <v>7</v>
      </c>
      <c r="K24" s="322">
        <f>'１号機'!P78</f>
        <v>0</v>
      </c>
      <c r="L24" s="322">
        <f>'１号機'!R78</f>
        <v>0</v>
      </c>
      <c r="M24" s="322">
        <f>'１号機'!T78</f>
        <v>0</v>
      </c>
      <c r="N24" s="323">
        <f t="shared" si="0"/>
        <v>11</v>
      </c>
      <c r="O24" s="324">
        <f>'１号機'!W78</f>
        <v>8100</v>
      </c>
      <c r="P24" s="323">
        <f>'１号機'!X78</f>
        <v>3</v>
      </c>
      <c r="Q24" s="325">
        <f>'１号機'!Y78</f>
        <v>300</v>
      </c>
      <c r="R24" s="326">
        <f t="shared" si="1"/>
        <v>7800</v>
      </c>
      <c r="S24" s="321">
        <f>'２号機'!F78</f>
        <v>0</v>
      </c>
      <c r="T24" s="322">
        <f>'２号機'!H78</f>
        <v>0</v>
      </c>
      <c r="U24" s="322">
        <f>'２号機'!J78</f>
        <v>2</v>
      </c>
      <c r="V24" s="322">
        <f>'２号機'!L78</f>
        <v>0</v>
      </c>
      <c r="W24" s="322">
        <f>'２号機'!N78</f>
        <v>9</v>
      </c>
      <c r="X24" s="322">
        <f>'２号機'!P78</f>
        <v>0</v>
      </c>
      <c r="Y24" s="322">
        <f>'２号機'!R78</f>
        <v>0</v>
      </c>
      <c r="Z24" s="322">
        <f>'２号機'!T78</f>
        <v>0</v>
      </c>
      <c r="AA24" s="323">
        <f t="shared" si="2"/>
        <v>11</v>
      </c>
      <c r="AB24" s="324">
        <f>'２号機'!W78</f>
        <v>5100</v>
      </c>
      <c r="AC24" s="323">
        <f>'２号機'!X78</f>
        <v>11</v>
      </c>
      <c r="AD24" s="325">
        <f>'２号機'!Y78</f>
        <v>1100</v>
      </c>
      <c r="AE24" s="326">
        <f t="shared" si="3"/>
        <v>4000</v>
      </c>
      <c r="AF24" s="321">
        <f>'３号機'!F78</f>
        <v>0</v>
      </c>
      <c r="AG24" s="322">
        <f>'３号機'!H78</f>
        <v>0</v>
      </c>
      <c r="AH24" s="322">
        <f>'３号機'!J78</f>
        <v>0</v>
      </c>
      <c r="AI24" s="322">
        <f>'３号機'!L78</f>
        <v>0</v>
      </c>
      <c r="AJ24" s="322">
        <f>'３号機'!N78</f>
        <v>0</v>
      </c>
      <c r="AK24" s="322">
        <f>'３号機'!P78</f>
        <v>0</v>
      </c>
      <c r="AL24" s="322">
        <f>'３号機'!R78</f>
        <v>0</v>
      </c>
      <c r="AM24" s="322">
        <f>'３号機'!T78</f>
        <v>0</v>
      </c>
      <c r="AN24" s="323">
        <f t="shared" si="4"/>
        <v>0</v>
      </c>
      <c r="AO24" s="324">
        <f>'３号機'!W78</f>
        <v>0</v>
      </c>
      <c r="AP24" s="323">
        <f>'３号機'!X78</f>
        <v>0</v>
      </c>
      <c r="AQ24" s="325">
        <f>'３号機'!Y78</f>
        <v>0</v>
      </c>
      <c r="AR24" s="326">
        <f t="shared" si="5"/>
        <v>0</v>
      </c>
      <c r="AS24" s="280">
        <f t="shared" si="6"/>
        <v>22</v>
      </c>
      <c r="AT24" s="257">
        <f t="shared" si="7"/>
        <v>13200</v>
      </c>
      <c r="AU24" s="253">
        <f t="shared" si="8"/>
        <v>14</v>
      </c>
      <c r="AV24" s="258">
        <f t="shared" si="9"/>
        <v>1400</v>
      </c>
      <c r="AW24" s="282">
        <f t="shared" si="10"/>
        <v>11800</v>
      </c>
      <c r="AY24" s="327" t="str">
        <f t="shared" si="13"/>
        <v/>
      </c>
      <c r="AZ24" s="327" t="str">
        <f t="shared" si="13"/>
        <v/>
      </c>
      <c r="BA24" s="327" t="str">
        <f t="shared" si="13"/>
        <v/>
      </c>
      <c r="BB24" s="327" t="str">
        <f t="shared" si="13"/>
        <v/>
      </c>
      <c r="BC24" s="327" t="str">
        <f t="shared" si="13"/>
        <v/>
      </c>
      <c r="BD24" s="327">
        <f t="shared" si="13"/>
        <v>22</v>
      </c>
      <c r="BE24" s="327" t="str">
        <f t="shared" si="12"/>
        <v/>
      </c>
    </row>
    <row r="25" spans="1:57" ht="11.25" customHeight="1">
      <c r="A25" s="2"/>
      <c r="B25" s="342">
        <v>14</v>
      </c>
      <c r="C25" s="149" t="str">
        <f>'１号機'!C79</f>
        <v>日</v>
      </c>
      <c r="D25" s="150" t="s">
        <v>38</v>
      </c>
      <c r="E25" s="320"/>
      <c r="F25" s="321">
        <f>'１号機'!F79</f>
        <v>1</v>
      </c>
      <c r="G25" s="322">
        <f>'１号機'!H79</f>
        <v>3</v>
      </c>
      <c r="H25" s="322">
        <f>'１号機'!J79</f>
        <v>8</v>
      </c>
      <c r="I25" s="322">
        <f>'１号機'!L79</f>
        <v>3</v>
      </c>
      <c r="J25" s="322">
        <f>'１号機'!N79</f>
        <v>25</v>
      </c>
      <c r="K25" s="322">
        <f>'１号機'!P79</f>
        <v>0</v>
      </c>
      <c r="L25" s="322">
        <f>'１号機'!R79</f>
        <v>0</v>
      </c>
      <c r="M25" s="322">
        <f>'１号機'!T79</f>
        <v>0</v>
      </c>
      <c r="N25" s="323">
        <f t="shared" si="0"/>
        <v>40</v>
      </c>
      <c r="O25" s="324">
        <f>'１号機'!W79</f>
        <v>25200</v>
      </c>
      <c r="P25" s="323">
        <f>'１号機'!X79</f>
        <v>24</v>
      </c>
      <c r="Q25" s="325">
        <f>'１号機'!Y79</f>
        <v>2400</v>
      </c>
      <c r="R25" s="326">
        <f t="shared" si="1"/>
        <v>22800</v>
      </c>
      <c r="S25" s="321">
        <f>'２号機'!F79</f>
        <v>3</v>
      </c>
      <c r="T25" s="322">
        <f>'２号機'!H79</f>
        <v>1</v>
      </c>
      <c r="U25" s="322">
        <f>'２号機'!J79</f>
        <v>6</v>
      </c>
      <c r="V25" s="322">
        <f>'２号機'!L79</f>
        <v>1</v>
      </c>
      <c r="W25" s="322">
        <f>'２号機'!N79</f>
        <v>20</v>
      </c>
      <c r="X25" s="322">
        <f>'２号機'!P79</f>
        <v>0</v>
      </c>
      <c r="Y25" s="322">
        <f>'２号機'!R79</f>
        <v>0</v>
      </c>
      <c r="Z25" s="322">
        <f>'２号機'!T79</f>
        <v>0</v>
      </c>
      <c r="AA25" s="323">
        <f t="shared" si="2"/>
        <v>31</v>
      </c>
      <c r="AB25" s="324">
        <f>'２号機'!W79</f>
        <v>20100</v>
      </c>
      <c r="AC25" s="323">
        <f>'２号機'!X79</f>
        <v>63</v>
      </c>
      <c r="AD25" s="325">
        <f>'２号機'!Y79</f>
        <v>6300</v>
      </c>
      <c r="AE25" s="326">
        <f t="shared" si="3"/>
        <v>13800</v>
      </c>
      <c r="AF25" s="321">
        <f>'３号機'!F79</f>
        <v>0</v>
      </c>
      <c r="AG25" s="322">
        <f>'３号機'!H79</f>
        <v>0</v>
      </c>
      <c r="AH25" s="322">
        <f>'３号機'!J79</f>
        <v>0</v>
      </c>
      <c r="AI25" s="322">
        <f>'３号機'!L79</f>
        <v>0</v>
      </c>
      <c r="AJ25" s="322">
        <f>'３号機'!N79</f>
        <v>0</v>
      </c>
      <c r="AK25" s="322">
        <f>'３号機'!P79</f>
        <v>0</v>
      </c>
      <c r="AL25" s="322">
        <f>'３号機'!R79</f>
        <v>0</v>
      </c>
      <c r="AM25" s="322">
        <f>'３号機'!T79</f>
        <v>0</v>
      </c>
      <c r="AN25" s="323">
        <f t="shared" si="4"/>
        <v>0</v>
      </c>
      <c r="AO25" s="324">
        <f>'３号機'!W79</f>
        <v>0</v>
      </c>
      <c r="AP25" s="323">
        <f>'３号機'!X79</f>
        <v>0</v>
      </c>
      <c r="AQ25" s="325">
        <f>'３号機'!Y79</f>
        <v>0</v>
      </c>
      <c r="AR25" s="326">
        <f t="shared" si="5"/>
        <v>0</v>
      </c>
      <c r="AS25" s="280">
        <f t="shared" si="6"/>
        <v>71</v>
      </c>
      <c r="AT25" s="257">
        <f t="shared" si="7"/>
        <v>45300</v>
      </c>
      <c r="AU25" s="253">
        <f t="shared" si="8"/>
        <v>87</v>
      </c>
      <c r="AV25" s="258">
        <f t="shared" si="9"/>
        <v>8700</v>
      </c>
      <c r="AW25" s="282">
        <f t="shared" si="10"/>
        <v>36600</v>
      </c>
      <c r="AY25" s="327" t="str">
        <f t="shared" si="13"/>
        <v/>
      </c>
      <c r="AZ25" s="327" t="str">
        <f t="shared" si="13"/>
        <v/>
      </c>
      <c r="BA25" s="327" t="str">
        <f t="shared" si="13"/>
        <v/>
      </c>
      <c r="BB25" s="327" t="str">
        <f t="shared" si="13"/>
        <v/>
      </c>
      <c r="BC25" s="327" t="str">
        <f t="shared" si="13"/>
        <v/>
      </c>
      <c r="BD25" s="327" t="str">
        <f t="shared" si="13"/>
        <v/>
      </c>
      <c r="BE25" s="327">
        <f t="shared" si="12"/>
        <v>71</v>
      </c>
    </row>
    <row r="26" spans="1:57" ht="11.25" customHeight="1">
      <c r="A26" s="2"/>
      <c r="B26" s="341">
        <v>15</v>
      </c>
      <c r="C26" s="10" t="str">
        <f>'１号機'!C80</f>
        <v>月</v>
      </c>
      <c r="D26" s="6" t="s">
        <v>39</v>
      </c>
      <c r="E26" s="316"/>
      <c r="F26" s="300">
        <f>'１号機'!F80</f>
        <v>2</v>
      </c>
      <c r="G26" s="240">
        <f>'１号機'!H80</f>
        <v>2</v>
      </c>
      <c r="H26" s="240">
        <f>'１号機'!J80</f>
        <v>0</v>
      </c>
      <c r="I26" s="240">
        <f>'１号機'!L80</f>
        <v>1</v>
      </c>
      <c r="J26" s="240">
        <f>'１号機'!N80</f>
        <v>12</v>
      </c>
      <c r="K26" s="240">
        <f>'１号機'!P80</f>
        <v>0</v>
      </c>
      <c r="L26" s="240">
        <f>'１号機'!R80</f>
        <v>0</v>
      </c>
      <c r="M26" s="240">
        <f>'１号機'!T80</f>
        <v>0</v>
      </c>
      <c r="N26" s="236">
        <f t="shared" si="0"/>
        <v>17</v>
      </c>
      <c r="O26" s="241">
        <f>'１号機'!W80</f>
        <v>11400</v>
      </c>
      <c r="P26" s="236">
        <f>'１号機'!X80</f>
        <v>1</v>
      </c>
      <c r="Q26" s="242">
        <f>'１号機'!Y80</f>
        <v>100</v>
      </c>
      <c r="R26" s="301">
        <f t="shared" si="1"/>
        <v>11300</v>
      </c>
      <c r="S26" s="300">
        <f>'２号機'!F80</f>
        <v>0</v>
      </c>
      <c r="T26" s="240">
        <f>'２号機'!H80</f>
        <v>3</v>
      </c>
      <c r="U26" s="240">
        <f>'２号機'!J80</f>
        <v>1</v>
      </c>
      <c r="V26" s="240">
        <f>'２号機'!L80</f>
        <v>0</v>
      </c>
      <c r="W26" s="240">
        <f>'２号機'!N80</f>
        <v>6</v>
      </c>
      <c r="X26" s="240">
        <f>'２号機'!P80</f>
        <v>0</v>
      </c>
      <c r="Y26" s="240">
        <f>'２号機'!R80</f>
        <v>0</v>
      </c>
      <c r="Z26" s="240">
        <f>'２号機'!T80</f>
        <v>0</v>
      </c>
      <c r="AA26" s="236">
        <f t="shared" si="2"/>
        <v>10</v>
      </c>
      <c r="AB26" s="241">
        <f>'２号機'!W80</f>
        <v>7100</v>
      </c>
      <c r="AC26" s="236">
        <f>'２号機'!X80</f>
        <v>6</v>
      </c>
      <c r="AD26" s="242">
        <f>'２号機'!Y80</f>
        <v>600</v>
      </c>
      <c r="AE26" s="301">
        <f t="shared" si="3"/>
        <v>6500</v>
      </c>
      <c r="AF26" s="300">
        <f>'３号機'!F80</f>
        <v>0</v>
      </c>
      <c r="AG26" s="240">
        <f>'３号機'!H80</f>
        <v>0</v>
      </c>
      <c r="AH26" s="240">
        <f>'３号機'!J80</f>
        <v>0</v>
      </c>
      <c r="AI26" s="240">
        <f>'３号機'!L80</f>
        <v>0</v>
      </c>
      <c r="AJ26" s="240">
        <f>'３号機'!N80</f>
        <v>0</v>
      </c>
      <c r="AK26" s="240">
        <f>'３号機'!P80</f>
        <v>0</v>
      </c>
      <c r="AL26" s="240">
        <f>'３号機'!R80</f>
        <v>0</v>
      </c>
      <c r="AM26" s="240">
        <f>'３号機'!T80</f>
        <v>0</v>
      </c>
      <c r="AN26" s="236">
        <f t="shared" si="4"/>
        <v>0</v>
      </c>
      <c r="AO26" s="241">
        <f>'３号機'!W80</f>
        <v>0</v>
      </c>
      <c r="AP26" s="236">
        <f>'３号機'!X80</f>
        <v>0</v>
      </c>
      <c r="AQ26" s="242">
        <f>'３号機'!Y80</f>
        <v>0</v>
      </c>
      <c r="AR26" s="301">
        <f t="shared" si="5"/>
        <v>0</v>
      </c>
      <c r="AS26" s="280">
        <f t="shared" si="6"/>
        <v>27</v>
      </c>
      <c r="AT26" s="257">
        <f t="shared" si="7"/>
        <v>18500</v>
      </c>
      <c r="AU26" s="253">
        <f t="shared" si="8"/>
        <v>7</v>
      </c>
      <c r="AV26" s="258">
        <f t="shared" si="9"/>
        <v>700</v>
      </c>
      <c r="AW26" s="282">
        <f t="shared" si="10"/>
        <v>17800</v>
      </c>
      <c r="AY26" s="327">
        <f t="shared" si="13"/>
        <v>27</v>
      </c>
      <c r="AZ26" s="327" t="str">
        <f t="shared" si="13"/>
        <v/>
      </c>
      <c r="BA26" s="327" t="str">
        <f t="shared" si="13"/>
        <v/>
      </c>
      <c r="BB26" s="327" t="str">
        <f t="shared" si="13"/>
        <v/>
      </c>
      <c r="BC26" s="327" t="str">
        <f t="shared" si="13"/>
        <v/>
      </c>
      <c r="BD26" s="327" t="str">
        <f t="shared" si="13"/>
        <v/>
      </c>
      <c r="BE26" s="327" t="str">
        <f t="shared" si="12"/>
        <v/>
      </c>
    </row>
    <row r="27" spans="1:57" ht="11.25" customHeight="1">
      <c r="A27" s="2"/>
      <c r="B27" s="341">
        <v>16</v>
      </c>
      <c r="C27" s="10" t="str">
        <f>'１号機'!C81</f>
        <v>火</v>
      </c>
      <c r="D27" s="6" t="s">
        <v>39</v>
      </c>
      <c r="E27" s="316"/>
      <c r="F27" s="300">
        <f>'１号機'!F81</f>
        <v>0</v>
      </c>
      <c r="G27" s="240">
        <f>'１号機'!H81</f>
        <v>0</v>
      </c>
      <c r="H27" s="240">
        <f>'１号機'!J81</f>
        <v>1</v>
      </c>
      <c r="I27" s="240">
        <f>'１号機'!L81</f>
        <v>0</v>
      </c>
      <c r="J27" s="240">
        <f>'１号機'!N81</f>
        <v>2</v>
      </c>
      <c r="K27" s="240">
        <f>'１号機'!P81</f>
        <v>0</v>
      </c>
      <c r="L27" s="240">
        <f>'１号機'!R81</f>
        <v>0</v>
      </c>
      <c r="M27" s="240">
        <f>'１号機'!T81</f>
        <v>0</v>
      </c>
      <c r="N27" s="236">
        <f t="shared" si="0"/>
        <v>3</v>
      </c>
      <c r="O27" s="241">
        <f>'１号機'!W81</f>
        <v>1600</v>
      </c>
      <c r="P27" s="236">
        <f>'１号機'!X81</f>
        <v>1</v>
      </c>
      <c r="Q27" s="242">
        <f>'１号機'!Y81</f>
        <v>100</v>
      </c>
      <c r="R27" s="301">
        <f t="shared" si="1"/>
        <v>1500</v>
      </c>
      <c r="S27" s="300">
        <f>'２号機'!F81</f>
        <v>2</v>
      </c>
      <c r="T27" s="240">
        <f>'２号機'!H81</f>
        <v>1</v>
      </c>
      <c r="U27" s="240">
        <f>'２号機'!J81</f>
        <v>5</v>
      </c>
      <c r="V27" s="240">
        <f>'２号機'!L81</f>
        <v>2</v>
      </c>
      <c r="W27" s="240">
        <f>'２号機'!N81</f>
        <v>17</v>
      </c>
      <c r="X27" s="240">
        <f>'２号機'!P81</f>
        <v>0</v>
      </c>
      <c r="Y27" s="240">
        <f>'２号機'!R81</f>
        <v>0</v>
      </c>
      <c r="Z27" s="240">
        <f>'２号機'!T81</f>
        <v>0</v>
      </c>
      <c r="AA27" s="236">
        <f t="shared" si="2"/>
        <v>27</v>
      </c>
      <c r="AB27" s="241">
        <f>'２号機'!W81</f>
        <v>17200</v>
      </c>
      <c r="AC27" s="236">
        <f>'２号機'!X81</f>
        <v>39</v>
      </c>
      <c r="AD27" s="242">
        <f>'２号機'!Y81</f>
        <v>3900</v>
      </c>
      <c r="AE27" s="301">
        <f t="shared" si="3"/>
        <v>13300</v>
      </c>
      <c r="AF27" s="300">
        <f>'３号機'!F81</f>
        <v>0</v>
      </c>
      <c r="AG27" s="240">
        <f>'３号機'!H81</f>
        <v>0</v>
      </c>
      <c r="AH27" s="240">
        <f>'３号機'!J81</f>
        <v>0</v>
      </c>
      <c r="AI27" s="240">
        <f>'３号機'!L81</f>
        <v>0</v>
      </c>
      <c r="AJ27" s="240">
        <f>'３号機'!N81</f>
        <v>0</v>
      </c>
      <c r="AK27" s="240">
        <f>'３号機'!P81</f>
        <v>0</v>
      </c>
      <c r="AL27" s="240">
        <f>'３号機'!R81</f>
        <v>0</v>
      </c>
      <c r="AM27" s="240">
        <f>'３号機'!T81</f>
        <v>0</v>
      </c>
      <c r="AN27" s="236">
        <f t="shared" si="4"/>
        <v>0</v>
      </c>
      <c r="AO27" s="241">
        <f>'３号機'!W81</f>
        <v>0</v>
      </c>
      <c r="AP27" s="236">
        <f>'３号機'!X81</f>
        <v>0</v>
      </c>
      <c r="AQ27" s="242">
        <f>'３号機'!Y81</f>
        <v>0</v>
      </c>
      <c r="AR27" s="301">
        <f t="shared" si="5"/>
        <v>0</v>
      </c>
      <c r="AS27" s="280">
        <f t="shared" si="6"/>
        <v>30</v>
      </c>
      <c r="AT27" s="257">
        <f t="shared" si="7"/>
        <v>18800</v>
      </c>
      <c r="AU27" s="253">
        <f t="shared" si="8"/>
        <v>40</v>
      </c>
      <c r="AV27" s="258">
        <f t="shared" si="9"/>
        <v>4000</v>
      </c>
      <c r="AW27" s="282">
        <f t="shared" si="10"/>
        <v>14800</v>
      </c>
      <c r="AY27" s="327" t="str">
        <f t="shared" si="13"/>
        <v/>
      </c>
      <c r="AZ27" s="327">
        <f t="shared" si="13"/>
        <v>30</v>
      </c>
      <c r="BA27" s="327" t="str">
        <f t="shared" si="13"/>
        <v/>
      </c>
      <c r="BB27" s="327" t="str">
        <f t="shared" si="13"/>
        <v/>
      </c>
      <c r="BC27" s="327" t="str">
        <f t="shared" si="13"/>
        <v/>
      </c>
      <c r="BD27" s="327" t="str">
        <f t="shared" si="13"/>
        <v/>
      </c>
      <c r="BE27" s="327" t="str">
        <f t="shared" si="12"/>
        <v/>
      </c>
    </row>
    <row r="28" spans="1:57" ht="11.25" customHeight="1">
      <c r="A28" s="2"/>
      <c r="B28" s="341">
        <v>17</v>
      </c>
      <c r="C28" s="10" t="str">
        <f>'１号機'!C82</f>
        <v>水</v>
      </c>
      <c r="D28" s="6" t="s">
        <v>39</v>
      </c>
      <c r="E28" s="316"/>
      <c r="F28" s="300">
        <f>'１号機'!F82</f>
        <v>0</v>
      </c>
      <c r="G28" s="240">
        <f>'１号機'!H82</f>
        <v>0</v>
      </c>
      <c r="H28" s="240">
        <f>'１号機'!J82</f>
        <v>0</v>
      </c>
      <c r="I28" s="240">
        <f>'１号機'!L82</f>
        <v>0</v>
      </c>
      <c r="J28" s="240">
        <f>'１号機'!N82</f>
        <v>0</v>
      </c>
      <c r="K28" s="240">
        <f>'１号機'!P82</f>
        <v>0</v>
      </c>
      <c r="L28" s="240">
        <f>'１号機'!R82</f>
        <v>0</v>
      </c>
      <c r="M28" s="240">
        <f>'１号機'!T82</f>
        <v>0</v>
      </c>
      <c r="N28" s="236">
        <f t="shared" si="0"/>
        <v>0</v>
      </c>
      <c r="O28" s="241">
        <f>'１号機'!W82</f>
        <v>0</v>
      </c>
      <c r="P28" s="236">
        <f>'１号機'!X82</f>
        <v>0</v>
      </c>
      <c r="Q28" s="242">
        <f>'１号機'!Y82</f>
        <v>0</v>
      </c>
      <c r="R28" s="301">
        <f t="shared" si="1"/>
        <v>0</v>
      </c>
      <c r="S28" s="300">
        <f>'２号機'!F82</f>
        <v>1</v>
      </c>
      <c r="T28" s="240">
        <f>'２号機'!H82</f>
        <v>1</v>
      </c>
      <c r="U28" s="240">
        <f>'２号機'!J82</f>
        <v>3</v>
      </c>
      <c r="V28" s="240">
        <f>'２号機'!L82</f>
        <v>2</v>
      </c>
      <c r="W28" s="240">
        <f>'２号機'!N82</f>
        <v>16</v>
      </c>
      <c r="X28" s="240">
        <f>'２号機'!P82</f>
        <v>0</v>
      </c>
      <c r="Y28" s="240">
        <f>'２号機'!R82</f>
        <v>0</v>
      </c>
      <c r="Z28" s="240">
        <f>'２号機'!T82</f>
        <v>0</v>
      </c>
      <c r="AA28" s="236">
        <f t="shared" si="2"/>
        <v>23</v>
      </c>
      <c r="AB28" s="241">
        <f>'２号機'!W82</f>
        <v>13900</v>
      </c>
      <c r="AC28" s="236">
        <f>'２号機'!X82</f>
        <v>43</v>
      </c>
      <c r="AD28" s="242">
        <f>'２号機'!Y82</f>
        <v>4300</v>
      </c>
      <c r="AE28" s="301">
        <f t="shared" si="3"/>
        <v>9600</v>
      </c>
      <c r="AF28" s="300">
        <f>'３号機'!F82</f>
        <v>0</v>
      </c>
      <c r="AG28" s="240">
        <f>'３号機'!H82</f>
        <v>0</v>
      </c>
      <c r="AH28" s="240">
        <f>'３号機'!J82</f>
        <v>0</v>
      </c>
      <c r="AI28" s="240">
        <f>'３号機'!L82</f>
        <v>0</v>
      </c>
      <c r="AJ28" s="240">
        <f>'３号機'!N82</f>
        <v>0</v>
      </c>
      <c r="AK28" s="240">
        <f>'３号機'!P82</f>
        <v>0</v>
      </c>
      <c r="AL28" s="240">
        <f>'３号機'!R82</f>
        <v>0</v>
      </c>
      <c r="AM28" s="240">
        <f>'３号機'!T82</f>
        <v>0</v>
      </c>
      <c r="AN28" s="236">
        <f t="shared" si="4"/>
        <v>0</v>
      </c>
      <c r="AO28" s="241">
        <f>'３号機'!W82</f>
        <v>0</v>
      </c>
      <c r="AP28" s="236">
        <f>'３号機'!X82</f>
        <v>0</v>
      </c>
      <c r="AQ28" s="242">
        <f>'３号機'!Y82</f>
        <v>0</v>
      </c>
      <c r="AR28" s="301">
        <f t="shared" si="5"/>
        <v>0</v>
      </c>
      <c r="AS28" s="280">
        <f t="shared" si="6"/>
        <v>23</v>
      </c>
      <c r="AT28" s="257">
        <f t="shared" si="7"/>
        <v>13900</v>
      </c>
      <c r="AU28" s="253">
        <f t="shared" si="8"/>
        <v>43</v>
      </c>
      <c r="AV28" s="258">
        <f t="shared" si="9"/>
        <v>4300</v>
      </c>
      <c r="AW28" s="282">
        <f t="shared" si="10"/>
        <v>9600</v>
      </c>
      <c r="AY28" s="327" t="str">
        <f t="shared" si="13"/>
        <v/>
      </c>
      <c r="AZ28" s="327" t="str">
        <f t="shared" si="13"/>
        <v/>
      </c>
      <c r="BA28" s="327">
        <f t="shared" si="13"/>
        <v>23</v>
      </c>
      <c r="BB28" s="327" t="str">
        <f t="shared" si="13"/>
        <v/>
      </c>
      <c r="BC28" s="327" t="str">
        <f t="shared" si="13"/>
        <v/>
      </c>
      <c r="BD28" s="327" t="str">
        <f t="shared" si="13"/>
        <v/>
      </c>
      <c r="BE28" s="327" t="str">
        <f t="shared" si="12"/>
        <v/>
      </c>
    </row>
    <row r="29" spans="1:57" ht="11.25" customHeight="1">
      <c r="A29" s="2"/>
      <c r="B29" s="341">
        <v>18</v>
      </c>
      <c r="C29" s="10" t="str">
        <f>'１号機'!C83</f>
        <v>木</v>
      </c>
      <c r="D29" s="6" t="s">
        <v>39</v>
      </c>
      <c r="E29" s="316"/>
      <c r="F29" s="300">
        <f>'１号機'!F83</f>
        <v>0</v>
      </c>
      <c r="G29" s="240">
        <f>'１号機'!H83</f>
        <v>0</v>
      </c>
      <c r="H29" s="240">
        <f>'１号機'!J83</f>
        <v>0</v>
      </c>
      <c r="I29" s="240">
        <f>'１号機'!L83</f>
        <v>0</v>
      </c>
      <c r="J29" s="240">
        <f>'１号機'!N83</f>
        <v>0</v>
      </c>
      <c r="K29" s="240">
        <f>'１号機'!P83</f>
        <v>0</v>
      </c>
      <c r="L29" s="240">
        <f>'１号機'!R83</f>
        <v>0</v>
      </c>
      <c r="M29" s="240">
        <f>'１号機'!T83</f>
        <v>0</v>
      </c>
      <c r="N29" s="236">
        <f t="shared" si="0"/>
        <v>0</v>
      </c>
      <c r="O29" s="241">
        <f>'１号機'!W83</f>
        <v>0</v>
      </c>
      <c r="P29" s="236">
        <f>'１号機'!X83</f>
        <v>0</v>
      </c>
      <c r="Q29" s="242">
        <f>'１号機'!Y83</f>
        <v>0</v>
      </c>
      <c r="R29" s="301">
        <f t="shared" si="1"/>
        <v>0</v>
      </c>
      <c r="S29" s="300">
        <f>'２号機'!F83</f>
        <v>2</v>
      </c>
      <c r="T29" s="240">
        <f>'２号機'!H83</f>
        <v>3</v>
      </c>
      <c r="U29" s="240">
        <f>'２号機'!J83</f>
        <v>5</v>
      </c>
      <c r="V29" s="240">
        <f>'２号機'!L83</f>
        <v>1</v>
      </c>
      <c r="W29" s="240">
        <f>'２号機'!N83</f>
        <v>19</v>
      </c>
      <c r="X29" s="240">
        <f>'２号機'!P83</f>
        <v>0</v>
      </c>
      <c r="Y29" s="240">
        <f>'２号機'!R83</f>
        <v>0</v>
      </c>
      <c r="Z29" s="240">
        <f>'２号機'!T83</f>
        <v>0</v>
      </c>
      <c r="AA29" s="236">
        <f t="shared" si="2"/>
        <v>30</v>
      </c>
      <c r="AB29" s="241">
        <f>'２号機'!W83</f>
        <v>20400</v>
      </c>
      <c r="AC29" s="236">
        <f>'２号機'!X83</f>
        <v>19</v>
      </c>
      <c r="AD29" s="242">
        <f>'２号機'!Y83</f>
        <v>1900</v>
      </c>
      <c r="AE29" s="301">
        <f t="shared" si="3"/>
        <v>18500</v>
      </c>
      <c r="AF29" s="300">
        <f>'３号機'!F83</f>
        <v>0</v>
      </c>
      <c r="AG29" s="240">
        <f>'３号機'!H83</f>
        <v>0</v>
      </c>
      <c r="AH29" s="240">
        <f>'３号機'!J83</f>
        <v>0</v>
      </c>
      <c r="AI29" s="240">
        <f>'３号機'!L83</f>
        <v>0</v>
      </c>
      <c r="AJ29" s="240">
        <f>'３号機'!N83</f>
        <v>0</v>
      </c>
      <c r="AK29" s="240">
        <f>'３号機'!P83</f>
        <v>0</v>
      </c>
      <c r="AL29" s="240">
        <f>'３号機'!R83</f>
        <v>0</v>
      </c>
      <c r="AM29" s="240">
        <f>'３号機'!T83</f>
        <v>0</v>
      </c>
      <c r="AN29" s="236">
        <f t="shared" si="4"/>
        <v>0</v>
      </c>
      <c r="AO29" s="241">
        <f>'３号機'!W83</f>
        <v>0</v>
      </c>
      <c r="AP29" s="236">
        <f>'３号機'!X83</f>
        <v>0</v>
      </c>
      <c r="AQ29" s="242">
        <f>'３号機'!Y83</f>
        <v>0</v>
      </c>
      <c r="AR29" s="301">
        <f t="shared" si="5"/>
        <v>0</v>
      </c>
      <c r="AS29" s="280">
        <f t="shared" si="6"/>
        <v>30</v>
      </c>
      <c r="AT29" s="257">
        <f t="shared" si="7"/>
        <v>20400</v>
      </c>
      <c r="AU29" s="253">
        <f t="shared" si="8"/>
        <v>19</v>
      </c>
      <c r="AV29" s="258">
        <f t="shared" si="9"/>
        <v>1900</v>
      </c>
      <c r="AW29" s="282">
        <f t="shared" si="10"/>
        <v>18500</v>
      </c>
      <c r="AY29" s="327" t="str">
        <f t="shared" si="13"/>
        <v/>
      </c>
      <c r="AZ29" s="327" t="str">
        <f t="shared" si="13"/>
        <v/>
      </c>
      <c r="BA29" s="327" t="str">
        <f t="shared" si="13"/>
        <v/>
      </c>
      <c r="BB29" s="327">
        <f t="shared" si="13"/>
        <v>30</v>
      </c>
      <c r="BC29" s="327" t="str">
        <f t="shared" si="13"/>
        <v/>
      </c>
      <c r="BD29" s="327" t="str">
        <f t="shared" si="13"/>
        <v/>
      </c>
      <c r="BE29" s="327" t="str">
        <f t="shared" si="12"/>
        <v/>
      </c>
    </row>
    <row r="30" spans="1:57" ht="10.5" customHeight="1">
      <c r="A30" s="2"/>
      <c r="B30" s="341">
        <v>19</v>
      </c>
      <c r="C30" s="10" t="str">
        <f>'１号機'!C84</f>
        <v>金</v>
      </c>
      <c r="D30" s="6" t="s">
        <v>39</v>
      </c>
      <c r="E30" s="316"/>
      <c r="F30" s="300">
        <f>'１号機'!F84</f>
        <v>0</v>
      </c>
      <c r="G30" s="240">
        <f>'１号機'!H84</f>
        <v>0</v>
      </c>
      <c r="H30" s="240">
        <f>'１号機'!J84</f>
        <v>0</v>
      </c>
      <c r="I30" s="240">
        <f>'１号機'!L84</f>
        <v>0</v>
      </c>
      <c r="J30" s="240">
        <f>'１号機'!N84</f>
        <v>0</v>
      </c>
      <c r="K30" s="240">
        <f>'１号機'!P84</f>
        <v>0</v>
      </c>
      <c r="L30" s="240">
        <f>'１号機'!R84</f>
        <v>0</v>
      </c>
      <c r="M30" s="240">
        <f>'１号機'!T84</f>
        <v>0</v>
      </c>
      <c r="N30" s="236">
        <f t="shared" si="0"/>
        <v>0</v>
      </c>
      <c r="O30" s="241">
        <f>'１号機'!W84</f>
        <v>0</v>
      </c>
      <c r="P30" s="236">
        <f>'１号機'!X84</f>
        <v>0</v>
      </c>
      <c r="Q30" s="242">
        <f>'１号機'!Y84</f>
        <v>0</v>
      </c>
      <c r="R30" s="301">
        <f t="shared" si="1"/>
        <v>0</v>
      </c>
      <c r="S30" s="300">
        <f>'２号機'!F84</f>
        <v>2</v>
      </c>
      <c r="T30" s="240">
        <f>'２号機'!H84</f>
        <v>3</v>
      </c>
      <c r="U30" s="240">
        <f>'２号機'!J84</f>
        <v>16</v>
      </c>
      <c r="V30" s="240">
        <f>'２号機'!L84</f>
        <v>3</v>
      </c>
      <c r="W30" s="240">
        <f>'２号機'!N84</f>
        <v>19</v>
      </c>
      <c r="X30" s="240">
        <f>'２号機'!P84</f>
        <v>0</v>
      </c>
      <c r="Y30" s="240">
        <f>'２号機'!R84</f>
        <v>0</v>
      </c>
      <c r="Z30" s="240">
        <f>'２号機'!T84</f>
        <v>0</v>
      </c>
      <c r="AA30" s="236">
        <f t="shared" si="2"/>
        <v>43</v>
      </c>
      <c r="AB30" s="241">
        <f>'２号機'!W84</f>
        <v>32600</v>
      </c>
      <c r="AC30" s="236">
        <f>'２号機'!X84</f>
        <v>59</v>
      </c>
      <c r="AD30" s="242">
        <f>'２号機'!Y84</f>
        <v>5900</v>
      </c>
      <c r="AE30" s="301">
        <f t="shared" si="3"/>
        <v>26700</v>
      </c>
      <c r="AF30" s="300">
        <f>'３号機'!F84</f>
        <v>0</v>
      </c>
      <c r="AG30" s="240">
        <f>'３号機'!H84</f>
        <v>0</v>
      </c>
      <c r="AH30" s="240">
        <f>'３号機'!J84</f>
        <v>0</v>
      </c>
      <c r="AI30" s="240">
        <f>'３号機'!L84</f>
        <v>0</v>
      </c>
      <c r="AJ30" s="240">
        <f>'３号機'!N84</f>
        <v>0</v>
      </c>
      <c r="AK30" s="240">
        <f>'３号機'!P84</f>
        <v>0</v>
      </c>
      <c r="AL30" s="240">
        <f>'３号機'!R84</f>
        <v>0</v>
      </c>
      <c r="AM30" s="240">
        <f>'３号機'!T84</f>
        <v>0</v>
      </c>
      <c r="AN30" s="236">
        <f t="shared" si="4"/>
        <v>0</v>
      </c>
      <c r="AO30" s="241">
        <f>'３号機'!W84</f>
        <v>0</v>
      </c>
      <c r="AP30" s="236">
        <f>'３号機'!X84</f>
        <v>0</v>
      </c>
      <c r="AQ30" s="242">
        <f>'３号機'!Y84</f>
        <v>0</v>
      </c>
      <c r="AR30" s="301">
        <f t="shared" si="5"/>
        <v>0</v>
      </c>
      <c r="AS30" s="280">
        <f t="shared" si="6"/>
        <v>43</v>
      </c>
      <c r="AT30" s="257">
        <f t="shared" si="7"/>
        <v>32600</v>
      </c>
      <c r="AU30" s="253">
        <f t="shared" si="8"/>
        <v>59</v>
      </c>
      <c r="AV30" s="258">
        <f t="shared" si="9"/>
        <v>5900</v>
      </c>
      <c r="AW30" s="282">
        <f t="shared" si="10"/>
        <v>26700</v>
      </c>
      <c r="AY30" s="327" t="str">
        <f t="shared" si="13"/>
        <v/>
      </c>
      <c r="AZ30" s="327" t="str">
        <f t="shared" si="13"/>
        <v/>
      </c>
      <c r="BA30" s="327" t="str">
        <f t="shared" si="13"/>
        <v/>
      </c>
      <c r="BB30" s="327" t="str">
        <f t="shared" si="13"/>
        <v/>
      </c>
      <c r="BC30" s="327">
        <f t="shared" si="13"/>
        <v>43</v>
      </c>
      <c r="BD30" s="327" t="str">
        <f t="shared" si="13"/>
        <v/>
      </c>
      <c r="BE30" s="327" t="str">
        <f t="shared" si="12"/>
        <v/>
      </c>
    </row>
    <row r="31" spans="1:57" ht="11.25" customHeight="1">
      <c r="A31" s="2"/>
      <c r="B31" s="341">
        <v>20</v>
      </c>
      <c r="C31" s="10" t="str">
        <f>'１号機'!C85</f>
        <v>土</v>
      </c>
      <c r="D31" s="6" t="s">
        <v>39</v>
      </c>
      <c r="E31" s="316"/>
      <c r="F31" s="300">
        <f>'１号機'!F85</f>
        <v>0</v>
      </c>
      <c r="G31" s="240">
        <f>'１号機'!H85</f>
        <v>0</v>
      </c>
      <c r="H31" s="240">
        <f>'１号機'!J85</f>
        <v>0</v>
      </c>
      <c r="I31" s="240">
        <f>'１号機'!L85</f>
        <v>0</v>
      </c>
      <c r="J31" s="240">
        <f>'１号機'!N85</f>
        <v>0</v>
      </c>
      <c r="K31" s="240">
        <f>'１号機'!P85</f>
        <v>0</v>
      </c>
      <c r="L31" s="240">
        <f>'１号機'!R85</f>
        <v>0</v>
      </c>
      <c r="M31" s="240">
        <f>'１号機'!T85</f>
        <v>0</v>
      </c>
      <c r="N31" s="236">
        <f t="shared" si="0"/>
        <v>0</v>
      </c>
      <c r="O31" s="241">
        <f>'１号機'!W85</f>
        <v>0</v>
      </c>
      <c r="P31" s="236">
        <f>'１号機'!X85</f>
        <v>0</v>
      </c>
      <c r="Q31" s="242">
        <f>'１号機'!Y85</f>
        <v>0</v>
      </c>
      <c r="R31" s="301">
        <f t="shared" si="1"/>
        <v>0</v>
      </c>
      <c r="S31" s="300">
        <f>'２号機'!F85</f>
        <v>11</v>
      </c>
      <c r="T31" s="240">
        <f>'２号機'!H85</f>
        <v>4</v>
      </c>
      <c r="U31" s="240">
        <f>'２号機'!J85</f>
        <v>20</v>
      </c>
      <c r="V31" s="240">
        <f>'２号機'!L85</f>
        <v>3</v>
      </c>
      <c r="W31" s="240">
        <f>'２号機'!N85</f>
        <v>35</v>
      </c>
      <c r="X31" s="240">
        <f>'２号機'!P85</f>
        <v>0</v>
      </c>
      <c r="Y31" s="240">
        <f>'２号機'!R85</f>
        <v>0</v>
      </c>
      <c r="Z31" s="240">
        <f>'２号機'!T85</f>
        <v>0</v>
      </c>
      <c r="AA31" s="236">
        <f t="shared" si="2"/>
        <v>73</v>
      </c>
      <c r="AB31" s="241">
        <f>'２号機'!W85</f>
        <v>59900</v>
      </c>
      <c r="AC31" s="236">
        <f>'２号機'!X85</f>
        <v>80</v>
      </c>
      <c r="AD31" s="242">
        <f>'２号機'!Y85</f>
        <v>8000</v>
      </c>
      <c r="AE31" s="301">
        <f t="shared" si="3"/>
        <v>51900</v>
      </c>
      <c r="AF31" s="300">
        <f>'３号機'!F85</f>
        <v>0</v>
      </c>
      <c r="AG31" s="240">
        <f>'３号機'!H85</f>
        <v>0</v>
      </c>
      <c r="AH31" s="240">
        <f>'３号機'!J85</f>
        <v>0</v>
      </c>
      <c r="AI31" s="240">
        <f>'３号機'!L85</f>
        <v>0</v>
      </c>
      <c r="AJ31" s="240">
        <f>'３号機'!N85</f>
        <v>0</v>
      </c>
      <c r="AK31" s="240">
        <f>'３号機'!P85</f>
        <v>0</v>
      </c>
      <c r="AL31" s="240">
        <f>'３号機'!R85</f>
        <v>0</v>
      </c>
      <c r="AM31" s="240">
        <f>'３号機'!T85</f>
        <v>0</v>
      </c>
      <c r="AN31" s="236">
        <f t="shared" si="4"/>
        <v>0</v>
      </c>
      <c r="AO31" s="241">
        <f>'３号機'!W85</f>
        <v>0</v>
      </c>
      <c r="AP31" s="236">
        <f>'３号機'!X85</f>
        <v>0</v>
      </c>
      <c r="AQ31" s="242">
        <f>'３号機'!Y85</f>
        <v>0</v>
      </c>
      <c r="AR31" s="301">
        <f t="shared" si="5"/>
        <v>0</v>
      </c>
      <c r="AS31" s="280">
        <f t="shared" si="6"/>
        <v>73</v>
      </c>
      <c r="AT31" s="257">
        <f t="shared" si="7"/>
        <v>59900</v>
      </c>
      <c r="AU31" s="253">
        <f t="shared" si="8"/>
        <v>80</v>
      </c>
      <c r="AV31" s="258">
        <f t="shared" si="9"/>
        <v>8000</v>
      </c>
      <c r="AW31" s="282">
        <f t="shared" si="10"/>
        <v>51900</v>
      </c>
      <c r="AY31" s="327" t="str">
        <f t="shared" si="13"/>
        <v/>
      </c>
      <c r="AZ31" s="327" t="str">
        <f t="shared" si="13"/>
        <v/>
      </c>
      <c r="BA31" s="327" t="str">
        <f t="shared" si="13"/>
        <v/>
      </c>
      <c r="BB31" s="327" t="str">
        <f t="shared" si="13"/>
        <v/>
      </c>
      <c r="BC31" s="327" t="str">
        <f t="shared" si="13"/>
        <v/>
      </c>
      <c r="BD31" s="327">
        <f t="shared" si="13"/>
        <v>73</v>
      </c>
      <c r="BE31" s="327" t="str">
        <f t="shared" si="12"/>
        <v/>
      </c>
    </row>
    <row r="32" spans="1:57" ht="11.25" customHeight="1">
      <c r="A32" s="2"/>
      <c r="B32" s="341">
        <v>21</v>
      </c>
      <c r="C32" s="10" t="str">
        <f>'１号機'!C86</f>
        <v>日</v>
      </c>
      <c r="D32" s="6" t="s">
        <v>39</v>
      </c>
      <c r="E32" s="316"/>
      <c r="F32" s="300">
        <f>'１号機'!F86</f>
        <v>0</v>
      </c>
      <c r="G32" s="240">
        <f>'１号機'!H86</f>
        <v>0</v>
      </c>
      <c r="H32" s="240">
        <f>'１号機'!J86</f>
        <v>0</v>
      </c>
      <c r="I32" s="240">
        <f>'１号機'!L86</f>
        <v>0</v>
      </c>
      <c r="J32" s="240">
        <f>'１号機'!N86</f>
        <v>0</v>
      </c>
      <c r="K32" s="240">
        <f>'１号機'!P86</f>
        <v>0</v>
      </c>
      <c r="L32" s="240">
        <f>'１号機'!R86</f>
        <v>0</v>
      </c>
      <c r="M32" s="240">
        <f>'１号機'!T86</f>
        <v>0</v>
      </c>
      <c r="N32" s="236">
        <f t="shared" si="0"/>
        <v>0</v>
      </c>
      <c r="O32" s="241">
        <f>'１号機'!W86</f>
        <v>0</v>
      </c>
      <c r="P32" s="236">
        <f>'１号機'!X86</f>
        <v>0</v>
      </c>
      <c r="Q32" s="242">
        <f>'１号機'!Y86</f>
        <v>0</v>
      </c>
      <c r="R32" s="301">
        <f t="shared" si="1"/>
        <v>0</v>
      </c>
      <c r="S32" s="300">
        <f>'２号機'!F86</f>
        <v>5</v>
      </c>
      <c r="T32" s="240">
        <f>'２号機'!H86</f>
        <v>8</v>
      </c>
      <c r="U32" s="240">
        <f>'２号機'!J86</f>
        <v>19</v>
      </c>
      <c r="V32" s="240">
        <f>'２号機'!L86</f>
        <v>5</v>
      </c>
      <c r="W32" s="240">
        <f>'２号機'!N86</f>
        <v>45</v>
      </c>
      <c r="X32" s="240">
        <f>'２号機'!P86</f>
        <v>0</v>
      </c>
      <c r="Y32" s="240">
        <f>'２号機'!R86</f>
        <v>0</v>
      </c>
      <c r="Z32" s="240">
        <f>'２号機'!T86</f>
        <v>0</v>
      </c>
      <c r="AA32" s="236">
        <f t="shared" si="2"/>
        <v>82</v>
      </c>
      <c r="AB32" s="241">
        <f>'２号機'!W86</f>
        <v>61100</v>
      </c>
      <c r="AC32" s="236">
        <f>'２号機'!X86</f>
        <v>67</v>
      </c>
      <c r="AD32" s="242">
        <f>'２号機'!Y86</f>
        <v>6700</v>
      </c>
      <c r="AE32" s="301">
        <f t="shared" si="3"/>
        <v>54400</v>
      </c>
      <c r="AF32" s="300">
        <f>'３号機'!F86</f>
        <v>0</v>
      </c>
      <c r="AG32" s="240">
        <f>'３号機'!H86</f>
        <v>0</v>
      </c>
      <c r="AH32" s="240">
        <f>'３号機'!J86</f>
        <v>0</v>
      </c>
      <c r="AI32" s="240">
        <f>'３号機'!L86</f>
        <v>0</v>
      </c>
      <c r="AJ32" s="240">
        <f>'３号機'!N86</f>
        <v>0</v>
      </c>
      <c r="AK32" s="240">
        <f>'３号機'!P86</f>
        <v>0</v>
      </c>
      <c r="AL32" s="240">
        <f>'３号機'!R86</f>
        <v>0</v>
      </c>
      <c r="AM32" s="240">
        <f>'３号機'!T86</f>
        <v>0</v>
      </c>
      <c r="AN32" s="236">
        <f t="shared" si="4"/>
        <v>0</v>
      </c>
      <c r="AO32" s="241">
        <f>'３号機'!W86</f>
        <v>0</v>
      </c>
      <c r="AP32" s="236">
        <f>'３号機'!X86</f>
        <v>0</v>
      </c>
      <c r="AQ32" s="242">
        <f>'３号機'!Y86</f>
        <v>0</v>
      </c>
      <c r="AR32" s="301">
        <f t="shared" si="5"/>
        <v>0</v>
      </c>
      <c r="AS32" s="280">
        <f t="shared" si="6"/>
        <v>82</v>
      </c>
      <c r="AT32" s="257">
        <f t="shared" si="7"/>
        <v>61100</v>
      </c>
      <c r="AU32" s="253">
        <f t="shared" si="8"/>
        <v>67</v>
      </c>
      <c r="AV32" s="258">
        <f t="shared" si="9"/>
        <v>6700</v>
      </c>
      <c r="AW32" s="282">
        <f t="shared" si="10"/>
        <v>54400</v>
      </c>
      <c r="AY32" s="327" t="str">
        <f t="shared" ref="AY32:BD42" si="14">IF($C32=AY$11,$AS32,"")</f>
        <v/>
      </c>
      <c r="AZ32" s="327" t="str">
        <f t="shared" si="14"/>
        <v/>
      </c>
      <c r="BA32" s="327" t="str">
        <f t="shared" si="14"/>
        <v/>
      </c>
      <c r="BB32" s="327" t="str">
        <f t="shared" si="14"/>
        <v/>
      </c>
      <c r="BC32" s="327" t="str">
        <f t="shared" si="14"/>
        <v/>
      </c>
      <c r="BD32" s="327" t="str">
        <f t="shared" si="14"/>
        <v/>
      </c>
      <c r="BE32" s="327">
        <f t="shared" si="12"/>
        <v>82</v>
      </c>
    </row>
    <row r="33" spans="1:57" ht="11.25" customHeight="1">
      <c r="A33" s="2"/>
      <c r="B33" s="342">
        <v>22</v>
      </c>
      <c r="C33" s="149" t="str">
        <f>'１号機'!C87</f>
        <v>月</v>
      </c>
      <c r="D33" s="150" t="s">
        <v>40</v>
      </c>
      <c r="E33" s="320"/>
      <c r="F33" s="321">
        <f>'１号機'!F87</f>
        <v>2</v>
      </c>
      <c r="G33" s="322">
        <f>'１号機'!H87</f>
        <v>0</v>
      </c>
      <c r="H33" s="322">
        <f>'１号機'!J87</f>
        <v>3</v>
      </c>
      <c r="I33" s="322">
        <f>'１号機'!L87</f>
        <v>0</v>
      </c>
      <c r="J33" s="322">
        <f>'１号機'!N87</f>
        <v>9</v>
      </c>
      <c r="K33" s="322">
        <f>'１号機'!P87</f>
        <v>0</v>
      </c>
      <c r="L33" s="322">
        <f>'１号機'!R87</f>
        <v>0</v>
      </c>
      <c r="M33" s="322">
        <f>'１号機'!T87</f>
        <v>0</v>
      </c>
      <c r="N33" s="323">
        <f t="shared" si="0"/>
        <v>14</v>
      </c>
      <c r="O33" s="324">
        <f>'１号機'!W87</f>
        <v>10100</v>
      </c>
      <c r="P33" s="323">
        <f>'１号機'!X87</f>
        <v>3</v>
      </c>
      <c r="Q33" s="325">
        <f>'１号機'!Y87</f>
        <v>300</v>
      </c>
      <c r="R33" s="326">
        <f t="shared" si="1"/>
        <v>9800</v>
      </c>
      <c r="S33" s="321">
        <f>'２号機'!F87</f>
        <v>6</v>
      </c>
      <c r="T33" s="322">
        <f>'２号機'!H87</f>
        <v>2</v>
      </c>
      <c r="U33" s="322">
        <f>'２号機'!J87</f>
        <v>8</v>
      </c>
      <c r="V33" s="322">
        <f>'２号機'!L87</f>
        <v>1</v>
      </c>
      <c r="W33" s="322">
        <f>'２号機'!N87</f>
        <v>13</v>
      </c>
      <c r="X33" s="322">
        <f>'２号機'!P87</f>
        <v>0</v>
      </c>
      <c r="Y33" s="322">
        <f>'２号機'!R87</f>
        <v>0</v>
      </c>
      <c r="Z33" s="322">
        <f>'２号機'!T87</f>
        <v>0</v>
      </c>
      <c r="AA33" s="323">
        <f t="shared" si="2"/>
        <v>30</v>
      </c>
      <c r="AB33" s="324">
        <f>'２号機'!W87</f>
        <v>26300</v>
      </c>
      <c r="AC33" s="323">
        <f>'２号機'!X87</f>
        <v>69</v>
      </c>
      <c r="AD33" s="325">
        <f>'２号機'!Y87</f>
        <v>6900</v>
      </c>
      <c r="AE33" s="326">
        <f t="shared" si="3"/>
        <v>19400</v>
      </c>
      <c r="AF33" s="321">
        <f>'３号機'!F87</f>
        <v>0</v>
      </c>
      <c r="AG33" s="322">
        <f>'３号機'!H87</f>
        <v>0</v>
      </c>
      <c r="AH33" s="322">
        <f>'３号機'!J87</f>
        <v>0</v>
      </c>
      <c r="AI33" s="322">
        <f>'３号機'!L87</f>
        <v>0</v>
      </c>
      <c r="AJ33" s="322">
        <f>'３号機'!N87</f>
        <v>0</v>
      </c>
      <c r="AK33" s="322">
        <f>'３号機'!P87</f>
        <v>0</v>
      </c>
      <c r="AL33" s="322">
        <f>'３号機'!R87</f>
        <v>0</v>
      </c>
      <c r="AM33" s="322">
        <f>'３号機'!T87</f>
        <v>0</v>
      </c>
      <c r="AN33" s="323">
        <f t="shared" si="4"/>
        <v>0</v>
      </c>
      <c r="AO33" s="324">
        <f>'３号機'!W87</f>
        <v>0</v>
      </c>
      <c r="AP33" s="323">
        <f>'３号機'!X87</f>
        <v>0</v>
      </c>
      <c r="AQ33" s="325">
        <f>'３号機'!Y87</f>
        <v>0</v>
      </c>
      <c r="AR33" s="326">
        <f t="shared" si="5"/>
        <v>0</v>
      </c>
      <c r="AS33" s="280">
        <f t="shared" si="6"/>
        <v>44</v>
      </c>
      <c r="AT33" s="257">
        <f t="shared" si="7"/>
        <v>36400</v>
      </c>
      <c r="AU33" s="253">
        <f t="shared" si="8"/>
        <v>72</v>
      </c>
      <c r="AV33" s="258">
        <f t="shared" si="9"/>
        <v>7200</v>
      </c>
      <c r="AW33" s="282">
        <f t="shared" si="10"/>
        <v>29200</v>
      </c>
      <c r="AY33" s="327">
        <f t="shared" si="14"/>
        <v>44</v>
      </c>
      <c r="AZ33" s="327" t="str">
        <f t="shared" si="14"/>
        <v/>
      </c>
      <c r="BA33" s="327" t="str">
        <f t="shared" si="14"/>
        <v/>
      </c>
      <c r="BB33" s="327" t="str">
        <f t="shared" si="14"/>
        <v/>
      </c>
      <c r="BC33" s="327" t="str">
        <f t="shared" si="14"/>
        <v/>
      </c>
      <c r="BD33" s="327" t="str">
        <f t="shared" si="14"/>
        <v/>
      </c>
      <c r="BE33" s="327" t="str">
        <f t="shared" si="12"/>
        <v/>
      </c>
    </row>
    <row r="34" spans="1:57" ht="11.25" customHeight="1">
      <c r="A34" s="2"/>
      <c r="B34" s="342">
        <v>23</v>
      </c>
      <c r="C34" s="149" t="str">
        <f>'１号機'!C88</f>
        <v>火</v>
      </c>
      <c r="D34" s="150" t="s">
        <v>40</v>
      </c>
      <c r="E34" s="320"/>
      <c r="F34" s="321">
        <f>'１号機'!F88</f>
        <v>2</v>
      </c>
      <c r="G34" s="322">
        <f>'１号機'!H88</f>
        <v>2</v>
      </c>
      <c r="H34" s="322">
        <f>'１号機'!J88</f>
        <v>6</v>
      </c>
      <c r="I34" s="322">
        <f>'１号機'!L88</f>
        <v>3</v>
      </c>
      <c r="J34" s="322">
        <f>'１号機'!N88</f>
        <v>17</v>
      </c>
      <c r="K34" s="322">
        <f>'１号機'!P88</f>
        <v>0</v>
      </c>
      <c r="L34" s="322">
        <f>'１号機'!R88</f>
        <v>0</v>
      </c>
      <c r="M34" s="322">
        <f>'１号機'!T88</f>
        <v>0</v>
      </c>
      <c r="N34" s="323">
        <f t="shared" si="0"/>
        <v>30</v>
      </c>
      <c r="O34" s="324">
        <f>'１号機'!W88</f>
        <v>21900</v>
      </c>
      <c r="P34" s="323">
        <f>'１号機'!X88</f>
        <v>0</v>
      </c>
      <c r="Q34" s="325">
        <f>'１号機'!Y88</f>
        <v>0</v>
      </c>
      <c r="R34" s="326">
        <f t="shared" si="1"/>
        <v>21900</v>
      </c>
      <c r="S34" s="321">
        <f>'２号機'!F88</f>
        <v>2</v>
      </c>
      <c r="T34" s="322">
        <f>'２号機'!H88</f>
        <v>2</v>
      </c>
      <c r="U34" s="322">
        <f>'２号機'!J88</f>
        <v>2</v>
      </c>
      <c r="V34" s="322">
        <f>'２号機'!L88</f>
        <v>1</v>
      </c>
      <c r="W34" s="322">
        <f>'２号機'!N88</f>
        <v>10</v>
      </c>
      <c r="X34" s="322">
        <f>'２号機'!P88</f>
        <v>0</v>
      </c>
      <c r="Y34" s="322">
        <f>'２号機'!R88</f>
        <v>0</v>
      </c>
      <c r="Z34" s="322">
        <f>'２号機'!T88</f>
        <v>0</v>
      </c>
      <c r="AA34" s="323">
        <f t="shared" si="2"/>
        <v>17</v>
      </c>
      <c r="AB34" s="324">
        <f>'２号機'!W88</f>
        <v>12800</v>
      </c>
      <c r="AC34" s="323">
        <f>'２号機'!X88</f>
        <v>6</v>
      </c>
      <c r="AD34" s="325">
        <f>'２号機'!Y88</f>
        <v>600</v>
      </c>
      <c r="AE34" s="326">
        <f t="shared" si="3"/>
        <v>12200</v>
      </c>
      <c r="AF34" s="321">
        <f>'３号機'!F88</f>
        <v>0</v>
      </c>
      <c r="AG34" s="322">
        <f>'３号機'!H88</f>
        <v>0</v>
      </c>
      <c r="AH34" s="322">
        <f>'３号機'!J88</f>
        <v>0</v>
      </c>
      <c r="AI34" s="322">
        <f>'３号機'!L88</f>
        <v>0</v>
      </c>
      <c r="AJ34" s="322">
        <f>'３号機'!N88</f>
        <v>0</v>
      </c>
      <c r="AK34" s="322">
        <f>'３号機'!P88</f>
        <v>0</v>
      </c>
      <c r="AL34" s="322">
        <f>'３号機'!R88</f>
        <v>0</v>
      </c>
      <c r="AM34" s="322">
        <f>'３号機'!T88</f>
        <v>0</v>
      </c>
      <c r="AN34" s="323">
        <f t="shared" si="4"/>
        <v>0</v>
      </c>
      <c r="AO34" s="324">
        <f>'３号機'!W88</f>
        <v>0</v>
      </c>
      <c r="AP34" s="323">
        <f>'３号機'!X88</f>
        <v>0</v>
      </c>
      <c r="AQ34" s="325">
        <f>'３号機'!Y88</f>
        <v>0</v>
      </c>
      <c r="AR34" s="326">
        <f t="shared" si="5"/>
        <v>0</v>
      </c>
      <c r="AS34" s="280">
        <f t="shared" si="6"/>
        <v>47</v>
      </c>
      <c r="AT34" s="257">
        <f t="shared" si="7"/>
        <v>34700</v>
      </c>
      <c r="AU34" s="253">
        <f t="shared" si="8"/>
        <v>6</v>
      </c>
      <c r="AV34" s="258">
        <f t="shared" si="9"/>
        <v>600</v>
      </c>
      <c r="AW34" s="282">
        <f t="shared" si="10"/>
        <v>34100</v>
      </c>
      <c r="AY34" s="327" t="str">
        <f t="shared" si="14"/>
        <v/>
      </c>
      <c r="AZ34" s="327">
        <f t="shared" si="14"/>
        <v>47</v>
      </c>
      <c r="BA34" s="327" t="str">
        <f t="shared" si="14"/>
        <v/>
      </c>
      <c r="BB34" s="327" t="str">
        <f t="shared" si="14"/>
        <v/>
      </c>
      <c r="BC34" s="327" t="str">
        <f t="shared" si="14"/>
        <v/>
      </c>
      <c r="BD34" s="327" t="str">
        <f t="shared" si="14"/>
        <v/>
      </c>
      <c r="BE34" s="327" t="str">
        <f t="shared" si="12"/>
        <v/>
      </c>
    </row>
    <row r="35" spans="1:57" ht="11.25" customHeight="1">
      <c r="A35" s="2"/>
      <c r="B35" s="342">
        <v>24</v>
      </c>
      <c r="C35" s="149" t="str">
        <f>'１号機'!C89</f>
        <v>水</v>
      </c>
      <c r="D35" s="150" t="s">
        <v>40</v>
      </c>
      <c r="E35" s="320"/>
      <c r="F35" s="321">
        <f>'１号機'!F89</f>
        <v>3</v>
      </c>
      <c r="G35" s="322">
        <f>'１号機'!H89</f>
        <v>2</v>
      </c>
      <c r="H35" s="322">
        <f>'１号機'!J89</f>
        <v>6</v>
      </c>
      <c r="I35" s="322">
        <f>'１号機'!L89</f>
        <v>1</v>
      </c>
      <c r="J35" s="322">
        <f>'１号機'!N89</f>
        <v>13</v>
      </c>
      <c r="K35" s="322">
        <f>'１号機'!P89</f>
        <v>0</v>
      </c>
      <c r="L35" s="322">
        <f>'１号機'!R89</f>
        <v>0</v>
      </c>
      <c r="M35" s="322">
        <f>'１号機'!T89</f>
        <v>0</v>
      </c>
      <c r="N35" s="323">
        <f t="shared" si="0"/>
        <v>25</v>
      </c>
      <c r="O35" s="324">
        <f>'１号機'!W89</f>
        <v>19500</v>
      </c>
      <c r="P35" s="323">
        <f>'１号機'!X89</f>
        <v>8</v>
      </c>
      <c r="Q35" s="325">
        <f>'１号機'!Y89</f>
        <v>800</v>
      </c>
      <c r="R35" s="326">
        <f t="shared" si="1"/>
        <v>18700</v>
      </c>
      <c r="S35" s="321">
        <f>'２号機'!F89</f>
        <v>1</v>
      </c>
      <c r="T35" s="322">
        <f>'２号機'!H89</f>
        <v>0</v>
      </c>
      <c r="U35" s="322">
        <f>'２号機'!J89</f>
        <v>5</v>
      </c>
      <c r="V35" s="322">
        <f>'２号機'!L89</f>
        <v>0</v>
      </c>
      <c r="W35" s="322">
        <f>'２号機'!N89</f>
        <v>8</v>
      </c>
      <c r="X35" s="322">
        <f>'２号機'!P89</f>
        <v>0</v>
      </c>
      <c r="Y35" s="322">
        <f>'２号機'!R89</f>
        <v>0</v>
      </c>
      <c r="Z35" s="322">
        <f>'２号機'!T89</f>
        <v>0</v>
      </c>
      <c r="AA35" s="323">
        <f t="shared" si="2"/>
        <v>14</v>
      </c>
      <c r="AB35" s="324">
        <f>'２号機'!W89</f>
        <v>9800</v>
      </c>
      <c r="AC35" s="323">
        <f>'２号機'!X89</f>
        <v>6</v>
      </c>
      <c r="AD35" s="325">
        <f>'２号機'!Y89</f>
        <v>600</v>
      </c>
      <c r="AE35" s="326">
        <f t="shared" si="3"/>
        <v>9200</v>
      </c>
      <c r="AF35" s="321">
        <f>'３号機'!F89</f>
        <v>0</v>
      </c>
      <c r="AG35" s="322">
        <f>'３号機'!H89</f>
        <v>0</v>
      </c>
      <c r="AH35" s="322">
        <f>'３号機'!J89</f>
        <v>0</v>
      </c>
      <c r="AI35" s="322">
        <f>'３号機'!L89</f>
        <v>0</v>
      </c>
      <c r="AJ35" s="322">
        <f>'３号機'!N89</f>
        <v>0</v>
      </c>
      <c r="AK35" s="322">
        <f>'３号機'!P89</f>
        <v>0</v>
      </c>
      <c r="AL35" s="322">
        <f>'３号機'!R89</f>
        <v>0</v>
      </c>
      <c r="AM35" s="322">
        <f>'３号機'!T89</f>
        <v>0</v>
      </c>
      <c r="AN35" s="323">
        <f t="shared" si="4"/>
        <v>0</v>
      </c>
      <c r="AO35" s="324">
        <f>'３号機'!W89</f>
        <v>0</v>
      </c>
      <c r="AP35" s="323">
        <f>'３号機'!X89</f>
        <v>0</v>
      </c>
      <c r="AQ35" s="325">
        <f>'３号機'!Y89</f>
        <v>0</v>
      </c>
      <c r="AR35" s="326">
        <f t="shared" si="5"/>
        <v>0</v>
      </c>
      <c r="AS35" s="280">
        <f t="shared" si="6"/>
        <v>39</v>
      </c>
      <c r="AT35" s="257">
        <f t="shared" si="7"/>
        <v>29300</v>
      </c>
      <c r="AU35" s="253">
        <f t="shared" si="8"/>
        <v>14</v>
      </c>
      <c r="AV35" s="258">
        <f t="shared" si="9"/>
        <v>1400</v>
      </c>
      <c r="AW35" s="282">
        <f t="shared" si="10"/>
        <v>27900</v>
      </c>
      <c r="AY35" s="327" t="str">
        <f t="shared" si="14"/>
        <v/>
      </c>
      <c r="AZ35" s="327" t="str">
        <f t="shared" si="14"/>
        <v/>
      </c>
      <c r="BA35" s="327">
        <f t="shared" si="14"/>
        <v>39</v>
      </c>
      <c r="BB35" s="327" t="str">
        <f t="shared" si="14"/>
        <v/>
      </c>
      <c r="BC35" s="327" t="str">
        <f t="shared" si="14"/>
        <v/>
      </c>
      <c r="BD35" s="327" t="str">
        <f t="shared" si="14"/>
        <v/>
      </c>
      <c r="BE35" s="327" t="str">
        <f t="shared" si="12"/>
        <v/>
      </c>
    </row>
    <row r="36" spans="1:57" ht="11.25" customHeight="1">
      <c r="A36" s="2"/>
      <c r="B36" s="342">
        <v>25</v>
      </c>
      <c r="C36" s="149" t="str">
        <f>'１号機'!C90</f>
        <v>木</v>
      </c>
      <c r="D36" s="150" t="s">
        <v>40</v>
      </c>
      <c r="E36" s="320"/>
      <c r="F36" s="321">
        <f>'１号機'!F90</f>
        <v>0</v>
      </c>
      <c r="G36" s="322">
        <f>'１号機'!H90</f>
        <v>0</v>
      </c>
      <c r="H36" s="322">
        <f>'１号機'!J90</f>
        <v>3</v>
      </c>
      <c r="I36" s="322">
        <f>'１号機'!L90</f>
        <v>0</v>
      </c>
      <c r="J36" s="322">
        <f>'１号機'!N90</f>
        <v>10</v>
      </c>
      <c r="K36" s="322">
        <f>'１号機'!P90</f>
        <v>0</v>
      </c>
      <c r="L36" s="322">
        <f>'１号機'!R90</f>
        <v>0</v>
      </c>
      <c r="M36" s="322">
        <f>'１号機'!T90</f>
        <v>0</v>
      </c>
      <c r="N36" s="323">
        <f t="shared" si="0"/>
        <v>13</v>
      </c>
      <c r="O36" s="324">
        <f>'１号機'!W90</f>
        <v>7000</v>
      </c>
      <c r="P36" s="323">
        <f>'１号機'!X90</f>
        <v>0</v>
      </c>
      <c r="Q36" s="325">
        <f>'１号機'!Y90</f>
        <v>0</v>
      </c>
      <c r="R36" s="326">
        <f t="shared" si="1"/>
        <v>7000</v>
      </c>
      <c r="S36" s="321">
        <f>'２号機'!F90</f>
        <v>0</v>
      </c>
      <c r="T36" s="322">
        <f>'２号機'!H90</f>
        <v>0</v>
      </c>
      <c r="U36" s="322">
        <f>'２号機'!J90</f>
        <v>0</v>
      </c>
      <c r="V36" s="322">
        <f>'２号機'!L90</f>
        <v>1</v>
      </c>
      <c r="W36" s="322">
        <f>'２号機'!N90</f>
        <v>10</v>
      </c>
      <c r="X36" s="322">
        <f>'２号機'!P90</f>
        <v>0</v>
      </c>
      <c r="Y36" s="322">
        <f>'２号機'!R90</f>
        <v>0</v>
      </c>
      <c r="Z36" s="322">
        <f>'２号機'!T90</f>
        <v>0</v>
      </c>
      <c r="AA36" s="323">
        <f t="shared" si="2"/>
        <v>11</v>
      </c>
      <c r="AB36" s="324">
        <f>'２号機'!W90</f>
        <v>4600</v>
      </c>
      <c r="AC36" s="323">
        <f>'２号機'!X90</f>
        <v>11</v>
      </c>
      <c r="AD36" s="325">
        <f>'２号機'!Y90</f>
        <v>1100</v>
      </c>
      <c r="AE36" s="326">
        <f t="shared" si="3"/>
        <v>3500</v>
      </c>
      <c r="AF36" s="321">
        <f>'３号機'!F90</f>
        <v>0</v>
      </c>
      <c r="AG36" s="322">
        <f>'３号機'!H90</f>
        <v>0</v>
      </c>
      <c r="AH36" s="322">
        <f>'３号機'!J90</f>
        <v>0</v>
      </c>
      <c r="AI36" s="322">
        <f>'３号機'!L90</f>
        <v>0</v>
      </c>
      <c r="AJ36" s="322">
        <f>'３号機'!N90</f>
        <v>0</v>
      </c>
      <c r="AK36" s="322">
        <f>'３号機'!P90</f>
        <v>0</v>
      </c>
      <c r="AL36" s="322">
        <f>'３号機'!R90</f>
        <v>0</v>
      </c>
      <c r="AM36" s="322">
        <f>'３号機'!T90</f>
        <v>0</v>
      </c>
      <c r="AN36" s="323">
        <f t="shared" si="4"/>
        <v>0</v>
      </c>
      <c r="AO36" s="324">
        <f>'３号機'!W90</f>
        <v>0</v>
      </c>
      <c r="AP36" s="323">
        <f>'３号機'!X90</f>
        <v>0</v>
      </c>
      <c r="AQ36" s="325">
        <f>'３号機'!Y90</f>
        <v>0</v>
      </c>
      <c r="AR36" s="326">
        <f t="shared" si="5"/>
        <v>0</v>
      </c>
      <c r="AS36" s="280">
        <f t="shared" si="6"/>
        <v>24</v>
      </c>
      <c r="AT36" s="257">
        <f t="shared" si="7"/>
        <v>11600</v>
      </c>
      <c r="AU36" s="253">
        <f t="shared" si="8"/>
        <v>11</v>
      </c>
      <c r="AV36" s="258">
        <f t="shared" si="9"/>
        <v>1100</v>
      </c>
      <c r="AW36" s="282">
        <f t="shared" si="10"/>
        <v>10500</v>
      </c>
      <c r="AY36" s="327" t="str">
        <f t="shared" si="14"/>
        <v/>
      </c>
      <c r="AZ36" s="327" t="str">
        <f t="shared" si="14"/>
        <v/>
      </c>
      <c r="BA36" s="327" t="str">
        <f t="shared" si="14"/>
        <v/>
      </c>
      <c r="BB36" s="327">
        <f t="shared" si="14"/>
        <v>24</v>
      </c>
      <c r="BC36" s="327" t="str">
        <f t="shared" si="14"/>
        <v/>
      </c>
      <c r="BD36" s="327" t="str">
        <f t="shared" si="14"/>
        <v/>
      </c>
      <c r="BE36" s="327" t="str">
        <f t="shared" si="12"/>
        <v/>
      </c>
    </row>
    <row r="37" spans="1:57" ht="11.25" customHeight="1">
      <c r="A37" s="2"/>
      <c r="B37" s="342">
        <v>26</v>
      </c>
      <c r="C37" s="149" t="str">
        <f>'１号機'!C91</f>
        <v>金</v>
      </c>
      <c r="D37" s="150" t="s">
        <v>40</v>
      </c>
      <c r="E37" s="320"/>
      <c r="F37" s="321">
        <f>'１号機'!F91</f>
        <v>1</v>
      </c>
      <c r="G37" s="322">
        <f>'１号機'!H91</f>
        <v>0</v>
      </c>
      <c r="H37" s="322">
        <f>'１号機'!J91</f>
        <v>4</v>
      </c>
      <c r="I37" s="322">
        <f>'１号機'!L91</f>
        <v>0</v>
      </c>
      <c r="J37" s="322">
        <f>'１号機'!N91</f>
        <v>6</v>
      </c>
      <c r="K37" s="322">
        <f>'１号機'!P91</f>
        <v>0</v>
      </c>
      <c r="L37" s="322">
        <f>'１号機'!R91</f>
        <v>0</v>
      </c>
      <c r="M37" s="322">
        <f>'１号機'!T91</f>
        <v>0</v>
      </c>
      <c r="N37" s="323">
        <f t="shared" si="0"/>
        <v>11</v>
      </c>
      <c r="O37" s="324">
        <f>'１号機'!W91</f>
        <v>7800</v>
      </c>
      <c r="P37" s="323">
        <f>'１号機'!X91</f>
        <v>20</v>
      </c>
      <c r="Q37" s="325">
        <f>'１号機'!Y91</f>
        <v>2000</v>
      </c>
      <c r="R37" s="326">
        <f t="shared" si="1"/>
        <v>5800</v>
      </c>
      <c r="S37" s="321">
        <f>'２号機'!F91</f>
        <v>1</v>
      </c>
      <c r="T37" s="322">
        <f>'２号機'!H91</f>
        <v>0</v>
      </c>
      <c r="U37" s="322">
        <f>'２号機'!J91</f>
        <v>1</v>
      </c>
      <c r="V37" s="322">
        <f>'２号機'!L91</f>
        <v>0</v>
      </c>
      <c r="W37" s="322">
        <f>'２号機'!N91</f>
        <v>5</v>
      </c>
      <c r="X37" s="322">
        <f>'２号機'!P91</f>
        <v>0</v>
      </c>
      <c r="Y37" s="322">
        <f>'２号機'!R91</f>
        <v>0</v>
      </c>
      <c r="Z37" s="322">
        <f>'２号機'!T91</f>
        <v>0</v>
      </c>
      <c r="AA37" s="323">
        <f t="shared" si="2"/>
        <v>7</v>
      </c>
      <c r="AB37" s="324">
        <f>'２号機'!W91</f>
        <v>4100</v>
      </c>
      <c r="AC37" s="323">
        <f>'２号機'!X91</f>
        <v>3</v>
      </c>
      <c r="AD37" s="325">
        <f>'２号機'!Y91</f>
        <v>300</v>
      </c>
      <c r="AE37" s="326">
        <f t="shared" si="3"/>
        <v>3800</v>
      </c>
      <c r="AF37" s="321">
        <f>'３号機'!F91</f>
        <v>0</v>
      </c>
      <c r="AG37" s="322">
        <f>'３号機'!H91</f>
        <v>0</v>
      </c>
      <c r="AH37" s="322">
        <f>'３号機'!J91</f>
        <v>0</v>
      </c>
      <c r="AI37" s="322">
        <f>'３号機'!L91</f>
        <v>0</v>
      </c>
      <c r="AJ37" s="322">
        <f>'３号機'!N91</f>
        <v>0</v>
      </c>
      <c r="AK37" s="322">
        <f>'３号機'!P91</f>
        <v>0</v>
      </c>
      <c r="AL37" s="322">
        <f>'３号機'!R91</f>
        <v>0</v>
      </c>
      <c r="AM37" s="322">
        <f>'３号機'!T91</f>
        <v>0</v>
      </c>
      <c r="AN37" s="323">
        <f t="shared" si="4"/>
        <v>0</v>
      </c>
      <c r="AO37" s="324">
        <f>'３号機'!W91</f>
        <v>0</v>
      </c>
      <c r="AP37" s="323">
        <f>'３号機'!X91</f>
        <v>0</v>
      </c>
      <c r="AQ37" s="325">
        <f>'３号機'!Y91</f>
        <v>0</v>
      </c>
      <c r="AR37" s="326">
        <f t="shared" si="5"/>
        <v>0</v>
      </c>
      <c r="AS37" s="280">
        <f t="shared" si="6"/>
        <v>18</v>
      </c>
      <c r="AT37" s="257">
        <f t="shared" si="7"/>
        <v>11900</v>
      </c>
      <c r="AU37" s="253">
        <f t="shared" si="8"/>
        <v>23</v>
      </c>
      <c r="AV37" s="258">
        <f t="shared" si="9"/>
        <v>2300</v>
      </c>
      <c r="AW37" s="282">
        <f t="shared" si="10"/>
        <v>9600</v>
      </c>
      <c r="AY37" s="327" t="str">
        <f t="shared" si="14"/>
        <v/>
      </c>
      <c r="AZ37" s="327" t="str">
        <f t="shared" si="14"/>
        <v/>
      </c>
      <c r="BA37" s="327" t="str">
        <f t="shared" si="14"/>
        <v/>
      </c>
      <c r="BB37" s="327" t="str">
        <f t="shared" si="14"/>
        <v/>
      </c>
      <c r="BC37" s="327">
        <f t="shared" si="14"/>
        <v>18</v>
      </c>
      <c r="BD37" s="327" t="str">
        <f t="shared" si="14"/>
        <v/>
      </c>
      <c r="BE37" s="327" t="str">
        <f t="shared" si="12"/>
        <v/>
      </c>
    </row>
    <row r="38" spans="1:57" ht="11.25" customHeight="1">
      <c r="A38" s="2"/>
      <c r="B38" s="342">
        <v>27</v>
      </c>
      <c r="C38" s="149" t="str">
        <f>'１号機'!C92</f>
        <v>土</v>
      </c>
      <c r="D38" s="150" t="s">
        <v>40</v>
      </c>
      <c r="E38" s="320"/>
      <c r="F38" s="321">
        <f>'１号機'!F92</f>
        <v>6</v>
      </c>
      <c r="G38" s="322">
        <f>'１号機'!H92</f>
        <v>3</v>
      </c>
      <c r="H38" s="322">
        <f>'１号機'!J92</f>
        <v>11</v>
      </c>
      <c r="I38" s="322">
        <f>'１号機'!L92</f>
        <v>2</v>
      </c>
      <c r="J38" s="322">
        <f>'１号機'!N92</f>
        <v>13</v>
      </c>
      <c r="K38" s="322">
        <f>'１号機'!P92</f>
        <v>0</v>
      </c>
      <c r="L38" s="322">
        <f>'１号機'!R92</f>
        <v>0</v>
      </c>
      <c r="M38" s="322">
        <f>'１号機'!T92</f>
        <v>0</v>
      </c>
      <c r="N38" s="323">
        <f t="shared" si="0"/>
        <v>35</v>
      </c>
      <c r="O38" s="324">
        <f>'１号機'!W92</f>
        <v>31200</v>
      </c>
      <c r="P38" s="323">
        <f>'１号機'!X92</f>
        <v>33</v>
      </c>
      <c r="Q38" s="325">
        <f>'１号機'!Y92</f>
        <v>3300</v>
      </c>
      <c r="R38" s="326">
        <f t="shared" si="1"/>
        <v>27900</v>
      </c>
      <c r="S38" s="321">
        <f>'２号機'!F92</f>
        <v>4</v>
      </c>
      <c r="T38" s="322">
        <f>'２号機'!H92</f>
        <v>2</v>
      </c>
      <c r="U38" s="322">
        <f>'２号機'!J92</f>
        <v>5</v>
      </c>
      <c r="V38" s="322">
        <f>'２号機'!L92</f>
        <v>4</v>
      </c>
      <c r="W38" s="322">
        <f>'２号機'!N92</f>
        <v>15</v>
      </c>
      <c r="X38" s="322">
        <f>'２号機'!P92</f>
        <v>0</v>
      </c>
      <c r="Y38" s="322">
        <f>'２号機'!R92</f>
        <v>0</v>
      </c>
      <c r="Z38" s="322">
        <f>'２号機'!T92</f>
        <v>0</v>
      </c>
      <c r="AA38" s="323">
        <f t="shared" si="2"/>
        <v>30</v>
      </c>
      <c r="AB38" s="324">
        <f>'２号機'!W92</f>
        <v>22700</v>
      </c>
      <c r="AC38" s="323">
        <f>'２号機'!X92</f>
        <v>13</v>
      </c>
      <c r="AD38" s="325">
        <f>'２号機'!Y92</f>
        <v>1300</v>
      </c>
      <c r="AE38" s="326">
        <f t="shared" si="3"/>
        <v>21400</v>
      </c>
      <c r="AF38" s="321">
        <f>'３号機'!F92</f>
        <v>0</v>
      </c>
      <c r="AG38" s="322">
        <f>'３号機'!H92</f>
        <v>0</v>
      </c>
      <c r="AH38" s="322">
        <f>'３号機'!J92</f>
        <v>0</v>
      </c>
      <c r="AI38" s="322">
        <f>'３号機'!L92</f>
        <v>0</v>
      </c>
      <c r="AJ38" s="322">
        <f>'３号機'!N92</f>
        <v>0</v>
      </c>
      <c r="AK38" s="322">
        <f>'３号機'!P92</f>
        <v>0</v>
      </c>
      <c r="AL38" s="322">
        <f>'３号機'!R92</f>
        <v>0</v>
      </c>
      <c r="AM38" s="322">
        <f>'３号機'!T92</f>
        <v>0</v>
      </c>
      <c r="AN38" s="323">
        <f t="shared" si="4"/>
        <v>0</v>
      </c>
      <c r="AO38" s="324">
        <f>'３号機'!W92</f>
        <v>0</v>
      </c>
      <c r="AP38" s="323">
        <f>'３号機'!X92</f>
        <v>0</v>
      </c>
      <c r="AQ38" s="325">
        <f>'３号機'!Y92</f>
        <v>0</v>
      </c>
      <c r="AR38" s="326">
        <f t="shared" si="5"/>
        <v>0</v>
      </c>
      <c r="AS38" s="280">
        <f t="shared" si="6"/>
        <v>65</v>
      </c>
      <c r="AT38" s="257">
        <f t="shared" si="7"/>
        <v>53900</v>
      </c>
      <c r="AU38" s="253">
        <f t="shared" si="8"/>
        <v>46</v>
      </c>
      <c r="AV38" s="258">
        <f t="shared" si="9"/>
        <v>4600</v>
      </c>
      <c r="AW38" s="282">
        <f t="shared" si="10"/>
        <v>49300</v>
      </c>
      <c r="AY38" s="327" t="str">
        <f t="shared" si="14"/>
        <v/>
      </c>
      <c r="AZ38" s="327" t="str">
        <f t="shared" si="14"/>
        <v/>
      </c>
      <c r="BA38" s="327" t="str">
        <f t="shared" si="14"/>
        <v/>
      </c>
      <c r="BB38" s="327" t="str">
        <f t="shared" si="14"/>
        <v/>
      </c>
      <c r="BC38" s="327" t="str">
        <f t="shared" si="14"/>
        <v/>
      </c>
      <c r="BD38" s="327">
        <f t="shared" si="14"/>
        <v>65</v>
      </c>
      <c r="BE38" s="327" t="str">
        <f t="shared" si="12"/>
        <v/>
      </c>
    </row>
    <row r="39" spans="1:57" ht="11.25" customHeight="1">
      <c r="A39" s="2"/>
      <c r="B39" s="342">
        <v>28</v>
      </c>
      <c r="C39" s="149" t="str">
        <f>'１号機'!C93</f>
        <v>日</v>
      </c>
      <c r="D39" s="150" t="s">
        <v>40</v>
      </c>
      <c r="E39" s="320"/>
      <c r="F39" s="321">
        <f>'１号機'!F93</f>
        <v>4</v>
      </c>
      <c r="G39" s="322">
        <f>'１号機'!H93</f>
        <v>1</v>
      </c>
      <c r="H39" s="322">
        <f>'１号機'!J93</f>
        <v>7</v>
      </c>
      <c r="I39" s="322">
        <f>'１号機'!L93</f>
        <v>2</v>
      </c>
      <c r="J39" s="322">
        <f>'１号機'!N93</f>
        <v>16</v>
      </c>
      <c r="K39" s="322">
        <f>'１号機'!P93</f>
        <v>0</v>
      </c>
      <c r="L39" s="322">
        <f>'１号機'!R93</f>
        <v>0</v>
      </c>
      <c r="M39" s="322">
        <f>'１号機'!T93</f>
        <v>0</v>
      </c>
      <c r="N39" s="323">
        <f t="shared" si="0"/>
        <v>30</v>
      </c>
      <c r="O39" s="324">
        <f>'１号機'!W93</f>
        <v>22900</v>
      </c>
      <c r="P39" s="323">
        <f>'１号機'!X93</f>
        <v>31</v>
      </c>
      <c r="Q39" s="325">
        <f>'１号機'!Y93</f>
        <v>3100</v>
      </c>
      <c r="R39" s="326">
        <f t="shared" si="1"/>
        <v>19800</v>
      </c>
      <c r="S39" s="321">
        <f>'２号機'!F93</f>
        <v>3</v>
      </c>
      <c r="T39" s="322">
        <f>'２号機'!H93</f>
        <v>3</v>
      </c>
      <c r="U39" s="322">
        <f>'２号機'!J93</f>
        <v>5</v>
      </c>
      <c r="V39" s="322">
        <f>'２号機'!L93</f>
        <v>1</v>
      </c>
      <c r="W39" s="322">
        <f>'２号機'!N93</f>
        <v>16</v>
      </c>
      <c r="X39" s="322">
        <f>'２号機'!P93</f>
        <v>0</v>
      </c>
      <c r="Y39" s="322">
        <f>'２号機'!R93</f>
        <v>0</v>
      </c>
      <c r="Z39" s="322">
        <f>'２号機'!T93</f>
        <v>0</v>
      </c>
      <c r="AA39" s="323">
        <f t="shared" si="2"/>
        <v>28</v>
      </c>
      <c r="AB39" s="324">
        <f>'２号機'!W93</f>
        <v>21100</v>
      </c>
      <c r="AC39" s="323">
        <f>'２号機'!X93</f>
        <v>35</v>
      </c>
      <c r="AD39" s="325">
        <f>'２号機'!Y93</f>
        <v>3500</v>
      </c>
      <c r="AE39" s="326">
        <f t="shared" si="3"/>
        <v>17600</v>
      </c>
      <c r="AF39" s="321">
        <f>'３号機'!F93</f>
        <v>0</v>
      </c>
      <c r="AG39" s="322">
        <f>'３号機'!H93</f>
        <v>0</v>
      </c>
      <c r="AH39" s="322">
        <f>'３号機'!J93</f>
        <v>0</v>
      </c>
      <c r="AI39" s="322">
        <f>'３号機'!L93</f>
        <v>0</v>
      </c>
      <c r="AJ39" s="322">
        <f>'３号機'!N93</f>
        <v>0</v>
      </c>
      <c r="AK39" s="322">
        <f>'３号機'!P93</f>
        <v>0</v>
      </c>
      <c r="AL39" s="322">
        <f>'３号機'!R93</f>
        <v>0</v>
      </c>
      <c r="AM39" s="322">
        <f>'３号機'!T93</f>
        <v>0</v>
      </c>
      <c r="AN39" s="323">
        <f t="shared" si="4"/>
        <v>0</v>
      </c>
      <c r="AO39" s="324">
        <f>'３号機'!W93</f>
        <v>0</v>
      </c>
      <c r="AP39" s="323">
        <f>'３号機'!X93</f>
        <v>0</v>
      </c>
      <c r="AQ39" s="325">
        <f>'３号機'!Y93</f>
        <v>0</v>
      </c>
      <c r="AR39" s="326">
        <f t="shared" si="5"/>
        <v>0</v>
      </c>
      <c r="AS39" s="280">
        <f t="shared" si="6"/>
        <v>58</v>
      </c>
      <c r="AT39" s="257">
        <f t="shared" si="7"/>
        <v>44000</v>
      </c>
      <c r="AU39" s="253">
        <f t="shared" si="8"/>
        <v>66</v>
      </c>
      <c r="AV39" s="258">
        <f t="shared" si="9"/>
        <v>6600</v>
      </c>
      <c r="AW39" s="282">
        <f t="shared" si="10"/>
        <v>37400</v>
      </c>
      <c r="AY39" s="327" t="str">
        <f t="shared" si="14"/>
        <v/>
      </c>
      <c r="AZ39" s="327" t="str">
        <f t="shared" si="14"/>
        <v/>
      </c>
      <c r="BA39" s="327" t="str">
        <f t="shared" si="14"/>
        <v/>
      </c>
      <c r="BB39" s="327" t="str">
        <f t="shared" si="14"/>
        <v/>
      </c>
      <c r="BC39" s="327" t="str">
        <f t="shared" si="14"/>
        <v/>
      </c>
      <c r="BD39" s="327" t="str">
        <f t="shared" si="14"/>
        <v/>
      </c>
      <c r="BE39" s="327">
        <f t="shared" si="12"/>
        <v>58</v>
      </c>
    </row>
    <row r="40" spans="1:57" ht="11.25" customHeight="1">
      <c r="A40" s="2"/>
      <c r="B40" s="341">
        <v>29</v>
      </c>
      <c r="C40" s="10" t="str">
        <f>'１号機'!C94</f>
        <v>月</v>
      </c>
      <c r="D40" s="6" t="s">
        <v>41</v>
      </c>
      <c r="E40" s="316"/>
      <c r="F40" s="300">
        <f>'１号機'!F94</f>
        <v>2</v>
      </c>
      <c r="G40" s="240">
        <f>'１号機'!H94</f>
        <v>3</v>
      </c>
      <c r="H40" s="240">
        <f>'１号機'!J94</f>
        <v>5</v>
      </c>
      <c r="I40" s="240">
        <f>'１号機'!L94</f>
        <v>0</v>
      </c>
      <c r="J40" s="240">
        <f>'１号機'!N94</f>
        <v>8</v>
      </c>
      <c r="K40" s="240">
        <f>'１号機'!P94</f>
        <v>0</v>
      </c>
      <c r="L40" s="240">
        <f>'１号機'!R94</f>
        <v>0</v>
      </c>
      <c r="M40" s="240">
        <f>'１号機'!T94</f>
        <v>0</v>
      </c>
      <c r="N40" s="236">
        <f t="shared" si="0"/>
        <v>18</v>
      </c>
      <c r="O40" s="241">
        <f>'１号機'!W94</f>
        <v>15100</v>
      </c>
      <c r="P40" s="236">
        <f>'１号機'!X94</f>
        <v>18</v>
      </c>
      <c r="Q40" s="242">
        <f>'１号機'!Y94</f>
        <v>1800</v>
      </c>
      <c r="R40" s="301">
        <f t="shared" si="1"/>
        <v>13300</v>
      </c>
      <c r="S40" s="300">
        <f>'２号機'!F94</f>
        <v>2</v>
      </c>
      <c r="T40" s="240">
        <f>'２号機'!H94</f>
        <v>1</v>
      </c>
      <c r="U40" s="240">
        <f>'２号機'!J94</f>
        <v>6</v>
      </c>
      <c r="V40" s="240">
        <f>'２号機'!L94</f>
        <v>0</v>
      </c>
      <c r="W40" s="240">
        <f>'２号機'!N94</f>
        <v>8</v>
      </c>
      <c r="X40" s="240">
        <f>'２号機'!P94</f>
        <v>0</v>
      </c>
      <c r="Y40" s="240">
        <f>'２号機'!R94</f>
        <v>0</v>
      </c>
      <c r="Z40" s="240">
        <f>'２号機'!T94</f>
        <v>0</v>
      </c>
      <c r="AA40" s="236">
        <f t="shared" si="2"/>
        <v>17</v>
      </c>
      <c r="AB40" s="241">
        <f>'２号機'!W94</f>
        <v>13500</v>
      </c>
      <c r="AC40" s="236">
        <f>'２号機'!X94</f>
        <v>26</v>
      </c>
      <c r="AD40" s="242">
        <f>'２号機'!Y94</f>
        <v>2600</v>
      </c>
      <c r="AE40" s="301">
        <f t="shared" si="3"/>
        <v>10900</v>
      </c>
      <c r="AF40" s="300">
        <f>'３号機'!F94</f>
        <v>0</v>
      </c>
      <c r="AG40" s="240">
        <f>'３号機'!H94</f>
        <v>0</v>
      </c>
      <c r="AH40" s="240">
        <f>'３号機'!J94</f>
        <v>0</v>
      </c>
      <c r="AI40" s="240">
        <f>'３号機'!L94</f>
        <v>0</v>
      </c>
      <c r="AJ40" s="240">
        <f>'３号機'!N94</f>
        <v>0</v>
      </c>
      <c r="AK40" s="240">
        <f>'３号機'!P94</f>
        <v>0</v>
      </c>
      <c r="AL40" s="240">
        <f>'３号機'!R94</f>
        <v>0</v>
      </c>
      <c r="AM40" s="240">
        <f>'３号機'!T94</f>
        <v>0</v>
      </c>
      <c r="AN40" s="236">
        <f t="shared" si="4"/>
        <v>0</v>
      </c>
      <c r="AO40" s="241">
        <f>'３号機'!W94</f>
        <v>0</v>
      </c>
      <c r="AP40" s="236">
        <f>'３号機'!X94</f>
        <v>0</v>
      </c>
      <c r="AQ40" s="242">
        <f>'３号機'!Y94</f>
        <v>0</v>
      </c>
      <c r="AR40" s="301">
        <f t="shared" si="5"/>
        <v>0</v>
      </c>
      <c r="AS40" s="280">
        <f t="shared" si="6"/>
        <v>35</v>
      </c>
      <c r="AT40" s="257">
        <f t="shared" si="7"/>
        <v>28600</v>
      </c>
      <c r="AU40" s="253">
        <f t="shared" si="8"/>
        <v>44</v>
      </c>
      <c r="AV40" s="258">
        <f t="shared" si="9"/>
        <v>4400</v>
      </c>
      <c r="AW40" s="282">
        <f t="shared" si="10"/>
        <v>24200</v>
      </c>
      <c r="AY40" s="327">
        <f t="shared" si="14"/>
        <v>35</v>
      </c>
      <c r="AZ40" s="327" t="str">
        <f t="shared" si="14"/>
        <v/>
      </c>
      <c r="BA40" s="327" t="str">
        <f t="shared" si="14"/>
        <v/>
      </c>
      <c r="BB40" s="327" t="str">
        <f t="shared" si="14"/>
        <v/>
      </c>
      <c r="BC40" s="327" t="str">
        <f t="shared" si="14"/>
        <v/>
      </c>
      <c r="BD40" s="327" t="str">
        <f t="shared" si="14"/>
        <v/>
      </c>
      <c r="BE40" s="327" t="str">
        <f t="shared" si="12"/>
        <v/>
      </c>
    </row>
    <row r="41" spans="1:57" ht="11.25" customHeight="1">
      <c r="A41" s="2"/>
      <c r="B41" s="341">
        <v>30</v>
      </c>
      <c r="C41" s="10" t="str">
        <f>'１号機'!C95</f>
        <v>火</v>
      </c>
      <c r="D41" s="6" t="s">
        <v>41</v>
      </c>
      <c r="E41" s="316"/>
      <c r="F41" s="300">
        <f>'１号機'!F95</f>
        <v>2</v>
      </c>
      <c r="G41" s="240">
        <f>'１号機'!H95</f>
        <v>4</v>
      </c>
      <c r="H41" s="240">
        <f>'１号機'!J95</f>
        <v>5</v>
      </c>
      <c r="I41" s="240">
        <f>'１号機'!L95</f>
        <v>2</v>
      </c>
      <c r="J41" s="240">
        <f>'１号機'!N95</f>
        <v>14</v>
      </c>
      <c r="K41" s="240">
        <f>'１号機'!P95</f>
        <v>0</v>
      </c>
      <c r="L41" s="240">
        <f>'１号機'!R95</f>
        <v>0</v>
      </c>
      <c r="M41" s="240">
        <f>'１号機'!T95</f>
        <v>0</v>
      </c>
      <c r="N41" s="236">
        <f t="shared" si="0"/>
        <v>27</v>
      </c>
      <c r="O41" s="241">
        <f>'１号機'!W95</f>
        <v>21000</v>
      </c>
      <c r="P41" s="236">
        <f>'１号機'!X95</f>
        <v>50</v>
      </c>
      <c r="Q41" s="242">
        <f>'１号機'!Y95</f>
        <v>5000</v>
      </c>
      <c r="R41" s="301">
        <f t="shared" si="1"/>
        <v>16000</v>
      </c>
      <c r="S41" s="300">
        <f>'２号機'!F95</f>
        <v>0</v>
      </c>
      <c r="T41" s="240">
        <f>'２号機'!H95</f>
        <v>3</v>
      </c>
      <c r="U41" s="240">
        <f>'２号機'!J95</f>
        <v>1</v>
      </c>
      <c r="V41" s="240">
        <f>'２号機'!L95</f>
        <v>1</v>
      </c>
      <c r="W41" s="240">
        <f>'２号機'!N95</f>
        <v>9</v>
      </c>
      <c r="X41" s="240">
        <f>'２号機'!P95</f>
        <v>0</v>
      </c>
      <c r="Y41" s="240">
        <f>'２号機'!R95</f>
        <v>0</v>
      </c>
      <c r="Z41" s="240">
        <f>'２号機'!T95</f>
        <v>0</v>
      </c>
      <c r="AA41" s="236">
        <f t="shared" si="2"/>
        <v>14</v>
      </c>
      <c r="AB41" s="241">
        <f>'２号機'!W95</f>
        <v>9200</v>
      </c>
      <c r="AC41" s="236">
        <f>'２号機'!X95</f>
        <v>7</v>
      </c>
      <c r="AD41" s="242">
        <f>'２号機'!Y95</f>
        <v>700</v>
      </c>
      <c r="AE41" s="301">
        <f t="shared" si="3"/>
        <v>8500</v>
      </c>
      <c r="AF41" s="300">
        <f>'３号機'!F95</f>
        <v>0</v>
      </c>
      <c r="AG41" s="240">
        <f>'３号機'!H95</f>
        <v>0</v>
      </c>
      <c r="AH41" s="240">
        <f>'３号機'!J95</f>
        <v>0</v>
      </c>
      <c r="AI41" s="240">
        <f>'３号機'!L95</f>
        <v>0</v>
      </c>
      <c r="AJ41" s="240">
        <f>'３号機'!N95</f>
        <v>0</v>
      </c>
      <c r="AK41" s="240">
        <f>'３号機'!P95</f>
        <v>0</v>
      </c>
      <c r="AL41" s="240">
        <f>'３号機'!R95</f>
        <v>0</v>
      </c>
      <c r="AM41" s="240">
        <f>'３号機'!T95</f>
        <v>0</v>
      </c>
      <c r="AN41" s="236">
        <f t="shared" si="4"/>
        <v>0</v>
      </c>
      <c r="AO41" s="241">
        <f>'３号機'!W95</f>
        <v>0</v>
      </c>
      <c r="AP41" s="236">
        <f>'３号機'!X95</f>
        <v>0</v>
      </c>
      <c r="AQ41" s="242">
        <f>'３号機'!Y95</f>
        <v>0</v>
      </c>
      <c r="AR41" s="301">
        <f t="shared" si="5"/>
        <v>0</v>
      </c>
      <c r="AS41" s="280">
        <f t="shared" si="6"/>
        <v>41</v>
      </c>
      <c r="AT41" s="257">
        <f t="shared" si="7"/>
        <v>30200</v>
      </c>
      <c r="AU41" s="253">
        <f t="shared" si="8"/>
        <v>57</v>
      </c>
      <c r="AV41" s="258">
        <f t="shared" si="9"/>
        <v>5700</v>
      </c>
      <c r="AW41" s="282">
        <f t="shared" si="10"/>
        <v>24500</v>
      </c>
      <c r="AY41" s="327" t="str">
        <f t="shared" si="14"/>
        <v/>
      </c>
      <c r="AZ41" s="327">
        <f t="shared" si="14"/>
        <v>41</v>
      </c>
      <c r="BA41" s="327" t="str">
        <f t="shared" si="14"/>
        <v/>
      </c>
      <c r="BB41" s="327" t="str">
        <f t="shared" si="14"/>
        <v/>
      </c>
      <c r="BC41" s="327" t="str">
        <f t="shared" si="14"/>
        <v/>
      </c>
      <c r="BD41" s="327" t="str">
        <f t="shared" si="14"/>
        <v/>
      </c>
      <c r="BE41" s="327" t="str">
        <f t="shared" si="12"/>
        <v/>
      </c>
    </row>
    <row r="42" spans="1:57" ht="11.25" customHeight="1">
      <c r="A42" s="2"/>
      <c r="B42" s="341">
        <v>31</v>
      </c>
      <c r="C42" s="10" t="str">
        <f>'１号機'!C96</f>
        <v>水</v>
      </c>
      <c r="D42" s="6" t="s">
        <v>41</v>
      </c>
      <c r="E42" s="316"/>
      <c r="F42" s="300">
        <f>'１号機'!F96</f>
        <v>2</v>
      </c>
      <c r="G42" s="240">
        <f>'１号機'!H96</f>
        <v>0</v>
      </c>
      <c r="H42" s="240">
        <f>'１号機'!J96</f>
        <v>4</v>
      </c>
      <c r="I42" s="240">
        <f>'１号機'!L96</f>
        <v>0</v>
      </c>
      <c r="J42" s="240">
        <f>'１号機'!N96</f>
        <v>10</v>
      </c>
      <c r="K42" s="240">
        <f>'１号機'!P96</f>
        <v>0</v>
      </c>
      <c r="L42" s="240">
        <f>'１号機'!R96</f>
        <v>0</v>
      </c>
      <c r="M42" s="240">
        <f>'１号機'!T96</f>
        <v>0</v>
      </c>
      <c r="N42" s="236">
        <f t="shared" si="0"/>
        <v>16</v>
      </c>
      <c r="O42" s="241">
        <f>'１号機'!W96</f>
        <v>11800</v>
      </c>
      <c r="P42" s="236">
        <f>'１号機'!X96</f>
        <v>19</v>
      </c>
      <c r="Q42" s="242">
        <f>'１号機'!Y96</f>
        <v>1900</v>
      </c>
      <c r="R42" s="301">
        <f t="shared" si="1"/>
        <v>9900</v>
      </c>
      <c r="S42" s="300">
        <f>'２号機'!F96</f>
        <v>0</v>
      </c>
      <c r="T42" s="240">
        <f>'２号機'!H96</f>
        <v>0</v>
      </c>
      <c r="U42" s="240">
        <f>'２号機'!J96</f>
        <v>1</v>
      </c>
      <c r="V42" s="240">
        <f>'２号機'!L96</f>
        <v>0</v>
      </c>
      <c r="W42" s="240">
        <f>'２号機'!N96</f>
        <v>8</v>
      </c>
      <c r="X42" s="240">
        <f>'２号機'!P96</f>
        <v>0</v>
      </c>
      <c r="Y42" s="240">
        <f>'２号機'!R96</f>
        <v>0</v>
      </c>
      <c r="Z42" s="240">
        <f>'２号機'!T96</f>
        <v>0</v>
      </c>
      <c r="AA42" s="236">
        <f t="shared" si="2"/>
        <v>9</v>
      </c>
      <c r="AB42" s="241">
        <f>'２号機'!W96</f>
        <v>4200</v>
      </c>
      <c r="AC42" s="236">
        <f>'２号機'!X96</f>
        <v>6</v>
      </c>
      <c r="AD42" s="242">
        <f>'２号機'!Y96</f>
        <v>600</v>
      </c>
      <c r="AE42" s="301">
        <f t="shared" si="3"/>
        <v>3600</v>
      </c>
      <c r="AF42" s="300">
        <f>'３号機'!F96</f>
        <v>0</v>
      </c>
      <c r="AG42" s="240">
        <f>'３号機'!H96</f>
        <v>0</v>
      </c>
      <c r="AH42" s="240">
        <f>'３号機'!J96</f>
        <v>0</v>
      </c>
      <c r="AI42" s="240">
        <f>'３号機'!L96</f>
        <v>0</v>
      </c>
      <c r="AJ42" s="240">
        <f>'３号機'!N96</f>
        <v>0</v>
      </c>
      <c r="AK42" s="240">
        <f>'３号機'!P96</f>
        <v>0</v>
      </c>
      <c r="AL42" s="240">
        <f>'３号機'!R96</f>
        <v>0</v>
      </c>
      <c r="AM42" s="240">
        <f>'３号機'!T96</f>
        <v>0</v>
      </c>
      <c r="AN42" s="236">
        <f t="shared" si="4"/>
        <v>0</v>
      </c>
      <c r="AO42" s="241">
        <f>'３号機'!W96</f>
        <v>0</v>
      </c>
      <c r="AP42" s="236">
        <f>'３号機'!X96</f>
        <v>0</v>
      </c>
      <c r="AQ42" s="242">
        <f>'３号機'!Y96</f>
        <v>0</v>
      </c>
      <c r="AR42" s="301">
        <f t="shared" si="5"/>
        <v>0</v>
      </c>
      <c r="AS42" s="280">
        <f t="shared" si="6"/>
        <v>25</v>
      </c>
      <c r="AT42" s="257">
        <f t="shared" si="7"/>
        <v>16000</v>
      </c>
      <c r="AU42" s="253">
        <f t="shared" si="8"/>
        <v>25</v>
      </c>
      <c r="AV42" s="258">
        <f t="shared" si="9"/>
        <v>2500</v>
      </c>
      <c r="AW42" s="282">
        <f t="shared" si="10"/>
        <v>13500</v>
      </c>
      <c r="AY42" s="327" t="str">
        <f t="shared" si="14"/>
        <v/>
      </c>
      <c r="AZ42" s="327" t="str">
        <f t="shared" si="14"/>
        <v/>
      </c>
      <c r="BA42" s="327">
        <f t="shared" si="14"/>
        <v>25</v>
      </c>
      <c r="BB42" s="327" t="str">
        <f t="shared" si="14"/>
        <v/>
      </c>
      <c r="BC42" s="327" t="str">
        <f t="shared" si="14"/>
        <v/>
      </c>
      <c r="BD42" s="327" t="str">
        <f t="shared" si="14"/>
        <v/>
      </c>
      <c r="BE42" s="327" t="str">
        <f t="shared" si="12"/>
        <v/>
      </c>
    </row>
    <row r="43" spans="1:57" ht="11.25" customHeight="1" thickBot="1">
      <c r="A43" s="2"/>
      <c r="B43" s="317"/>
      <c r="C43" s="18"/>
      <c r="D43" s="19"/>
      <c r="E43" s="318"/>
      <c r="F43" s="302"/>
      <c r="G43" s="243"/>
      <c r="H43" s="243"/>
      <c r="I43" s="243"/>
      <c r="J43" s="243"/>
      <c r="K43" s="243"/>
      <c r="L43" s="243"/>
      <c r="M43" s="243"/>
      <c r="N43" s="244"/>
      <c r="O43" s="245"/>
      <c r="P43" s="244"/>
      <c r="Q43" s="246"/>
      <c r="R43" s="303"/>
      <c r="S43" s="302"/>
      <c r="T43" s="243"/>
      <c r="U43" s="243"/>
      <c r="V43" s="243"/>
      <c r="W43" s="243"/>
      <c r="X43" s="243"/>
      <c r="Y43" s="243"/>
      <c r="Z43" s="243"/>
      <c r="AA43" s="244"/>
      <c r="AB43" s="245"/>
      <c r="AC43" s="244"/>
      <c r="AD43" s="246"/>
      <c r="AE43" s="303"/>
      <c r="AF43" s="302"/>
      <c r="AG43" s="243"/>
      <c r="AH43" s="243"/>
      <c r="AI43" s="243"/>
      <c r="AJ43" s="243"/>
      <c r="AK43" s="243"/>
      <c r="AL43" s="243"/>
      <c r="AM43" s="243"/>
      <c r="AN43" s="244"/>
      <c r="AO43" s="245"/>
      <c r="AP43" s="244"/>
      <c r="AQ43" s="246"/>
      <c r="AR43" s="303"/>
      <c r="AS43" s="283"/>
      <c r="AT43" s="260"/>
      <c r="AU43" s="259"/>
      <c r="AV43" s="261"/>
      <c r="AW43" s="284"/>
      <c r="AY43" s="327"/>
      <c r="AZ43" s="327"/>
      <c r="BA43" s="327"/>
      <c r="BB43" s="327"/>
      <c r="BC43" s="327"/>
      <c r="BD43" s="327"/>
      <c r="BE43" s="327" t="str">
        <f t="shared" si="12"/>
        <v/>
      </c>
    </row>
    <row r="44" spans="1:57" s="67" customFormat="1" ht="18.75" customHeight="1" thickTop="1" thickBot="1">
      <c r="B44" s="668" t="s">
        <v>44</v>
      </c>
      <c r="C44" s="413"/>
      <c r="D44" s="84"/>
      <c r="E44" s="319"/>
      <c r="F44" s="304">
        <f t="shared" ref="F44:AW44" si="15">SUM(F12:F42)</f>
        <v>76</v>
      </c>
      <c r="G44" s="247">
        <f t="shared" si="15"/>
        <v>52</v>
      </c>
      <c r="H44" s="247">
        <f t="shared" si="15"/>
        <v>204</v>
      </c>
      <c r="I44" s="247">
        <f t="shared" si="15"/>
        <v>43</v>
      </c>
      <c r="J44" s="247">
        <f t="shared" si="15"/>
        <v>406</v>
      </c>
      <c r="K44" s="247">
        <f t="shared" si="15"/>
        <v>0</v>
      </c>
      <c r="L44" s="247">
        <f t="shared" si="15"/>
        <v>0</v>
      </c>
      <c r="M44" s="247">
        <f t="shared" si="15"/>
        <v>0</v>
      </c>
      <c r="N44" s="265">
        <f t="shared" si="15"/>
        <v>781</v>
      </c>
      <c r="O44" s="249">
        <f t="shared" si="15"/>
        <v>598200</v>
      </c>
      <c r="P44" s="248">
        <f t="shared" si="15"/>
        <v>462</v>
      </c>
      <c r="Q44" s="250">
        <f t="shared" si="15"/>
        <v>46200</v>
      </c>
      <c r="R44" s="305">
        <f t="shared" si="15"/>
        <v>552000</v>
      </c>
      <c r="S44" s="304">
        <f t="shared" si="15"/>
        <v>85</v>
      </c>
      <c r="T44" s="247">
        <f t="shared" si="15"/>
        <v>73</v>
      </c>
      <c r="U44" s="247">
        <f t="shared" si="15"/>
        <v>196</v>
      </c>
      <c r="V44" s="247">
        <f t="shared" si="15"/>
        <v>52</v>
      </c>
      <c r="W44" s="247">
        <f t="shared" si="15"/>
        <v>471</v>
      </c>
      <c r="X44" s="247">
        <f t="shared" si="15"/>
        <v>0</v>
      </c>
      <c r="Y44" s="247">
        <f t="shared" si="15"/>
        <v>0</v>
      </c>
      <c r="Z44" s="247">
        <f t="shared" si="15"/>
        <v>0</v>
      </c>
      <c r="AA44" s="265">
        <f t="shared" si="15"/>
        <v>877</v>
      </c>
      <c r="AB44" s="249">
        <f t="shared" si="15"/>
        <v>657800</v>
      </c>
      <c r="AC44" s="248">
        <f t="shared" si="15"/>
        <v>887</v>
      </c>
      <c r="AD44" s="250">
        <f t="shared" si="15"/>
        <v>88700</v>
      </c>
      <c r="AE44" s="305">
        <f t="shared" si="15"/>
        <v>569100</v>
      </c>
      <c r="AF44" s="304">
        <f t="shared" si="15"/>
        <v>0</v>
      </c>
      <c r="AG44" s="247">
        <f t="shared" si="15"/>
        <v>0</v>
      </c>
      <c r="AH44" s="247">
        <f t="shared" si="15"/>
        <v>0</v>
      </c>
      <c r="AI44" s="247">
        <f t="shared" si="15"/>
        <v>0</v>
      </c>
      <c r="AJ44" s="247">
        <f t="shared" si="15"/>
        <v>0</v>
      </c>
      <c r="AK44" s="247">
        <f t="shared" si="15"/>
        <v>0</v>
      </c>
      <c r="AL44" s="247">
        <f t="shared" si="15"/>
        <v>0</v>
      </c>
      <c r="AM44" s="247">
        <f t="shared" si="15"/>
        <v>0</v>
      </c>
      <c r="AN44" s="265">
        <f t="shared" si="15"/>
        <v>0</v>
      </c>
      <c r="AO44" s="249">
        <f t="shared" si="15"/>
        <v>0</v>
      </c>
      <c r="AP44" s="248">
        <f t="shared" si="15"/>
        <v>0</v>
      </c>
      <c r="AQ44" s="250">
        <f t="shared" si="15"/>
        <v>0</v>
      </c>
      <c r="AR44" s="305">
        <f t="shared" si="15"/>
        <v>0</v>
      </c>
      <c r="AS44" s="285">
        <f t="shared" si="15"/>
        <v>1658</v>
      </c>
      <c r="AT44" s="263">
        <f t="shared" si="15"/>
        <v>1256000</v>
      </c>
      <c r="AU44" s="262">
        <f t="shared" si="15"/>
        <v>1349</v>
      </c>
      <c r="AV44" s="264">
        <f t="shared" si="15"/>
        <v>134900</v>
      </c>
      <c r="AW44" s="286">
        <f t="shared" si="15"/>
        <v>1121100</v>
      </c>
      <c r="AY44" s="328">
        <f t="shared" ref="AY44:BE44" si="16">SUM(AY12:AY42)</f>
        <v>201</v>
      </c>
      <c r="AZ44" s="328">
        <f t="shared" si="16"/>
        <v>300</v>
      </c>
      <c r="BA44" s="328">
        <f t="shared" si="16"/>
        <v>248</v>
      </c>
      <c r="BB44" s="328">
        <f t="shared" si="16"/>
        <v>199</v>
      </c>
      <c r="BC44" s="328">
        <f t="shared" si="16"/>
        <v>185</v>
      </c>
      <c r="BD44" s="328">
        <f t="shared" si="16"/>
        <v>235</v>
      </c>
      <c r="BE44" s="328">
        <f t="shared" si="16"/>
        <v>290</v>
      </c>
    </row>
    <row r="45" spans="1:57" ht="11.25" customHeight="1" thickBot="1">
      <c r="B45" s="287"/>
      <c r="C45" s="252"/>
      <c r="D45" s="252"/>
      <c r="E45" s="288"/>
      <c r="F45" s="287"/>
      <c r="G45" s="252"/>
      <c r="H45" s="252"/>
      <c r="I45" s="252"/>
      <c r="J45" s="252"/>
      <c r="K45" s="252"/>
      <c r="L45" s="252"/>
      <c r="M45" s="252"/>
      <c r="N45" s="252"/>
      <c r="O45" s="252"/>
      <c r="P45" s="252"/>
      <c r="Q45" s="252"/>
      <c r="R45" s="288"/>
      <c r="S45" s="287"/>
      <c r="T45" s="252"/>
      <c r="U45" s="252"/>
      <c r="V45" s="252"/>
      <c r="W45" s="252"/>
      <c r="X45" s="252"/>
      <c r="Y45" s="252"/>
      <c r="Z45" s="252"/>
      <c r="AA45" s="252"/>
      <c r="AB45" s="252"/>
      <c r="AC45" s="252"/>
      <c r="AD45" s="252"/>
      <c r="AE45" s="288"/>
      <c r="AF45" s="287"/>
      <c r="AG45" s="252"/>
      <c r="AH45" s="252"/>
      <c r="AI45" s="252"/>
      <c r="AJ45" s="252"/>
      <c r="AK45" s="252"/>
      <c r="AL45" s="252"/>
      <c r="AM45" s="252"/>
      <c r="AN45" s="252"/>
      <c r="AO45" s="252"/>
      <c r="AP45" s="252"/>
      <c r="AQ45" s="252"/>
      <c r="AR45" s="288"/>
      <c r="AS45" s="287"/>
      <c r="AT45" s="252"/>
      <c r="AU45" s="252"/>
      <c r="AV45" s="252"/>
      <c r="AW45" s="288"/>
    </row>
    <row r="46" spans="1:57" ht="11.25" customHeight="1">
      <c r="B46" s="661" t="s">
        <v>73</v>
      </c>
      <c r="C46" s="508"/>
      <c r="D46" s="508"/>
      <c r="E46" s="662"/>
      <c r="F46" s="306" t="s">
        <v>66</v>
      </c>
      <c r="G46" s="251" t="s">
        <v>65</v>
      </c>
      <c r="H46" s="251" t="s">
        <v>67</v>
      </c>
      <c r="I46" s="251" t="s">
        <v>68</v>
      </c>
      <c r="J46" s="251" t="s">
        <v>69</v>
      </c>
      <c r="K46" s="251" t="s">
        <v>70</v>
      </c>
      <c r="L46" s="251" t="s">
        <v>71</v>
      </c>
      <c r="M46" s="251" t="s">
        <v>72</v>
      </c>
      <c r="N46" s="609" t="s">
        <v>4</v>
      </c>
      <c r="O46" s="610"/>
      <c r="P46" s="605" t="s">
        <v>84</v>
      </c>
      <c r="Q46" s="606"/>
      <c r="R46" s="307" t="s">
        <v>140</v>
      </c>
      <c r="S46" s="306" t="s">
        <v>219</v>
      </c>
      <c r="T46" s="251" t="s">
        <v>220</v>
      </c>
      <c r="U46" s="251" t="s">
        <v>221</v>
      </c>
      <c r="V46" s="251" t="s">
        <v>222</v>
      </c>
      <c r="W46" s="251" t="s">
        <v>223</v>
      </c>
      <c r="X46" s="251" t="s">
        <v>224</v>
      </c>
      <c r="Y46" s="251" t="s">
        <v>225</v>
      </c>
      <c r="Z46" s="251" t="s">
        <v>226</v>
      </c>
      <c r="AA46" s="609" t="s">
        <v>4</v>
      </c>
      <c r="AB46" s="610"/>
      <c r="AC46" s="605" t="s">
        <v>84</v>
      </c>
      <c r="AD46" s="606"/>
      <c r="AE46" s="307" t="s">
        <v>140</v>
      </c>
      <c r="AF46" s="306" t="s">
        <v>219</v>
      </c>
      <c r="AG46" s="251" t="s">
        <v>220</v>
      </c>
      <c r="AH46" s="251" t="s">
        <v>221</v>
      </c>
      <c r="AI46" s="251" t="s">
        <v>222</v>
      </c>
      <c r="AJ46" s="251" t="s">
        <v>223</v>
      </c>
      <c r="AK46" s="251" t="s">
        <v>224</v>
      </c>
      <c r="AL46" s="251" t="s">
        <v>225</v>
      </c>
      <c r="AM46" s="251" t="s">
        <v>226</v>
      </c>
      <c r="AN46" s="609" t="s">
        <v>4</v>
      </c>
      <c r="AO46" s="610"/>
      <c r="AP46" s="605" t="s">
        <v>84</v>
      </c>
      <c r="AQ46" s="606"/>
      <c r="AR46" s="307" t="s">
        <v>140</v>
      </c>
      <c r="AS46" s="696" t="s">
        <v>4</v>
      </c>
      <c r="AT46" s="697"/>
      <c r="AU46" s="698" t="s">
        <v>84</v>
      </c>
      <c r="AV46" s="699"/>
      <c r="AW46" s="289" t="s">
        <v>140</v>
      </c>
    </row>
    <row r="47" spans="1:57" ht="11.25" customHeight="1" thickBot="1">
      <c r="B47" s="663"/>
      <c r="C47" s="419"/>
      <c r="D47" s="419"/>
      <c r="E47" s="664"/>
      <c r="F47" s="308"/>
      <c r="G47" s="273"/>
      <c r="H47" s="273"/>
      <c r="I47" s="273"/>
      <c r="J47" s="273"/>
      <c r="K47" s="273"/>
      <c r="L47" s="273"/>
      <c r="M47" s="273"/>
      <c r="N47" s="135" t="s">
        <v>141</v>
      </c>
      <c r="O47" s="267" t="s">
        <v>3</v>
      </c>
      <c r="P47" s="607" t="s">
        <v>42</v>
      </c>
      <c r="Q47" s="608"/>
      <c r="R47" s="297" t="s">
        <v>46</v>
      </c>
      <c r="S47" s="308"/>
      <c r="T47" s="273"/>
      <c r="U47" s="273"/>
      <c r="V47" s="273"/>
      <c r="W47" s="273"/>
      <c r="X47" s="273"/>
      <c r="Y47" s="273"/>
      <c r="Z47" s="273"/>
      <c r="AA47" s="135" t="s">
        <v>141</v>
      </c>
      <c r="AB47" s="267" t="s">
        <v>3</v>
      </c>
      <c r="AC47" s="607" t="s">
        <v>42</v>
      </c>
      <c r="AD47" s="608"/>
      <c r="AE47" s="297" t="s">
        <v>46</v>
      </c>
      <c r="AF47" s="308"/>
      <c r="AG47" s="273"/>
      <c r="AH47" s="273"/>
      <c r="AI47" s="273"/>
      <c r="AJ47" s="273"/>
      <c r="AK47" s="273"/>
      <c r="AL47" s="273"/>
      <c r="AM47" s="273"/>
      <c r="AN47" s="135" t="s">
        <v>141</v>
      </c>
      <c r="AO47" s="267" t="s">
        <v>3</v>
      </c>
      <c r="AP47" s="607" t="s">
        <v>42</v>
      </c>
      <c r="AQ47" s="608"/>
      <c r="AR47" s="297" t="s">
        <v>46</v>
      </c>
      <c r="AS47" s="278" t="s">
        <v>141</v>
      </c>
      <c r="AT47" s="270" t="s">
        <v>3</v>
      </c>
      <c r="AU47" s="700" t="s">
        <v>42</v>
      </c>
      <c r="AV47" s="701"/>
      <c r="AW47" s="279" t="s">
        <v>46</v>
      </c>
    </row>
    <row r="48" spans="1:57" s="67" customFormat="1" ht="18.75" customHeight="1" thickBot="1">
      <c r="B48" s="658" t="s">
        <v>125</v>
      </c>
      <c r="C48" s="659"/>
      <c r="D48" s="659"/>
      <c r="E48" s="660"/>
      <c r="F48" s="309">
        <f>IF(N44=0,0,(F44/N44))</f>
        <v>9.7311139564660698E-2</v>
      </c>
      <c r="G48" s="310">
        <f>IF(N44=0,0,(G44/N44))</f>
        <v>6.6581306017925737E-2</v>
      </c>
      <c r="H48" s="310">
        <f>IF(N44=0,0,(H44/N44))</f>
        <v>0.26120358514724712</v>
      </c>
      <c r="I48" s="310">
        <f>IF(N44=0,0,(I44/N44))</f>
        <v>5.5057618437900128E-2</v>
      </c>
      <c r="J48" s="310">
        <f>IF(N44=0,0,(J44/N44))</f>
        <v>0.51984635083226638</v>
      </c>
      <c r="K48" s="310">
        <f>IF(N44=0,0,(K44/N44))</f>
        <v>0</v>
      </c>
      <c r="L48" s="310">
        <f>IF(N44=0,0,(L44/N44))</f>
        <v>0</v>
      </c>
      <c r="M48" s="310">
        <f>IF(N44=0,0,(M44/N44))</f>
        <v>0</v>
      </c>
      <c r="N48" s="311">
        <f>IF(N44=0,0,(N44/N44))</f>
        <v>1</v>
      </c>
      <c r="O48" s="310">
        <f>IF(O44=0,0,(O44/O44))</f>
        <v>1</v>
      </c>
      <c r="P48" s="312"/>
      <c r="Q48" s="313">
        <f>IF(O44=0,0,(Q44/O44))</f>
        <v>7.7231695085255764E-2</v>
      </c>
      <c r="R48" s="314">
        <f>O48-Q48</f>
        <v>0.92276830491474426</v>
      </c>
      <c r="S48" s="309">
        <f>IF(AA44=0,0,(S44/AA44))</f>
        <v>9.6921322690992018E-2</v>
      </c>
      <c r="T48" s="310">
        <f>IF(AA44=0,0,(T44/AA44))</f>
        <v>8.3238312428734321E-2</v>
      </c>
      <c r="U48" s="310">
        <f>IF(AA44=0,0,(U44/AA44))</f>
        <v>0.22348916761687571</v>
      </c>
      <c r="V48" s="310">
        <f>IF(AA44=0,0,(V44/AA44))</f>
        <v>5.9293044469783354E-2</v>
      </c>
      <c r="W48" s="310">
        <f>IF(AA44=0,0,(W44/AA44))</f>
        <v>0.53705815279361457</v>
      </c>
      <c r="X48" s="310">
        <f>IF(AA44=0,0,(X44/AA44))</f>
        <v>0</v>
      </c>
      <c r="Y48" s="310">
        <f>IF(AA44=0,0,(Y44/AA44))</f>
        <v>0</v>
      </c>
      <c r="Z48" s="310">
        <f>IF(AA44=0,0,(Z44/AA44))</f>
        <v>0</v>
      </c>
      <c r="AA48" s="311">
        <f>IF(AA44=0,0,(AA44/AA44))</f>
        <v>1</v>
      </c>
      <c r="AB48" s="310">
        <f>IF(AB44=0,0,(AB44/AB44))</f>
        <v>1</v>
      </c>
      <c r="AC48" s="312"/>
      <c r="AD48" s="313">
        <f>IF(AB44=0,0,(AD44/AB44))</f>
        <v>0.13484341745211312</v>
      </c>
      <c r="AE48" s="314">
        <f>AB48-AD48</f>
        <v>0.86515658254788685</v>
      </c>
      <c r="AF48" s="309">
        <f>IF(AN44=0,0,(AF44/AN44))</f>
        <v>0</v>
      </c>
      <c r="AG48" s="310">
        <f>IF(AN44=0,0,(AG44/AN44))</f>
        <v>0</v>
      </c>
      <c r="AH48" s="310">
        <f>IF(AN44=0,0,(AH44/AN44))</f>
        <v>0</v>
      </c>
      <c r="AI48" s="310">
        <f>IF(AN44=0,0,(AI44/AN44))</f>
        <v>0</v>
      </c>
      <c r="AJ48" s="310">
        <f>IF(AN44=0,0,(AJ44/AN44))</f>
        <v>0</v>
      </c>
      <c r="AK48" s="310">
        <f>IF(AN44=0,0,(AK44/AN44))</f>
        <v>0</v>
      </c>
      <c r="AL48" s="310">
        <f>IF(AN44=0,0,(AL44/AN44))</f>
        <v>0</v>
      </c>
      <c r="AM48" s="310">
        <f>IF(AN44=0,0,(AM44/AN44))</f>
        <v>0</v>
      </c>
      <c r="AN48" s="311">
        <f>IF(AN44=0,0,(AN44/AN44))</f>
        <v>0</v>
      </c>
      <c r="AO48" s="310">
        <f>IF(AO44=0,0,(AO44/AO44))</f>
        <v>0</v>
      </c>
      <c r="AP48" s="312"/>
      <c r="AQ48" s="313">
        <f>IF(AO44=0,0,(AQ44/AO44))</f>
        <v>0</v>
      </c>
      <c r="AR48" s="314">
        <f>AO48-AQ48</f>
        <v>0</v>
      </c>
      <c r="AS48" s="290">
        <f>IF(AS44=0,0,(AS44/AS44))</f>
        <v>1</v>
      </c>
      <c r="AT48" s="291">
        <f>IF(AT44=0,0,(AT44/AT44))</f>
        <v>1</v>
      </c>
      <c r="AU48" s="292"/>
      <c r="AV48" s="339">
        <f>IF(AT44=0,0,(AV44/AT44))</f>
        <v>0.10740445859872612</v>
      </c>
      <c r="AW48" s="293">
        <f>AT48-AV48</f>
        <v>0.89259554140127384</v>
      </c>
    </row>
    <row r="49" spans="2:49" s="67" customFormat="1" ht="9.75" customHeight="1" thickTop="1">
      <c r="B49" s="39"/>
      <c r="C49" s="39"/>
      <c r="D49" s="39"/>
      <c r="E49" s="39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364">
        <f>SUM(F44,S44,AF44)</f>
        <v>161</v>
      </c>
      <c r="AG49" s="364">
        <f t="shared" ref="AG49:AM49" si="17">SUM(G44,T44,AG44)</f>
        <v>125</v>
      </c>
      <c r="AH49" s="364">
        <f t="shared" si="17"/>
        <v>400</v>
      </c>
      <c r="AI49" s="364">
        <f t="shared" si="17"/>
        <v>95</v>
      </c>
      <c r="AJ49" s="364">
        <f t="shared" si="17"/>
        <v>877</v>
      </c>
      <c r="AK49" s="364">
        <f t="shared" si="17"/>
        <v>0</v>
      </c>
      <c r="AL49" s="364">
        <f t="shared" si="17"/>
        <v>0</v>
      </c>
      <c r="AM49" s="364">
        <f t="shared" si="17"/>
        <v>0</v>
      </c>
      <c r="AN49" s="364">
        <f>SUM(AF49:AM49)</f>
        <v>1658</v>
      </c>
      <c r="AO49" s="77"/>
      <c r="AP49" s="77"/>
      <c r="AQ49" s="77"/>
      <c r="AR49" s="77"/>
      <c r="AS49" s="82"/>
      <c r="AT49" s="82"/>
      <c r="AU49" s="82"/>
      <c r="AV49" s="82"/>
      <c r="AW49" s="82"/>
    </row>
    <row r="50" spans="2:49" ht="12" customHeight="1" thickBot="1">
      <c r="AS50" s="274"/>
      <c r="AT50" s="274"/>
      <c r="AU50" s="274"/>
      <c r="AV50" s="274"/>
      <c r="AW50" s="274"/>
    </row>
    <row r="51" spans="2:49" ht="11.25" customHeight="1">
      <c r="B51" s="594" t="s">
        <v>48</v>
      </c>
      <c r="C51" s="595"/>
      <c r="D51" s="596" t="s">
        <v>50</v>
      </c>
      <c r="E51" s="521"/>
      <c r="F51" s="520" t="s">
        <v>51</v>
      </c>
      <c r="G51" s="521"/>
      <c r="H51" s="520" t="s">
        <v>52</v>
      </c>
      <c r="I51" s="521"/>
      <c r="J51" s="520" t="s">
        <v>53</v>
      </c>
      <c r="K51" s="521"/>
      <c r="L51" s="520" t="s">
        <v>54</v>
      </c>
      <c r="M51" s="521"/>
      <c r="N51" s="520" t="s">
        <v>55</v>
      </c>
      <c r="O51" s="521"/>
      <c r="P51" s="520" t="s">
        <v>56</v>
      </c>
      <c r="Q51" s="525"/>
      <c r="R51" s="695" t="s">
        <v>57</v>
      </c>
      <c r="S51" s="521"/>
      <c r="T51" s="520" t="s">
        <v>58</v>
      </c>
      <c r="U51" s="693"/>
      <c r="Y51" s="594" t="s">
        <v>59</v>
      </c>
      <c r="Z51" s="694"/>
      <c r="AA51" s="520" t="s">
        <v>60</v>
      </c>
      <c r="AB51" s="596"/>
      <c r="AC51" s="520" t="s">
        <v>61</v>
      </c>
      <c r="AD51" s="521"/>
      <c r="AE51" s="520" t="s">
        <v>62</v>
      </c>
      <c r="AF51" s="521"/>
      <c r="AG51" s="520" t="s">
        <v>63</v>
      </c>
      <c r="AH51" s="521"/>
      <c r="AI51" s="520" t="s">
        <v>64</v>
      </c>
      <c r="AJ51" s="693"/>
    </row>
    <row r="52" spans="2:49" ht="11.25" customHeight="1" thickBot="1">
      <c r="B52" s="599" t="s">
        <v>49</v>
      </c>
      <c r="C52" s="600"/>
      <c r="D52" s="27" t="s">
        <v>125</v>
      </c>
      <c r="E52" s="26" t="s">
        <v>129</v>
      </c>
      <c r="F52" s="26" t="s">
        <v>125</v>
      </c>
      <c r="G52" s="26" t="s">
        <v>129</v>
      </c>
      <c r="H52" s="26" t="s">
        <v>125</v>
      </c>
      <c r="I52" s="26" t="s">
        <v>129</v>
      </c>
      <c r="J52" s="26" t="s">
        <v>125</v>
      </c>
      <c r="K52" s="26" t="s">
        <v>129</v>
      </c>
      <c r="L52" s="26" t="s">
        <v>125</v>
      </c>
      <c r="M52" s="26" t="s">
        <v>129</v>
      </c>
      <c r="N52" s="26" t="s">
        <v>125</v>
      </c>
      <c r="O52" s="26" t="s">
        <v>129</v>
      </c>
      <c r="P52" s="26" t="s">
        <v>125</v>
      </c>
      <c r="Q52" s="26" t="s">
        <v>129</v>
      </c>
      <c r="R52" s="28" t="s">
        <v>125</v>
      </c>
      <c r="S52" s="26" t="s">
        <v>129</v>
      </c>
      <c r="T52" s="26" t="s">
        <v>125</v>
      </c>
      <c r="U52" s="29" t="s">
        <v>129</v>
      </c>
      <c r="Y52" s="599" t="s">
        <v>49</v>
      </c>
      <c r="Z52" s="612"/>
      <c r="AA52" s="27" t="s">
        <v>125</v>
      </c>
      <c r="AB52" s="26" t="s">
        <v>129</v>
      </c>
      <c r="AC52" s="26" t="s">
        <v>125</v>
      </c>
      <c r="AD52" s="26" t="s">
        <v>129</v>
      </c>
      <c r="AE52" s="26" t="s">
        <v>125</v>
      </c>
      <c r="AF52" s="26" t="s">
        <v>129</v>
      </c>
      <c r="AG52" s="26" t="s">
        <v>125</v>
      </c>
      <c r="AH52" s="26" t="s">
        <v>129</v>
      </c>
      <c r="AI52" s="26" t="s">
        <v>125</v>
      </c>
      <c r="AJ52" s="29" t="s">
        <v>129</v>
      </c>
    </row>
    <row r="53" spans="2:49" s="67" customFormat="1" ht="22.5" customHeight="1" thickBot="1">
      <c r="B53" s="601" t="s">
        <v>130</v>
      </c>
      <c r="C53" s="602"/>
      <c r="D53" s="124">
        <f>IF((S53+U53)=0,0,(E53/(S53+U53)))</f>
        <v>0.12123039806996382</v>
      </c>
      <c r="E53" s="130">
        <f>AY44</f>
        <v>201</v>
      </c>
      <c r="F53" s="124">
        <f>IF((S53+U53)=0,0,(G53/(S53+U53)))</f>
        <v>0.18094089264173704</v>
      </c>
      <c r="G53" s="130">
        <f>AZ44</f>
        <v>300</v>
      </c>
      <c r="H53" s="124">
        <f>IF((S53+U53)=0,0,(I53/(S53+U53)))</f>
        <v>0.14957780458383596</v>
      </c>
      <c r="I53" s="130">
        <f>BA44</f>
        <v>248</v>
      </c>
      <c r="J53" s="124">
        <f>IF((S53+U53)=0,0,(K53/(S53+U53)))</f>
        <v>0.12002412545235223</v>
      </c>
      <c r="K53" s="130">
        <f>BB44</f>
        <v>199</v>
      </c>
      <c r="L53" s="124">
        <f>IF((S53+U53)=0,0,(M53/(S53+U53)))</f>
        <v>0.11158021712907117</v>
      </c>
      <c r="M53" s="130">
        <f>BC44</f>
        <v>185</v>
      </c>
      <c r="N53" s="124">
        <f>IF((S53+U53)=0,0,(O53/(S53+U53)))</f>
        <v>0.14173703256936068</v>
      </c>
      <c r="O53" s="130">
        <f>BD44</f>
        <v>235</v>
      </c>
      <c r="P53" s="124">
        <f>IF((S53+U53)=0,0,(Q53/(S53+U53)))</f>
        <v>0.17490952955367914</v>
      </c>
      <c r="Q53" s="131">
        <f>BE44</f>
        <v>290</v>
      </c>
      <c r="R53" s="134">
        <f>SUM(D53,F53,H53,J53,L53)</f>
        <v>0.68335343787696023</v>
      </c>
      <c r="S53" s="132">
        <f>SUM(E53,G53,I53,K53,M53)</f>
        <v>1133</v>
      </c>
      <c r="T53" s="79">
        <f>SUM(N53,P53)</f>
        <v>0.31664656212303982</v>
      </c>
      <c r="U53" s="133">
        <f>SUM(O53,Q53)</f>
        <v>525</v>
      </c>
      <c r="Y53" s="601" t="s">
        <v>130</v>
      </c>
      <c r="Z53" s="602"/>
      <c r="AA53" s="79">
        <f>IF((AB53+AD53+AF53+AH53+AJ53)=0,0,(AB53/(AB53+AD53+AF53+AH53+AJ53)))</f>
        <v>0.39264173703256938</v>
      </c>
      <c r="AB53" s="130">
        <f>SUM(AS12:AS18)</f>
        <v>651</v>
      </c>
      <c r="AC53" s="79">
        <f>IF((AB53+AD53+AF53+AH53+AJ53)=0,0,(AD53/(AB53+AD53+AF53+AH53+AJ53)))</f>
        <v>0.18275030156815442</v>
      </c>
      <c r="AD53" s="130">
        <f>SUM(AS19:AS25)</f>
        <v>303</v>
      </c>
      <c r="AE53" s="79">
        <f>IF((AB53+AD53+AF53+AH53+AJ53)=0,0,(AF53/(AB53+AD53+AF53+AH53+AJ53)))</f>
        <v>0.18576598311218334</v>
      </c>
      <c r="AF53" s="130">
        <f>SUM(AS26:AS32)</f>
        <v>308</v>
      </c>
      <c r="AG53" s="79">
        <f>IF((AB53+AD53+AF53+AH53+AJ53)=0,0,(AH53/(AB53+AD53+AF53+AH53+AJ53)))</f>
        <v>0.17792521109770809</v>
      </c>
      <c r="AH53" s="130">
        <f>SUM(AS33:AS39)</f>
        <v>295</v>
      </c>
      <c r="AI53" s="79">
        <f>IF((AB53+AD53+AF53+AH53+AJ53)=0,0,(AJ53/(AB53+AD53+AF53+AH53+AJ53)))</f>
        <v>6.0916767189384803E-2</v>
      </c>
      <c r="AJ53" s="133">
        <f>SUM(AS40:AS42)</f>
        <v>101</v>
      </c>
    </row>
    <row r="54" spans="2:49" s="67" customFormat="1" ht="22.5" hidden="1" customHeight="1" thickBot="1">
      <c r="B54" s="603" t="s">
        <v>122</v>
      </c>
      <c r="C54" s="604"/>
      <c r="D54" s="124">
        <f>IF((R53+T53)=0,0,(E53/(R53+T53)))</f>
        <v>201</v>
      </c>
      <c r="E54" s="125">
        <f>IF((S53+U53)=0,0,(E53/(S53+U53)))</f>
        <v>0.12123039806996382</v>
      </c>
      <c r="F54" s="125">
        <f>IF((R53+T53)=0,0,(F53/(R53+T53)))</f>
        <v>0.18094089264173704</v>
      </c>
      <c r="G54" s="125">
        <f>IF((S53+U53)=0,0,(G53/(S53+U53)))</f>
        <v>0.18094089264173704</v>
      </c>
      <c r="H54" s="125">
        <f>IF((R53+T53)=0,0,(H53/(R53+T53)))</f>
        <v>0.14957780458383596</v>
      </c>
      <c r="I54" s="125">
        <f>IF((S53+U53)=0,0,(I53/(S53+U53)))</f>
        <v>0.14957780458383596</v>
      </c>
      <c r="J54" s="125">
        <f>IF((R53+T53)=0,0,(J53/(R53+T53)))</f>
        <v>0.12002412545235223</v>
      </c>
      <c r="K54" s="125">
        <f>IF((S53+U53)=0,0,(K53/(S53+U53)))</f>
        <v>0.12002412545235223</v>
      </c>
      <c r="L54" s="125">
        <f>IF((R53+T53)=0,0,(L53/(R53+T53)))</f>
        <v>0.11158021712907117</v>
      </c>
      <c r="M54" s="125">
        <f>IF((S53+U53)=0,0,(M53/(S53+U53)))</f>
        <v>0.11158021712907117</v>
      </c>
      <c r="N54" s="125">
        <f>IF((R53+T53)=0,0,(N53/(R53+T53)))</f>
        <v>0.14173703256936068</v>
      </c>
      <c r="O54" s="125">
        <f>IF((S53+U53)=0,0,(O53/(S53+U53)))</f>
        <v>0.14173703256936068</v>
      </c>
      <c r="P54" s="125">
        <f>IF((R53+T53)=0,0,(P53/(R53+T53)))</f>
        <v>0.17490952955367914</v>
      </c>
      <c r="Q54" s="126">
        <f>IF((S53+U53)=0,0,(Q53/(S53+U53)))</f>
        <v>0.17490952955367914</v>
      </c>
      <c r="R54" s="127">
        <f>IF((D53+F53+H53+J53+L53+N53+P53)=0,0,((D53+F53+H53+J53+L53)/(D53+F53+H53+J53+L53+N53+P53)))</f>
        <v>0.68335343787696023</v>
      </c>
      <c r="S54" s="128">
        <f>IF((E53+G53+I53+K53+M53+O53+Q53)=0,0,((E53+G53+I53+K53+M53)/(E53+G53+I53+K53+M53+O53+Q53)))</f>
        <v>0.68335343787696023</v>
      </c>
      <c r="T54" s="125">
        <f>IF((D53+F53+H53+J53+L53+N53+P53)=0,0,((N53+P53)/(D53+F53+H53+J53+L53+N53+P53)))</f>
        <v>0.31664656212303982</v>
      </c>
      <c r="U54" s="129">
        <f>IF((E53+G53+I53+K53+M53+O53+Q53)=0,0,((O53+Q53)/(E53+G53+I53+K53+M53+O53+Q53)))</f>
        <v>0.31664656212303982</v>
      </c>
    </row>
    <row r="55" spans="2:49" ht="11.25" customHeight="1"/>
    <row r="56" spans="2:49" ht="11.25" customHeight="1"/>
    <row r="57" spans="2:49" ht="11.25" customHeight="1" thickBot="1"/>
    <row r="58" spans="2:49" s="67" customFormat="1" ht="22.5" hidden="1" customHeight="1" thickBot="1">
      <c r="C58" s="603" t="s">
        <v>122</v>
      </c>
      <c r="D58" s="720"/>
      <c r="E58" s="125">
        <f>IF((AA53+AC53+AE53+AG53+AI53)=0,0,(AA53/(AA53+AC53+AE53+AG53+AI53)))</f>
        <v>0.39264173703256927</v>
      </c>
      <c r="F58" s="125">
        <f>IF((AB53+AD53+AF53+AH53+AJ53)=0,0,(AB53/(AB53+AD53+AF53+AH53+AJ53)))</f>
        <v>0.39264173703256938</v>
      </c>
      <c r="G58" s="125">
        <f>IF((AA53+AC53+AE53+AG53+AI53)=0,0,(AC53/(AA53+AC53+AE53+AG53+AI53)))</f>
        <v>0.18275030156815439</v>
      </c>
      <c r="H58" s="125">
        <f>IF((AA53+AC53+AE53+AG53+AI53)=0,0,(AE53/(AA53+AC53+AE53+AG53+AI53)))</f>
        <v>0.18576598311218331</v>
      </c>
      <c r="I58" s="125">
        <f>IF((AA53+AC53+AE53+AG53+AI53)=0,0,(AG53/(AA53+AC53+AE53+AG53+AI53)))</f>
        <v>0.17792521109770806</v>
      </c>
      <c r="J58" s="125">
        <f>IF((AA53+AC53+AE53+AG53+AI53)=0,0,(AI53/(AA53+AC53+AE53+AG53+AI53)))</f>
        <v>6.0916767189384789E-2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2:49" ht="18" thickBot="1">
      <c r="C59" s="378"/>
      <c r="D59" s="378"/>
      <c r="E59" s="378"/>
      <c r="F59" s="378"/>
      <c r="G59" s="583" t="s">
        <v>104</v>
      </c>
      <c r="H59" s="584"/>
      <c r="I59" s="584"/>
      <c r="J59" s="585"/>
      <c r="K59" s="517" t="s">
        <v>131</v>
      </c>
      <c r="L59" s="561"/>
      <c r="M59" s="517" t="s">
        <v>3</v>
      </c>
      <c r="N59" s="518"/>
      <c r="O59" s="519"/>
      <c r="P59" s="276"/>
      <c r="Q59" s="276"/>
      <c r="R59" s="2"/>
      <c r="S59" s="2"/>
      <c r="T59" s="39"/>
      <c r="U59" s="35"/>
      <c r="V59" s="35"/>
      <c r="W59" s="35"/>
      <c r="X59" s="507" t="s">
        <v>104</v>
      </c>
      <c r="Y59" s="508"/>
      <c r="Z59" s="508"/>
      <c r="AA59" s="611"/>
      <c r="AB59" s="522" t="s">
        <v>131</v>
      </c>
      <c r="AC59" s="681"/>
      <c r="AD59" s="517" t="s">
        <v>3</v>
      </c>
      <c r="AE59" s="518"/>
      <c r="AF59" s="519"/>
    </row>
    <row r="60" spans="2:49" ht="11.25" customHeight="1">
      <c r="C60" s="559" t="s">
        <v>246</v>
      </c>
      <c r="D60" s="560"/>
      <c r="E60" s="560"/>
      <c r="F60" s="560"/>
      <c r="G60" s="569" t="s">
        <v>160</v>
      </c>
      <c r="H60" s="570"/>
      <c r="I60" s="570"/>
      <c r="J60" s="571"/>
      <c r="K60" s="572">
        <f>F44</f>
        <v>76</v>
      </c>
      <c r="L60" s="573"/>
      <c r="M60" s="615"/>
      <c r="N60" s="616"/>
      <c r="O60" s="617"/>
      <c r="P60" s="336"/>
      <c r="Q60" s="336"/>
      <c r="R60" s="276"/>
      <c r="S60" s="276"/>
      <c r="T60" s="542" t="s">
        <v>245</v>
      </c>
      <c r="U60" s="543"/>
      <c r="V60" s="543"/>
      <c r="W60" s="543"/>
      <c r="X60" s="569" t="s">
        <v>160</v>
      </c>
      <c r="Y60" s="570"/>
      <c r="Z60" s="570"/>
      <c r="AA60" s="571"/>
      <c r="AB60" s="572">
        <f>SUM(K60,K69,K78)</f>
        <v>161</v>
      </c>
      <c r="AC60" s="573"/>
      <c r="AD60" s="615"/>
      <c r="AE60" s="616"/>
      <c r="AF60" s="617"/>
    </row>
    <row r="61" spans="2:49" ht="11.25" customHeight="1">
      <c r="C61" s="532"/>
      <c r="D61" s="533"/>
      <c r="E61" s="533"/>
      <c r="F61" s="533"/>
      <c r="G61" s="556" t="s">
        <v>161</v>
      </c>
      <c r="H61" s="557"/>
      <c r="I61" s="557"/>
      <c r="J61" s="558"/>
      <c r="K61" s="562">
        <f>G44</f>
        <v>52</v>
      </c>
      <c r="L61" s="563"/>
      <c r="M61" s="618"/>
      <c r="N61" s="619"/>
      <c r="O61" s="620"/>
      <c r="P61" s="336"/>
      <c r="Q61" s="336"/>
      <c r="R61" s="275"/>
      <c r="S61" s="275"/>
      <c r="T61" s="544"/>
      <c r="U61" s="545"/>
      <c r="V61" s="545"/>
      <c r="W61" s="545"/>
      <c r="X61" s="556" t="s">
        <v>161</v>
      </c>
      <c r="Y61" s="557"/>
      <c r="Z61" s="557"/>
      <c r="AA61" s="558"/>
      <c r="AB61" s="562">
        <f t="shared" ref="AB61:AB67" si="18">SUM(K61,K70,K79)</f>
        <v>125</v>
      </c>
      <c r="AC61" s="563"/>
      <c r="AD61" s="618"/>
      <c r="AE61" s="619"/>
      <c r="AF61" s="620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</row>
    <row r="62" spans="2:49" ht="11.25" customHeight="1">
      <c r="C62" s="532"/>
      <c r="D62" s="533"/>
      <c r="E62" s="533"/>
      <c r="F62" s="533"/>
      <c r="G62" s="556" t="s">
        <v>162</v>
      </c>
      <c r="H62" s="557"/>
      <c r="I62" s="557"/>
      <c r="J62" s="558"/>
      <c r="K62" s="562">
        <f>H44</f>
        <v>204</v>
      </c>
      <c r="L62" s="563"/>
      <c r="M62" s="618"/>
      <c r="N62" s="619"/>
      <c r="O62" s="620"/>
      <c r="P62" s="336"/>
      <c r="Q62" s="336"/>
      <c r="R62" s="275"/>
      <c r="S62" s="275"/>
      <c r="T62" s="544"/>
      <c r="U62" s="545"/>
      <c r="V62" s="545"/>
      <c r="W62" s="545"/>
      <c r="X62" s="556" t="s">
        <v>162</v>
      </c>
      <c r="Y62" s="557"/>
      <c r="Z62" s="557"/>
      <c r="AA62" s="558"/>
      <c r="AB62" s="562">
        <f t="shared" si="18"/>
        <v>400</v>
      </c>
      <c r="AC62" s="563"/>
      <c r="AD62" s="618"/>
      <c r="AE62" s="619"/>
      <c r="AF62" s="620"/>
    </row>
    <row r="63" spans="2:49" ht="11.25" customHeight="1">
      <c r="C63" s="532"/>
      <c r="D63" s="533"/>
      <c r="E63" s="533"/>
      <c r="F63" s="533"/>
      <c r="G63" s="556" t="s">
        <v>164</v>
      </c>
      <c r="H63" s="557"/>
      <c r="I63" s="557"/>
      <c r="J63" s="558"/>
      <c r="K63" s="562">
        <f>I44</f>
        <v>43</v>
      </c>
      <c r="L63" s="563"/>
      <c r="M63" s="618"/>
      <c r="N63" s="619"/>
      <c r="O63" s="620"/>
      <c r="P63" s="336"/>
      <c r="Q63" s="336"/>
      <c r="R63" s="275"/>
      <c r="S63" s="275"/>
      <c r="T63" s="544"/>
      <c r="U63" s="545"/>
      <c r="V63" s="545"/>
      <c r="W63" s="545"/>
      <c r="X63" s="556" t="s">
        <v>164</v>
      </c>
      <c r="Y63" s="557"/>
      <c r="Z63" s="557"/>
      <c r="AA63" s="558"/>
      <c r="AB63" s="562">
        <f t="shared" si="18"/>
        <v>95</v>
      </c>
      <c r="AC63" s="563"/>
      <c r="AD63" s="618"/>
      <c r="AE63" s="619"/>
      <c r="AF63" s="620"/>
    </row>
    <row r="64" spans="2:49" ht="11.25" customHeight="1">
      <c r="C64" s="532"/>
      <c r="D64" s="533"/>
      <c r="E64" s="533"/>
      <c r="F64" s="533"/>
      <c r="G64" s="556" t="s">
        <v>163</v>
      </c>
      <c r="H64" s="557"/>
      <c r="I64" s="557"/>
      <c r="J64" s="558"/>
      <c r="K64" s="562">
        <f>J44</f>
        <v>406</v>
      </c>
      <c r="L64" s="563"/>
      <c r="M64" s="618"/>
      <c r="N64" s="619"/>
      <c r="O64" s="620"/>
      <c r="P64" s="336"/>
      <c r="Q64" s="336"/>
      <c r="R64" s="275"/>
      <c r="S64" s="275"/>
      <c r="T64" s="544"/>
      <c r="U64" s="545"/>
      <c r="V64" s="545"/>
      <c r="W64" s="545"/>
      <c r="X64" s="556" t="s">
        <v>163</v>
      </c>
      <c r="Y64" s="557"/>
      <c r="Z64" s="557"/>
      <c r="AA64" s="558"/>
      <c r="AB64" s="562">
        <f t="shared" si="18"/>
        <v>877</v>
      </c>
      <c r="AC64" s="563"/>
      <c r="AD64" s="618"/>
      <c r="AE64" s="619"/>
      <c r="AF64" s="620"/>
    </row>
    <row r="65" spans="3:49" ht="11.25" customHeight="1">
      <c r="C65" s="532"/>
      <c r="D65" s="533"/>
      <c r="E65" s="533"/>
      <c r="F65" s="533"/>
      <c r="G65" s="556" t="s">
        <v>165</v>
      </c>
      <c r="H65" s="557"/>
      <c r="I65" s="557"/>
      <c r="J65" s="558"/>
      <c r="K65" s="562">
        <f>K44</f>
        <v>0</v>
      </c>
      <c r="L65" s="563"/>
      <c r="M65" s="618"/>
      <c r="N65" s="619"/>
      <c r="O65" s="620"/>
      <c r="P65" s="336"/>
      <c r="Q65" s="336"/>
      <c r="R65" s="275"/>
      <c r="S65" s="275"/>
      <c r="T65" s="544"/>
      <c r="U65" s="545"/>
      <c r="V65" s="545"/>
      <c r="W65" s="545"/>
      <c r="X65" s="556" t="s">
        <v>165</v>
      </c>
      <c r="Y65" s="557"/>
      <c r="Z65" s="557"/>
      <c r="AA65" s="558"/>
      <c r="AB65" s="562">
        <f t="shared" si="18"/>
        <v>0</v>
      </c>
      <c r="AC65" s="563"/>
      <c r="AD65" s="618"/>
      <c r="AE65" s="619"/>
      <c r="AF65" s="620"/>
    </row>
    <row r="66" spans="3:49" ht="11.25" customHeight="1">
      <c r="C66" s="532"/>
      <c r="D66" s="533"/>
      <c r="E66" s="533"/>
      <c r="F66" s="533"/>
      <c r="G66" s="556" t="s">
        <v>166</v>
      </c>
      <c r="H66" s="557"/>
      <c r="I66" s="557"/>
      <c r="J66" s="558"/>
      <c r="K66" s="562">
        <f>L44</f>
        <v>0</v>
      </c>
      <c r="L66" s="563"/>
      <c r="M66" s="618"/>
      <c r="N66" s="619"/>
      <c r="O66" s="620"/>
      <c r="P66" s="336"/>
      <c r="Q66" s="336"/>
      <c r="R66" s="275"/>
      <c r="S66" s="275"/>
      <c r="T66" s="544"/>
      <c r="U66" s="545"/>
      <c r="V66" s="545"/>
      <c r="W66" s="545"/>
      <c r="X66" s="556" t="s">
        <v>166</v>
      </c>
      <c r="Y66" s="557"/>
      <c r="Z66" s="557"/>
      <c r="AA66" s="558"/>
      <c r="AB66" s="562">
        <f t="shared" si="18"/>
        <v>0</v>
      </c>
      <c r="AC66" s="563"/>
      <c r="AD66" s="618"/>
      <c r="AE66" s="619"/>
      <c r="AF66" s="620"/>
    </row>
    <row r="67" spans="3:49" ht="11.25" customHeight="1" thickBot="1">
      <c r="C67" s="532"/>
      <c r="D67" s="533"/>
      <c r="E67" s="533"/>
      <c r="F67" s="533"/>
      <c r="G67" s="564" t="s">
        <v>167</v>
      </c>
      <c r="H67" s="565"/>
      <c r="I67" s="565"/>
      <c r="J67" s="566"/>
      <c r="K67" s="567">
        <f>M44</f>
        <v>0</v>
      </c>
      <c r="L67" s="568"/>
      <c r="M67" s="621"/>
      <c r="N67" s="622"/>
      <c r="O67" s="623"/>
      <c r="P67" s="336"/>
      <c r="Q67" s="336"/>
      <c r="R67" s="275"/>
      <c r="S67" s="275"/>
      <c r="T67" s="544"/>
      <c r="U67" s="545"/>
      <c r="V67" s="545"/>
      <c r="W67" s="545"/>
      <c r="X67" s="564" t="s">
        <v>167</v>
      </c>
      <c r="Y67" s="565"/>
      <c r="Z67" s="565"/>
      <c r="AA67" s="566"/>
      <c r="AB67" s="567">
        <f t="shared" si="18"/>
        <v>0</v>
      </c>
      <c r="AC67" s="568"/>
      <c r="AD67" s="621"/>
      <c r="AE67" s="622"/>
      <c r="AF67" s="623"/>
    </row>
    <row r="68" spans="3:49" ht="11.25" customHeight="1" thickBot="1">
      <c r="C68" s="534"/>
      <c r="D68" s="535"/>
      <c r="E68" s="535"/>
      <c r="F68" s="535"/>
      <c r="G68" s="536" t="s">
        <v>301</v>
      </c>
      <c r="H68" s="537"/>
      <c r="I68" s="537"/>
      <c r="J68" s="538"/>
      <c r="K68" s="589">
        <f>SUM(K60:L67)</f>
        <v>781</v>
      </c>
      <c r="L68" s="590"/>
      <c r="M68" s="591">
        <f>O44</f>
        <v>598200</v>
      </c>
      <c r="N68" s="592"/>
      <c r="O68" s="593"/>
      <c r="P68" s="337"/>
      <c r="Q68" s="337"/>
      <c r="R68" s="275"/>
      <c r="S68" s="275"/>
      <c r="T68" s="544"/>
      <c r="U68" s="545"/>
      <c r="V68" s="545"/>
      <c r="W68" s="545"/>
      <c r="X68" s="539" t="s">
        <v>304</v>
      </c>
      <c r="Y68" s="540"/>
      <c r="Z68" s="540"/>
      <c r="AA68" s="541"/>
      <c r="AB68" s="650">
        <f>SUM(K68,K77,K86)</f>
        <v>1658</v>
      </c>
      <c r="AC68" s="651"/>
      <c r="AD68" s="624">
        <f>SUM(M68,M77,M86)</f>
        <v>1256000</v>
      </c>
      <c r="AE68" s="625"/>
      <c r="AF68" s="626"/>
    </row>
    <row r="69" spans="3:49" ht="11.25" customHeight="1" thickTop="1" thickBot="1">
      <c r="C69" s="532" t="s">
        <v>248</v>
      </c>
      <c r="D69" s="533"/>
      <c r="E69" s="533"/>
      <c r="F69" s="533"/>
      <c r="G69" s="556" t="s">
        <v>160</v>
      </c>
      <c r="H69" s="557"/>
      <c r="I69" s="557"/>
      <c r="J69" s="558"/>
      <c r="K69" s="613">
        <f>S44</f>
        <v>85</v>
      </c>
      <c r="L69" s="614"/>
      <c r="M69" s="615"/>
      <c r="N69" s="616"/>
      <c r="O69" s="617"/>
      <c r="P69" s="336"/>
      <c r="Q69" s="336"/>
      <c r="R69" s="275"/>
      <c r="S69" s="275"/>
      <c r="T69" s="544"/>
      <c r="U69" s="545"/>
      <c r="V69" s="545"/>
      <c r="W69" s="545"/>
      <c r="X69" s="548" t="s">
        <v>305</v>
      </c>
      <c r="Y69" s="549"/>
      <c r="Z69" s="549"/>
      <c r="AA69" s="550"/>
      <c r="AB69" s="554">
        <f>AU44</f>
        <v>1349</v>
      </c>
      <c r="AC69" s="555"/>
      <c r="AD69" s="627">
        <f>AV44</f>
        <v>134900</v>
      </c>
      <c r="AE69" s="628"/>
      <c r="AF69" s="629"/>
    </row>
    <row r="70" spans="3:49" ht="11.25" customHeight="1" thickTop="1" thickBot="1">
      <c r="C70" s="532"/>
      <c r="D70" s="533"/>
      <c r="E70" s="533"/>
      <c r="F70" s="533"/>
      <c r="G70" s="556" t="s">
        <v>161</v>
      </c>
      <c r="H70" s="557"/>
      <c r="I70" s="557"/>
      <c r="J70" s="558"/>
      <c r="K70" s="562">
        <f>T44</f>
        <v>73</v>
      </c>
      <c r="L70" s="563"/>
      <c r="M70" s="618"/>
      <c r="N70" s="619"/>
      <c r="O70" s="620"/>
      <c r="P70" s="336"/>
      <c r="Q70" s="336"/>
      <c r="R70" s="275"/>
      <c r="S70" s="275"/>
      <c r="T70" s="546"/>
      <c r="U70" s="547"/>
      <c r="V70" s="547"/>
      <c r="W70" s="547"/>
      <c r="X70" s="551" t="s">
        <v>306</v>
      </c>
      <c r="Y70" s="552"/>
      <c r="Z70" s="552"/>
      <c r="AA70" s="552"/>
      <c r="AB70" s="552"/>
      <c r="AC70" s="553"/>
      <c r="AD70" s="415">
        <f>AD68-AD69</f>
        <v>1121100</v>
      </c>
      <c r="AE70" s="639"/>
      <c r="AF70" s="640"/>
    </row>
    <row r="71" spans="3:49" ht="11.25" customHeight="1">
      <c r="C71" s="532"/>
      <c r="D71" s="533"/>
      <c r="E71" s="533"/>
      <c r="F71" s="533"/>
      <c r="G71" s="556" t="s">
        <v>162</v>
      </c>
      <c r="H71" s="557"/>
      <c r="I71" s="557"/>
      <c r="J71" s="558"/>
      <c r="K71" s="562">
        <f>U44</f>
        <v>196</v>
      </c>
      <c r="L71" s="563"/>
      <c r="M71" s="618"/>
      <c r="N71" s="619"/>
      <c r="O71" s="620"/>
      <c r="P71" s="275"/>
      <c r="Q71" s="275"/>
    </row>
    <row r="72" spans="3:49" ht="11.25" customHeight="1" thickBot="1">
      <c r="C72" s="532"/>
      <c r="D72" s="533"/>
      <c r="E72" s="533"/>
      <c r="F72" s="533"/>
      <c r="G72" s="556" t="s">
        <v>164</v>
      </c>
      <c r="H72" s="557"/>
      <c r="I72" s="557"/>
      <c r="J72" s="558"/>
      <c r="K72" s="562">
        <f>V44</f>
        <v>52</v>
      </c>
      <c r="L72" s="563"/>
      <c r="M72" s="618"/>
      <c r="N72" s="619"/>
      <c r="O72" s="620"/>
      <c r="P72" s="275"/>
      <c r="Q72" s="275"/>
    </row>
    <row r="73" spans="3:49" ht="11.25" customHeight="1">
      <c r="C73" s="532"/>
      <c r="D73" s="533"/>
      <c r="E73" s="533"/>
      <c r="F73" s="533"/>
      <c r="G73" s="556" t="s">
        <v>163</v>
      </c>
      <c r="H73" s="557"/>
      <c r="I73" s="557"/>
      <c r="J73" s="558"/>
      <c r="K73" s="562">
        <f>W44</f>
        <v>471</v>
      </c>
      <c r="L73" s="563"/>
      <c r="M73" s="618"/>
      <c r="N73" s="619"/>
      <c r="O73" s="620"/>
      <c r="T73" s="630" t="s">
        <v>243</v>
      </c>
      <c r="U73" s="631"/>
      <c r="V73" s="631"/>
      <c r="W73" s="631"/>
      <c r="X73" s="631"/>
      <c r="Y73" s="631"/>
      <c r="Z73" s="631"/>
      <c r="AA73" s="631"/>
      <c r="AB73" s="631"/>
      <c r="AC73" s="631"/>
      <c r="AD73" s="631"/>
      <c r="AE73" s="631"/>
      <c r="AF73" s="631"/>
      <c r="AG73" s="634" t="s">
        <v>244</v>
      </c>
      <c r="AH73" s="631"/>
      <c r="AI73" s="631"/>
      <c r="AJ73" s="631"/>
      <c r="AK73" s="631"/>
      <c r="AL73" s="631"/>
      <c r="AM73" s="631"/>
      <c r="AN73" s="631"/>
      <c r="AO73" s="631"/>
      <c r="AP73" s="631"/>
      <c r="AQ73" s="631"/>
      <c r="AR73" s="631"/>
      <c r="AS73" s="631"/>
      <c r="AT73" s="635"/>
      <c r="AU73" s="404"/>
      <c r="AV73" s="404"/>
      <c r="AW73" s="404"/>
    </row>
    <row r="74" spans="3:49" ht="11.25" customHeight="1" thickBot="1">
      <c r="C74" s="532"/>
      <c r="D74" s="533"/>
      <c r="E74" s="533"/>
      <c r="F74" s="533"/>
      <c r="G74" s="556" t="s">
        <v>165</v>
      </c>
      <c r="H74" s="557"/>
      <c r="I74" s="557"/>
      <c r="J74" s="558"/>
      <c r="K74" s="562">
        <f>X44</f>
        <v>0</v>
      </c>
      <c r="L74" s="563"/>
      <c r="M74" s="618"/>
      <c r="N74" s="619"/>
      <c r="O74" s="620"/>
      <c r="T74" s="632"/>
      <c r="U74" s="633"/>
      <c r="V74" s="633"/>
      <c r="W74" s="633"/>
      <c r="X74" s="633"/>
      <c r="Y74" s="633"/>
      <c r="Z74" s="633"/>
      <c r="AA74" s="633"/>
      <c r="AB74" s="633"/>
      <c r="AC74" s="633"/>
      <c r="AD74" s="633"/>
      <c r="AE74" s="633"/>
      <c r="AF74" s="633"/>
      <c r="AG74" s="636"/>
      <c r="AH74" s="637"/>
      <c r="AI74" s="637"/>
      <c r="AJ74" s="637"/>
      <c r="AK74" s="637"/>
      <c r="AL74" s="637"/>
      <c r="AM74" s="637"/>
      <c r="AN74" s="637"/>
      <c r="AO74" s="637"/>
      <c r="AP74" s="637"/>
      <c r="AQ74" s="637"/>
      <c r="AR74" s="637"/>
      <c r="AS74" s="637"/>
      <c r="AT74" s="638"/>
      <c r="AU74" s="404"/>
      <c r="AV74" s="404"/>
      <c r="AW74" s="404"/>
    </row>
    <row r="75" spans="3:49" ht="11.25" customHeight="1" thickBot="1">
      <c r="C75" s="532"/>
      <c r="D75" s="533"/>
      <c r="E75" s="533"/>
      <c r="F75" s="533"/>
      <c r="G75" s="556" t="s">
        <v>166</v>
      </c>
      <c r="H75" s="557"/>
      <c r="I75" s="557"/>
      <c r="J75" s="558"/>
      <c r="K75" s="562">
        <f>Y44</f>
        <v>0</v>
      </c>
      <c r="L75" s="563"/>
      <c r="M75" s="618"/>
      <c r="N75" s="619"/>
      <c r="O75" s="620"/>
      <c r="T75" s="501" t="s">
        <v>132</v>
      </c>
      <c r="U75" s="495"/>
      <c r="V75" s="496"/>
      <c r="W75" s="494" t="s">
        <v>133</v>
      </c>
      <c r="X75" s="496"/>
      <c r="Y75" s="494" t="s">
        <v>134</v>
      </c>
      <c r="Z75" s="495"/>
      <c r="AA75" s="496"/>
      <c r="AB75" s="494" t="s">
        <v>135</v>
      </c>
      <c r="AC75" s="496"/>
      <c r="AD75" s="494" t="s">
        <v>3</v>
      </c>
      <c r="AE75" s="495"/>
      <c r="AF75" s="502"/>
      <c r="AG75" s="503" t="s">
        <v>132</v>
      </c>
      <c r="AH75" s="495"/>
      <c r="AI75" s="496"/>
      <c r="AJ75" s="494" t="s">
        <v>133</v>
      </c>
      <c r="AK75" s="495"/>
      <c r="AL75" s="495"/>
      <c r="AM75" s="494" t="s">
        <v>319</v>
      </c>
      <c r="AN75" s="495"/>
      <c r="AO75" s="496"/>
      <c r="AP75" s="494" t="s">
        <v>135</v>
      </c>
      <c r="AQ75" s="496"/>
      <c r="AR75" s="498" t="s">
        <v>3</v>
      </c>
      <c r="AS75" s="498"/>
      <c r="AT75" s="499"/>
      <c r="AU75" s="405"/>
      <c r="AV75" s="405"/>
      <c r="AW75" s="405"/>
    </row>
    <row r="76" spans="3:49" ht="11.25" customHeight="1" thickBot="1">
      <c r="C76" s="532"/>
      <c r="D76" s="533"/>
      <c r="E76" s="533"/>
      <c r="F76" s="533"/>
      <c r="G76" s="564" t="s">
        <v>167</v>
      </c>
      <c r="H76" s="565"/>
      <c r="I76" s="565"/>
      <c r="J76" s="566"/>
      <c r="K76" s="567">
        <f>Z44</f>
        <v>0</v>
      </c>
      <c r="L76" s="568"/>
      <c r="M76" s="621"/>
      <c r="N76" s="622"/>
      <c r="O76" s="623"/>
      <c r="T76" s="482" t="s">
        <v>136</v>
      </c>
      <c r="U76" s="483"/>
      <c r="V76" s="483"/>
      <c r="W76" s="483"/>
      <c r="X76" s="484"/>
      <c r="Y76" s="485" t="s">
        <v>320</v>
      </c>
      <c r="Z76" s="486"/>
      <c r="AA76" s="486"/>
      <c r="AB76" s="486"/>
      <c r="AC76" s="487"/>
      <c r="AD76" s="488">
        <f>AD70</f>
        <v>1121100</v>
      </c>
      <c r="AE76" s="489"/>
      <c r="AF76" s="490"/>
      <c r="AG76" s="457" t="s">
        <v>290</v>
      </c>
      <c r="AH76" s="458"/>
      <c r="AI76" s="459"/>
      <c r="AJ76" s="491" t="s">
        <v>321</v>
      </c>
      <c r="AK76" s="492"/>
      <c r="AL76" s="492"/>
      <c r="AM76" s="492"/>
      <c r="AN76" s="492"/>
      <c r="AO76" s="492"/>
      <c r="AP76" s="492"/>
      <c r="AQ76" s="493"/>
      <c r="AR76" s="702">
        <v>0</v>
      </c>
      <c r="AS76" s="702"/>
      <c r="AT76" s="703"/>
      <c r="AU76" s="336"/>
      <c r="AV76" s="336"/>
      <c r="AW76" s="336"/>
    </row>
    <row r="77" spans="3:49" ht="11.25" customHeight="1" thickBot="1">
      <c r="C77" s="534"/>
      <c r="D77" s="535"/>
      <c r="E77" s="535"/>
      <c r="F77" s="535"/>
      <c r="G77" s="536" t="s">
        <v>302</v>
      </c>
      <c r="H77" s="537"/>
      <c r="I77" s="537"/>
      <c r="J77" s="538"/>
      <c r="K77" s="589">
        <f>SUM(K69:L76)</f>
        <v>877</v>
      </c>
      <c r="L77" s="590"/>
      <c r="M77" s="591">
        <f>AB44</f>
        <v>657800</v>
      </c>
      <c r="N77" s="592"/>
      <c r="O77" s="593"/>
      <c r="T77" s="468" t="s">
        <v>296</v>
      </c>
      <c r="U77" s="469"/>
      <c r="V77" s="469"/>
      <c r="W77" s="460" t="s">
        <v>137</v>
      </c>
      <c r="X77" s="431"/>
      <c r="Y77" s="446">
        <v>0</v>
      </c>
      <c r="Z77" s="447"/>
      <c r="AA77" s="406" t="s">
        <v>322</v>
      </c>
      <c r="AB77" s="407">
        <v>0</v>
      </c>
      <c r="AC77" s="403" t="s">
        <v>323</v>
      </c>
      <c r="AD77" s="464">
        <f>Y77*AB77</f>
        <v>0</v>
      </c>
      <c r="AE77" s="464"/>
      <c r="AF77" s="465"/>
      <c r="AG77" s="428" t="s">
        <v>291</v>
      </c>
      <c r="AH77" s="429"/>
      <c r="AI77" s="430"/>
      <c r="AJ77" s="460" t="s">
        <v>324</v>
      </c>
      <c r="AK77" s="431"/>
      <c r="AL77" s="431"/>
      <c r="AM77" s="431"/>
      <c r="AN77" s="431"/>
      <c r="AO77" s="431"/>
      <c r="AP77" s="431"/>
      <c r="AQ77" s="500"/>
      <c r="AR77" s="434">
        <v>0</v>
      </c>
      <c r="AS77" s="434"/>
      <c r="AT77" s="435"/>
      <c r="AU77" s="336"/>
      <c r="AV77" s="336"/>
      <c r="AW77" s="336"/>
    </row>
    <row r="78" spans="3:49" ht="11.25" customHeight="1">
      <c r="C78" s="532" t="s">
        <v>247</v>
      </c>
      <c r="D78" s="533"/>
      <c r="E78" s="533"/>
      <c r="F78" s="533"/>
      <c r="G78" s="556" t="s">
        <v>160</v>
      </c>
      <c r="H78" s="557"/>
      <c r="I78" s="557"/>
      <c r="J78" s="558"/>
      <c r="K78" s="613">
        <f>AF44</f>
        <v>0</v>
      </c>
      <c r="L78" s="614"/>
      <c r="M78" s="615"/>
      <c r="N78" s="616"/>
      <c r="O78" s="617"/>
      <c r="T78" s="471"/>
      <c r="U78" s="455"/>
      <c r="V78" s="455"/>
      <c r="W78" s="460" t="s">
        <v>325</v>
      </c>
      <c r="X78" s="431"/>
      <c r="Y78" s="446">
        <v>0</v>
      </c>
      <c r="Z78" s="447"/>
      <c r="AA78" s="406" t="s">
        <v>322</v>
      </c>
      <c r="AB78" s="407">
        <v>0</v>
      </c>
      <c r="AC78" s="403" t="s">
        <v>323</v>
      </c>
      <c r="AD78" s="464">
        <f t="shared" ref="AD78:AD90" si="19">Y78*AB78</f>
        <v>0</v>
      </c>
      <c r="AE78" s="464"/>
      <c r="AF78" s="465"/>
      <c r="AG78" s="497" t="s">
        <v>292</v>
      </c>
      <c r="AH78" s="469"/>
      <c r="AI78" s="470"/>
      <c r="AJ78" s="460" t="s">
        <v>326</v>
      </c>
      <c r="AK78" s="431"/>
      <c r="AL78" s="431"/>
      <c r="AM78" s="466">
        <v>0</v>
      </c>
      <c r="AN78" s="467"/>
      <c r="AO78" s="406" t="s">
        <v>322</v>
      </c>
      <c r="AP78" s="402">
        <v>0</v>
      </c>
      <c r="AQ78" s="403" t="s">
        <v>323</v>
      </c>
      <c r="AR78" s="434">
        <f>AM78*AP78</f>
        <v>0</v>
      </c>
      <c r="AS78" s="434"/>
      <c r="AT78" s="435"/>
      <c r="AU78" s="336"/>
      <c r="AV78" s="336"/>
      <c r="AW78" s="336"/>
    </row>
    <row r="79" spans="3:49" ht="11.25" customHeight="1">
      <c r="C79" s="532"/>
      <c r="D79" s="533"/>
      <c r="E79" s="533"/>
      <c r="F79" s="533"/>
      <c r="G79" s="556" t="s">
        <v>161</v>
      </c>
      <c r="H79" s="557"/>
      <c r="I79" s="557"/>
      <c r="J79" s="558"/>
      <c r="K79" s="562">
        <f>AG44</f>
        <v>0</v>
      </c>
      <c r="L79" s="563"/>
      <c r="M79" s="618"/>
      <c r="N79" s="619"/>
      <c r="O79" s="620"/>
      <c r="T79" s="471"/>
      <c r="U79" s="455"/>
      <c r="V79" s="455"/>
      <c r="W79" s="460" t="s">
        <v>327</v>
      </c>
      <c r="X79" s="431"/>
      <c r="Y79" s="446">
        <v>0</v>
      </c>
      <c r="Z79" s="447"/>
      <c r="AA79" s="406" t="s">
        <v>322</v>
      </c>
      <c r="AB79" s="407">
        <v>0</v>
      </c>
      <c r="AC79" s="403" t="s">
        <v>323</v>
      </c>
      <c r="AD79" s="464">
        <f t="shared" si="19"/>
        <v>0</v>
      </c>
      <c r="AE79" s="464"/>
      <c r="AF79" s="465"/>
      <c r="AG79" s="457"/>
      <c r="AH79" s="458"/>
      <c r="AI79" s="459"/>
      <c r="AJ79" s="460"/>
      <c r="AK79" s="431"/>
      <c r="AL79" s="431"/>
      <c r="AM79" s="466">
        <v>0</v>
      </c>
      <c r="AN79" s="467"/>
      <c r="AO79" s="406" t="s">
        <v>322</v>
      </c>
      <c r="AP79" s="402">
        <v>0</v>
      </c>
      <c r="AQ79" s="403" t="s">
        <v>323</v>
      </c>
      <c r="AR79" s="434">
        <f t="shared" ref="AR79:AR86" si="20">AM79*AP79</f>
        <v>0</v>
      </c>
      <c r="AS79" s="434"/>
      <c r="AT79" s="435"/>
      <c r="AU79" s="336"/>
      <c r="AV79" s="336"/>
      <c r="AW79" s="336"/>
    </row>
    <row r="80" spans="3:49" ht="11.25" customHeight="1">
      <c r="C80" s="532"/>
      <c r="D80" s="533"/>
      <c r="E80" s="533"/>
      <c r="F80" s="533"/>
      <c r="G80" s="556" t="s">
        <v>162</v>
      </c>
      <c r="H80" s="557"/>
      <c r="I80" s="557"/>
      <c r="J80" s="558"/>
      <c r="K80" s="562">
        <f>AH44</f>
        <v>0</v>
      </c>
      <c r="L80" s="563"/>
      <c r="M80" s="618"/>
      <c r="N80" s="619"/>
      <c r="O80" s="620"/>
      <c r="T80" s="471"/>
      <c r="U80" s="455"/>
      <c r="V80" s="455"/>
      <c r="W80" s="460" t="s">
        <v>328</v>
      </c>
      <c r="X80" s="431"/>
      <c r="Y80" s="446">
        <v>0</v>
      </c>
      <c r="Z80" s="447"/>
      <c r="AA80" s="406" t="s">
        <v>322</v>
      </c>
      <c r="AB80" s="407">
        <v>0</v>
      </c>
      <c r="AC80" s="403" t="s">
        <v>323</v>
      </c>
      <c r="AD80" s="464">
        <f t="shared" si="19"/>
        <v>0</v>
      </c>
      <c r="AE80" s="464"/>
      <c r="AF80" s="465"/>
      <c r="AG80" s="473" t="s">
        <v>329</v>
      </c>
      <c r="AH80" s="474"/>
      <c r="AI80" s="475"/>
      <c r="AJ80" s="460" t="s">
        <v>330</v>
      </c>
      <c r="AK80" s="431"/>
      <c r="AL80" s="431"/>
      <c r="AM80" s="466">
        <v>0</v>
      </c>
      <c r="AN80" s="467"/>
      <c r="AO80" s="406" t="s">
        <v>322</v>
      </c>
      <c r="AP80" s="402">
        <v>0</v>
      </c>
      <c r="AQ80" s="403" t="s">
        <v>331</v>
      </c>
      <c r="AR80" s="434">
        <f t="shared" si="20"/>
        <v>0</v>
      </c>
      <c r="AS80" s="434"/>
      <c r="AT80" s="435"/>
      <c r="AU80" s="336"/>
      <c r="AV80" s="336"/>
      <c r="AW80" s="336"/>
    </row>
    <row r="81" spans="3:49" ht="11.25" customHeight="1">
      <c r="C81" s="532"/>
      <c r="D81" s="533"/>
      <c r="E81" s="533"/>
      <c r="F81" s="533"/>
      <c r="G81" s="556" t="s">
        <v>164</v>
      </c>
      <c r="H81" s="557"/>
      <c r="I81" s="557"/>
      <c r="J81" s="558"/>
      <c r="K81" s="562">
        <f>AI44</f>
        <v>0</v>
      </c>
      <c r="L81" s="563"/>
      <c r="M81" s="618"/>
      <c r="N81" s="619"/>
      <c r="O81" s="620"/>
      <c r="T81" s="471"/>
      <c r="U81" s="455"/>
      <c r="V81" s="455"/>
      <c r="W81" s="460" t="s">
        <v>332</v>
      </c>
      <c r="X81" s="431"/>
      <c r="Y81" s="446">
        <v>0</v>
      </c>
      <c r="Z81" s="447"/>
      <c r="AA81" s="406" t="s">
        <v>322</v>
      </c>
      <c r="AB81" s="407">
        <v>0</v>
      </c>
      <c r="AC81" s="403" t="s">
        <v>323</v>
      </c>
      <c r="AD81" s="464">
        <f t="shared" si="19"/>
        <v>0</v>
      </c>
      <c r="AE81" s="464"/>
      <c r="AF81" s="465"/>
      <c r="AG81" s="476"/>
      <c r="AH81" s="477"/>
      <c r="AI81" s="478"/>
      <c r="AJ81" s="460" t="s">
        <v>333</v>
      </c>
      <c r="AK81" s="431"/>
      <c r="AL81" s="431"/>
      <c r="AM81" s="466">
        <v>0</v>
      </c>
      <c r="AN81" s="467"/>
      <c r="AO81" s="406" t="s">
        <v>322</v>
      </c>
      <c r="AP81" s="402">
        <v>0</v>
      </c>
      <c r="AQ81" s="403" t="s">
        <v>331</v>
      </c>
      <c r="AR81" s="434">
        <f t="shared" si="20"/>
        <v>0</v>
      </c>
      <c r="AS81" s="434"/>
      <c r="AT81" s="435"/>
      <c r="AU81" s="336"/>
      <c r="AV81" s="336"/>
      <c r="AW81" s="336"/>
    </row>
    <row r="82" spans="3:49" ht="11.25" customHeight="1">
      <c r="C82" s="532"/>
      <c r="D82" s="533"/>
      <c r="E82" s="533"/>
      <c r="F82" s="533"/>
      <c r="G82" s="556" t="s">
        <v>163</v>
      </c>
      <c r="H82" s="557"/>
      <c r="I82" s="557"/>
      <c r="J82" s="558"/>
      <c r="K82" s="562">
        <f>AJ44</f>
        <v>0</v>
      </c>
      <c r="L82" s="563"/>
      <c r="M82" s="618"/>
      <c r="N82" s="619"/>
      <c r="O82" s="620"/>
      <c r="T82" s="472"/>
      <c r="U82" s="458"/>
      <c r="V82" s="458"/>
      <c r="W82" s="460" t="s">
        <v>334</v>
      </c>
      <c r="X82" s="431"/>
      <c r="Y82" s="446">
        <v>0</v>
      </c>
      <c r="Z82" s="447"/>
      <c r="AA82" s="406" t="s">
        <v>322</v>
      </c>
      <c r="AB82" s="407">
        <v>0</v>
      </c>
      <c r="AC82" s="403" t="s">
        <v>323</v>
      </c>
      <c r="AD82" s="464">
        <f t="shared" si="19"/>
        <v>0</v>
      </c>
      <c r="AE82" s="464"/>
      <c r="AF82" s="465"/>
      <c r="AG82" s="476"/>
      <c r="AH82" s="477"/>
      <c r="AI82" s="478"/>
      <c r="AJ82" s="460" t="s">
        <v>335</v>
      </c>
      <c r="AK82" s="431"/>
      <c r="AL82" s="431"/>
      <c r="AM82" s="466">
        <v>0</v>
      </c>
      <c r="AN82" s="467"/>
      <c r="AO82" s="406" t="s">
        <v>322</v>
      </c>
      <c r="AP82" s="402">
        <v>0</v>
      </c>
      <c r="AQ82" s="403" t="s">
        <v>331</v>
      </c>
      <c r="AR82" s="434">
        <f t="shared" si="20"/>
        <v>0</v>
      </c>
      <c r="AS82" s="434"/>
      <c r="AT82" s="435"/>
      <c r="AU82" s="336"/>
      <c r="AV82" s="336"/>
      <c r="AW82" s="336"/>
    </row>
    <row r="83" spans="3:49" ht="11.25" customHeight="1">
      <c r="C83" s="532"/>
      <c r="D83" s="533"/>
      <c r="E83" s="533"/>
      <c r="F83" s="533"/>
      <c r="G83" s="556" t="s">
        <v>165</v>
      </c>
      <c r="H83" s="557"/>
      <c r="I83" s="557"/>
      <c r="J83" s="558"/>
      <c r="K83" s="562">
        <f>AK44</f>
        <v>0</v>
      </c>
      <c r="L83" s="563"/>
      <c r="M83" s="618"/>
      <c r="N83" s="619"/>
      <c r="O83" s="620"/>
      <c r="T83" s="468" t="s">
        <v>297</v>
      </c>
      <c r="U83" s="469"/>
      <c r="V83" s="470"/>
      <c r="W83" s="460" t="s">
        <v>138</v>
      </c>
      <c r="X83" s="431"/>
      <c r="Y83" s="461" t="s">
        <v>336</v>
      </c>
      <c r="Z83" s="462"/>
      <c r="AA83" s="462"/>
      <c r="AB83" s="462"/>
      <c r="AC83" s="463"/>
      <c r="AD83" s="464">
        <v>0</v>
      </c>
      <c r="AE83" s="464"/>
      <c r="AF83" s="465"/>
      <c r="AG83" s="476"/>
      <c r="AH83" s="477"/>
      <c r="AI83" s="478"/>
      <c r="AJ83" s="460" t="s">
        <v>337</v>
      </c>
      <c r="AK83" s="431"/>
      <c r="AL83" s="431"/>
      <c r="AM83" s="466">
        <v>0</v>
      </c>
      <c r="AN83" s="467"/>
      <c r="AO83" s="406" t="s">
        <v>322</v>
      </c>
      <c r="AP83" s="402">
        <v>0</v>
      </c>
      <c r="AQ83" s="403" t="s">
        <v>331</v>
      </c>
      <c r="AR83" s="434">
        <f t="shared" si="20"/>
        <v>0</v>
      </c>
      <c r="AS83" s="434"/>
      <c r="AT83" s="435"/>
      <c r="AU83" s="336"/>
      <c r="AV83" s="336"/>
      <c r="AW83" s="336"/>
    </row>
    <row r="84" spans="3:49" ht="11.25" customHeight="1">
      <c r="C84" s="532"/>
      <c r="D84" s="533"/>
      <c r="E84" s="533"/>
      <c r="F84" s="533"/>
      <c r="G84" s="556" t="s">
        <v>166</v>
      </c>
      <c r="H84" s="557"/>
      <c r="I84" s="557"/>
      <c r="J84" s="558"/>
      <c r="K84" s="562">
        <f>AL44</f>
        <v>0</v>
      </c>
      <c r="L84" s="563"/>
      <c r="M84" s="618"/>
      <c r="N84" s="619"/>
      <c r="O84" s="620"/>
      <c r="T84" s="471"/>
      <c r="U84" s="455"/>
      <c r="V84" s="456"/>
      <c r="W84" s="460" t="s">
        <v>139</v>
      </c>
      <c r="X84" s="431"/>
      <c r="Y84" s="461" t="s">
        <v>338</v>
      </c>
      <c r="Z84" s="462"/>
      <c r="AA84" s="462"/>
      <c r="AB84" s="462"/>
      <c r="AC84" s="463"/>
      <c r="AD84" s="464">
        <v>0</v>
      </c>
      <c r="AE84" s="464"/>
      <c r="AF84" s="465"/>
      <c r="AG84" s="476"/>
      <c r="AH84" s="477"/>
      <c r="AI84" s="478"/>
      <c r="AJ84" s="460" t="s">
        <v>339</v>
      </c>
      <c r="AK84" s="431"/>
      <c r="AL84" s="431"/>
      <c r="AM84" s="466">
        <v>0</v>
      </c>
      <c r="AN84" s="467"/>
      <c r="AO84" s="406" t="s">
        <v>322</v>
      </c>
      <c r="AP84" s="402">
        <v>0</v>
      </c>
      <c r="AQ84" s="403" t="s">
        <v>331</v>
      </c>
      <c r="AR84" s="434">
        <f t="shared" si="20"/>
        <v>0</v>
      </c>
      <c r="AS84" s="434"/>
      <c r="AT84" s="435"/>
      <c r="AU84" s="336"/>
      <c r="AV84" s="336"/>
      <c r="AW84" s="336"/>
    </row>
    <row r="85" spans="3:49" ht="11.25" customHeight="1" thickBot="1">
      <c r="C85" s="532"/>
      <c r="D85" s="533"/>
      <c r="E85" s="533"/>
      <c r="F85" s="533"/>
      <c r="G85" s="564" t="s">
        <v>167</v>
      </c>
      <c r="H85" s="565"/>
      <c r="I85" s="565"/>
      <c r="J85" s="566"/>
      <c r="K85" s="567">
        <f>AM44</f>
        <v>0</v>
      </c>
      <c r="L85" s="568"/>
      <c r="M85" s="621"/>
      <c r="N85" s="622"/>
      <c r="O85" s="623"/>
      <c r="T85" s="472"/>
      <c r="U85" s="458"/>
      <c r="V85" s="459"/>
      <c r="W85" s="460" t="s">
        <v>142</v>
      </c>
      <c r="X85" s="431"/>
      <c r="Y85" s="461" t="s">
        <v>338</v>
      </c>
      <c r="Z85" s="462"/>
      <c r="AA85" s="462"/>
      <c r="AB85" s="462"/>
      <c r="AC85" s="463"/>
      <c r="AD85" s="464">
        <v>0</v>
      </c>
      <c r="AE85" s="464"/>
      <c r="AF85" s="465"/>
      <c r="AG85" s="476"/>
      <c r="AH85" s="477"/>
      <c r="AI85" s="478"/>
      <c r="AJ85" s="460"/>
      <c r="AK85" s="431"/>
      <c r="AL85" s="431"/>
      <c r="AM85" s="466">
        <v>0</v>
      </c>
      <c r="AN85" s="467"/>
      <c r="AO85" s="406" t="s">
        <v>322</v>
      </c>
      <c r="AP85" s="402">
        <v>0</v>
      </c>
      <c r="AQ85" s="403" t="s">
        <v>340</v>
      </c>
      <c r="AR85" s="434">
        <f t="shared" si="20"/>
        <v>0</v>
      </c>
      <c r="AS85" s="434"/>
      <c r="AT85" s="435"/>
      <c r="AU85" s="2"/>
      <c r="AV85" s="2"/>
      <c r="AW85" s="2"/>
    </row>
    <row r="86" spans="3:49" ht="11.25" customHeight="1" thickBot="1">
      <c r="C86" s="534"/>
      <c r="D86" s="535"/>
      <c r="E86" s="535"/>
      <c r="F86" s="535"/>
      <c r="G86" s="536" t="s">
        <v>303</v>
      </c>
      <c r="H86" s="537"/>
      <c r="I86" s="537"/>
      <c r="J86" s="538"/>
      <c r="K86" s="589">
        <f>SUM(K78:L85)</f>
        <v>0</v>
      </c>
      <c r="L86" s="590"/>
      <c r="M86" s="591">
        <f>AO44</f>
        <v>0</v>
      </c>
      <c r="N86" s="592"/>
      <c r="O86" s="593"/>
      <c r="T86" s="468" t="s">
        <v>298</v>
      </c>
      <c r="U86" s="469"/>
      <c r="V86" s="470"/>
      <c r="W86" s="460" t="s">
        <v>138</v>
      </c>
      <c r="X86" s="431"/>
      <c r="Y86" s="461" t="s">
        <v>341</v>
      </c>
      <c r="Z86" s="462"/>
      <c r="AA86" s="462"/>
      <c r="AB86" s="462"/>
      <c r="AC86" s="463"/>
      <c r="AD86" s="464">
        <v>0</v>
      </c>
      <c r="AE86" s="464"/>
      <c r="AF86" s="465"/>
      <c r="AG86" s="479"/>
      <c r="AH86" s="480"/>
      <c r="AI86" s="481"/>
      <c r="AJ86" s="453"/>
      <c r="AK86" s="453"/>
      <c r="AL86" s="442"/>
      <c r="AM86" s="466">
        <v>0</v>
      </c>
      <c r="AN86" s="467"/>
      <c r="AO86" s="406" t="s">
        <v>322</v>
      </c>
      <c r="AP86" s="402">
        <v>0</v>
      </c>
      <c r="AQ86" s="408" t="s">
        <v>340</v>
      </c>
      <c r="AR86" s="434">
        <f t="shared" si="20"/>
        <v>0</v>
      </c>
      <c r="AS86" s="434"/>
      <c r="AT86" s="435"/>
      <c r="AU86" s="2"/>
      <c r="AV86" s="2"/>
      <c r="AW86" s="2"/>
    </row>
    <row r="87" spans="3:49" ht="10.5" customHeight="1">
      <c r="T87" s="471"/>
      <c r="U87" s="455"/>
      <c r="V87" s="456"/>
      <c r="W87" s="460" t="s">
        <v>139</v>
      </c>
      <c r="X87" s="431"/>
      <c r="Y87" s="461" t="s">
        <v>338</v>
      </c>
      <c r="Z87" s="462"/>
      <c r="AA87" s="462"/>
      <c r="AB87" s="462"/>
      <c r="AC87" s="463"/>
      <c r="AD87" s="464">
        <v>0</v>
      </c>
      <c r="AE87" s="464"/>
      <c r="AF87" s="465"/>
      <c r="AG87" s="454" t="s">
        <v>293</v>
      </c>
      <c r="AH87" s="455"/>
      <c r="AI87" s="456"/>
      <c r="AJ87" s="442"/>
      <c r="AK87" s="443"/>
      <c r="AL87" s="443"/>
      <c r="AM87" s="443"/>
      <c r="AN87" s="443"/>
      <c r="AO87" s="443"/>
      <c r="AP87" s="443"/>
      <c r="AQ87" s="444"/>
      <c r="AR87" s="434">
        <v>0</v>
      </c>
      <c r="AS87" s="434"/>
      <c r="AT87" s="435"/>
      <c r="AU87" s="2"/>
      <c r="AV87" s="2"/>
      <c r="AW87" s="2"/>
    </row>
    <row r="88" spans="3:49" ht="11.25" customHeight="1">
      <c r="T88" s="472"/>
      <c r="U88" s="458"/>
      <c r="V88" s="459"/>
      <c r="W88" s="460" t="s">
        <v>142</v>
      </c>
      <c r="X88" s="431"/>
      <c r="Y88" s="461" t="s">
        <v>338</v>
      </c>
      <c r="Z88" s="462"/>
      <c r="AA88" s="462"/>
      <c r="AB88" s="462"/>
      <c r="AC88" s="463"/>
      <c r="AD88" s="464">
        <v>0</v>
      </c>
      <c r="AE88" s="464"/>
      <c r="AF88" s="465"/>
      <c r="AG88" s="454"/>
      <c r="AH88" s="455"/>
      <c r="AI88" s="456"/>
      <c r="AJ88" s="442"/>
      <c r="AK88" s="443"/>
      <c r="AL88" s="443"/>
      <c r="AM88" s="443"/>
      <c r="AN88" s="443"/>
      <c r="AO88" s="443"/>
      <c r="AP88" s="443"/>
      <c r="AQ88" s="444"/>
      <c r="AR88" s="434">
        <v>0</v>
      </c>
      <c r="AS88" s="434"/>
      <c r="AT88" s="435"/>
      <c r="AU88" s="2"/>
      <c r="AV88" s="2"/>
      <c r="AW88" s="2"/>
    </row>
    <row r="89" spans="3:49">
      <c r="T89" s="445" t="s">
        <v>299</v>
      </c>
      <c r="U89" s="429"/>
      <c r="V89" s="429"/>
      <c r="W89" s="429"/>
      <c r="X89" s="429"/>
      <c r="Y89" s="446">
        <v>0</v>
      </c>
      <c r="Z89" s="447"/>
      <c r="AA89" s="406" t="s">
        <v>322</v>
      </c>
      <c r="AB89" s="407">
        <v>0</v>
      </c>
      <c r="AC89" s="409" t="s">
        <v>340</v>
      </c>
      <c r="AD89" s="464">
        <f t="shared" si="19"/>
        <v>0</v>
      </c>
      <c r="AE89" s="464"/>
      <c r="AF89" s="465"/>
      <c r="AG89" s="454"/>
      <c r="AH89" s="455"/>
      <c r="AI89" s="456"/>
      <c r="AJ89" s="442"/>
      <c r="AK89" s="443"/>
      <c r="AL89" s="443"/>
      <c r="AM89" s="443"/>
      <c r="AN89" s="443"/>
      <c r="AO89" s="443"/>
      <c r="AP89" s="443"/>
      <c r="AQ89" s="444"/>
      <c r="AR89" s="434">
        <v>0</v>
      </c>
      <c r="AS89" s="434"/>
      <c r="AT89" s="435"/>
      <c r="AU89" s="2"/>
      <c r="AV89" s="2"/>
      <c r="AW89" s="2"/>
    </row>
    <row r="90" spans="3:49">
      <c r="T90" s="445" t="s">
        <v>300</v>
      </c>
      <c r="U90" s="429"/>
      <c r="V90" s="429"/>
      <c r="W90" s="429"/>
      <c r="X90" s="429"/>
      <c r="Y90" s="446">
        <v>0</v>
      </c>
      <c r="Z90" s="447"/>
      <c r="AA90" s="406" t="s">
        <v>322</v>
      </c>
      <c r="AB90" s="407">
        <v>0</v>
      </c>
      <c r="AC90" s="409" t="s">
        <v>340</v>
      </c>
      <c r="AD90" s="464">
        <f t="shared" si="19"/>
        <v>0</v>
      </c>
      <c r="AE90" s="464"/>
      <c r="AF90" s="465"/>
      <c r="AG90" s="457"/>
      <c r="AH90" s="458"/>
      <c r="AI90" s="459"/>
      <c r="AJ90" s="442"/>
      <c r="AK90" s="443"/>
      <c r="AL90" s="443"/>
      <c r="AM90" s="443"/>
      <c r="AN90" s="443"/>
      <c r="AO90" s="443"/>
      <c r="AP90" s="443"/>
      <c r="AQ90" s="444"/>
      <c r="AR90" s="434">
        <v>0</v>
      </c>
      <c r="AS90" s="434"/>
      <c r="AT90" s="435"/>
      <c r="AU90" s="2"/>
      <c r="AV90" s="2"/>
      <c r="AW90" s="2"/>
    </row>
    <row r="91" spans="3:49">
      <c r="T91" s="451"/>
      <c r="U91" s="452"/>
      <c r="V91" s="452"/>
      <c r="W91" s="452"/>
      <c r="X91" s="452"/>
      <c r="Y91" s="442"/>
      <c r="Z91" s="443"/>
      <c r="AA91" s="408"/>
      <c r="AB91" s="453"/>
      <c r="AC91" s="453"/>
      <c r="AD91" s="452"/>
      <c r="AE91" s="452"/>
      <c r="AF91" s="452"/>
      <c r="AG91" s="428" t="s">
        <v>294</v>
      </c>
      <c r="AH91" s="429"/>
      <c r="AI91" s="430"/>
      <c r="AJ91" s="431" t="s">
        <v>342</v>
      </c>
      <c r="AK91" s="431"/>
      <c r="AL91" s="431"/>
      <c r="AM91" s="432"/>
      <c r="AN91" s="433"/>
      <c r="AO91" s="406" t="s">
        <v>322</v>
      </c>
      <c r="AP91" s="402"/>
      <c r="AQ91" s="403" t="s">
        <v>343</v>
      </c>
      <c r="AR91" s="434">
        <f>AM91*AP91/100</f>
        <v>0</v>
      </c>
      <c r="AS91" s="434"/>
      <c r="AT91" s="435"/>
      <c r="AU91" s="336"/>
      <c r="AV91" s="336"/>
      <c r="AW91" s="336"/>
    </row>
    <row r="92" spans="3:49" ht="13" thickBot="1">
      <c r="T92" s="422"/>
      <c r="U92" s="423"/>
      <c r="V92" s="423"/>
      <c r="W92" s="423"/>
      <c r="X92" s="424"/>
      <c r="Y92" s="425"/>
      <c r="Z92" s="426"/>
      <c r="AA92" s="410"/>
      <c r="AB92" s="425"/>
      <c r="AC92" s="427"/>
      <c r="AD92" s="448"/>
      <c r="AE92" s="449"/>
      <c r="AF92" s="450"/>
      <c r="AG92" s="436" t="s">
        <v>295</v>
      </c>
      <c r="AH92" s="437"/>
      <c r="AI92" s="437"/>
      <c r="AJ92" s="438"/>
      <c r="AK92" s="437"/>
      <c r="AL92" s="437"/>
      <c r="AM92" s="437"/>
      <c r="AN92" s="437"/>
      <c r="AO92" s="437"/>
      <c r="AP92" s="437"/>
      <c r="AQ92" s="439"/>
      <c r="AR92" s="440">
        <v>0</v>
      </c>
      <c r="AS92" s="440"/>
      <c r="AT92" s="441"/>
      <c r="AU92" s="336"/>
      <c r="AV92" s="336"/>
      <c r="AW92" s="336"/>
    </row>
    <row r="93" spans="3:49" ht="14" thickTop="1" thickBot="1">
      <c r="T93" s="412" t="s">
        <v>344</v>
      </c>
      <c r="U93" s="413"/>
      <c r="V93" s="413"/>
      <c r="W93" s="413"/>
      <c r="X93" s="413"/>
      <c r="Y93" s="413"/>
      <c r="Z93" s="413"/>
      <c r="AA93" s="413"/>
      <c r="AB93" s="413"/>
      <c r="AC93" s="414"/>
      <c r="AD93" s="415">
        <f>SUM(AD76:AF92)</f>
        <v>1121100</v>
      </c>
      <c r="AE93" s="416"/>
      <c r="AF93" s="417"/>
      <c r="AG93" s="418" t="s">
        <v>345</v>
      </c>
      <c r="AH93" s="419"/>
      <c r="AI93" s="419"/>
      <c r="AJ93" s="419"/>
      <c r="AK93" s="419"/>
      <c r="AL93" s="419"/>
      <c r="AM93" s="419"/>
      <c r="AN93" s="419"/>
      <c r="AO93" s="419"/>
      <c r="AP93" s="419"/>
      <c r="AQ93" s="419"/>
      <c r="AR93" s="420">
        <f>SUM(AR76:AT92)</f>
        <v>0</v>
      </c>
      <c r="AS93" s="420"/>
      <c r="AT93" s="421"/>
      <c r="AU93" s="411"/>
      <c r="AV93" s="332"/>
      <c r="AW93" s="332"/>
    </row>
  </sheetData>
  <mergeCells count="286">
    <mergeCell ref="R51:S51"/>
    <mergeCell ref="M59:O59"/>
    <mergeCell ref="B51:C51"/>
    <mergeCell ref="D51:E51"/>
    <mergeCell ref="C58:D58"/>
    <mergeCell ref="F2:K2"/>
    <mergeCell ref="F3:K3"/>
    <mergeCell ref="F4:K4"/>
    <mergeCell ref="F8:R9"/>
    <mergeCell ref="N51:O51"/>
    <mergeCell ref="P51:Q51"/>
    <mergeCell ref="AD68:AF68"/>
    <mergeCell ref="G64:J64"/>
    <mergeCell ref="G65:J65"/>
    <mergeCell ref="G66:J66"/>
    <mergeCell ref="AU47:AV47"/>
    <mergeCell ref="X68:AA68"/>
    <mergeCell ref="AG51:AH51"/>
    <mergeCell ref="Y51:Z51"/>
    <mergeCell ref="AA51:AB51"/>
    <mergeCell ref="AG77:AI77"/>
    <mergeCell ref="G60:J60"/>
    <mergeCell ref="K60:L60"/>
    <mergeCell ref="K63:L63"/>
    <mergeCell ref="K59:L59"/>
    <mergeCell ref="K67:L67"/>
    <mergeCell ref="T77:V82"/>
    <mergeCell ref="G70:J70"/>
    <mergeCell ref="K70:L70"/>
    <mergeCell ref="K71:L71"/>
    <mergeCell ref="AP46:AQ46"/>
    <mergeCell ref="AP47:AQ47"/>
    <mergeCell ref="AA46:AB46"/>
    <mergeCell ref="AD77:AF77"/>
    <mergeCell ref="AB66:AC66"/>
    <mergeCell ref="AE51:AF51"/>
    <mergeCell ref="AC51:AD51"/>
    <mergeCell ref="AD59:AF59"/>
    <mergeCell ref="AD60:AF67"/>
    <mergeCell ref="AB60:AC60"/>
    <mergeCell ref="C60:F68"/>
    <mergeCell ref="G61:J61"/>
    <mergeCell ref="K61:L61"/>
    <mergeCell ref="G62:J62"/>
    <mergeCell ref="K62:L62"/>
    <mergeCell ref="G63:J63"/>
    <mergeCell ref="G67:J67"/>
    <mergeCell ref="K65:L65"/>
    <mergeCell ref="K66:L66"/>
    <mergeCell ref="AD87:AF87"/>
    <mergeCell ref="W83:X83"/>
    <mergeCell ref="AD85:AF85"/>
    <mergeCell ref="W84:X84"/>
    <mergeCell ref="W79:X79"/>
    <mergeCell ref="W82:X82"/>
    <mergeCell ref="Y82:Z82"/>
    <mergeCell ref="Y79:Z79"/>
    <mergeCell ref="Y84:AC84"/>
    <mergeCell ref="K74:L74"/>
    <mergeCell ref="W81:X81"/>
    <mergeCell ref="W80:X80"/>
    <mergeCell ref="M78:O85"/>
    <mergeCell ref="K76:L76"/>
    <mergeCell ref="W77:X77"/>
    <mergeCell ref="K77:L77"/>
    <mergeCell ref="K81:L81"/>
    <mergeCell ref="K85:L85"/>
    <mergeCell ref="K72:L72"/>
    <mergeCell ref="T76:X76"/>
    <mergeCell ref="T51:U51"/>
    <mergeCell ref="X63:AA63"/>
    <mergeCell ref="G73:J73"/>
    <mergeCell ref="K73:L73"/>
    <mergeCell ref="G74:J74"/>
    <mergeCell ref="K75:L75"/>
    <mergeCell ref="G68:J68"/>
    <mergeCell ref="K64:L64"/>
    <mergeCell ref="G69:J69"/>
    <mergeCell ref="X65:AA65"/>
    <mergeCell ref="AB65:AC65"/>
    <mergeCell ref="X67:AA67"/>
    <mergeCell ref="T73:AF74"/>
    <mergeCell ref="AB68:AC68"/>
    <mergeCell ref="AB69:AC69"/>
    <mergeCell ref="AB67:AC67"/>
    <mergeCell ref="K68:L68"/>
    <mergeCell ref="M68:O68"/>
    <mergeCell ref="Y77:Z77"/>
    <mergeCell ref="AD86:AF86"/>
    <mergeCell ref="AD82:AF82"/>
    <mergeCell ref="AD83:AF83"/>
    <mergeCell ref="AD84:AF84"/>
    <mergeCell ref="AD70:AF70"/>
    <mergeCell ref="AD81:AF81"/>
    <mergeCell ref="AD78:AF78"/>
    <mergeCell ref="AD79:AF79"/>
    <mergeCell ref="AD80:AF80"/>
    <mergeCell ref="K82:L82"/>
    <mergeCell ref="K78:L78"/>
    <mergeCell ref="G79:J79"/>
    <mergeCell ref="K79:L79"/>
    <mergeCell ref="G80:J80"/>
    <mergeCell ref="K80:L80"/>
    <mergeCell ref="G78:J78"/>
    <mergeCell ref="K69:L69"/>
    <mergeCell ref="AN46:AO46"/>
    <mergeCell ref="X66:AA66"/>
    <mergeCell ref="K86:L86"/>
    <mergeCell ref="M86:O86"/>
    <mergeCell ref="K84:L84"/>
    <mergeCell ref="K83:L83"/>
    <mergeCell ref="M60:O67"/>
    <mergeCell ref="M69:O76"/>
    <mergeCell ref="M77:O77"/>
    <mergeCell ref="B48:E48"/>
    <mergeCell ref="B46:E47"/>
    <mergeCell ref="N46:O46"/>
    <mergeCell ref="C69:F77"/>
    <mergeCell ref="G77:J77"/>
    <mergeCell ref="C78:F86"/>
    <mergeCell ref="G86:J86"/>
    <mergeCell ref="H51:I51"/>
    <mergeCell ref="J51:K51"/>
    <mergeCell ref="L51:M51"/>
    <mergeCell ref="P46:Q46"/>
    <mergeCell ref="P47:Q47"/>
    <mergeCell ref="AC47:AD47"/>
    <mergeCell ref="B2:E2"/>
    <mergeCell ref="B3:E3"/>
    <mergeCell ref="B4:E4"/>
    <mergeCell ref="B44:C44"/>
    <mergeCell ref="B8:E9"/>
    <mergeCell ref="B10:B11"/>
    <mergeCell ref="C10:C11"/>
    <mergeCell ref="D10:D11"/>
    <mergeCell ref="E10:E11"/>
    <mergeCell ref="AD88:AF88"/>
    <mergeCell ref="AD89:AF89"/>
    <mergeCell ref="T86:V88"/>
    <mergeCell ref="X61:AA61"/>
    <mergeCell ref="AB61:AC61"/>
    <mergeCell ref="X62:AA62"/>
    <mergeCell ref="AB62:AC62"/>
    <mergeCell ref="AB63:AC63"/>
    <mergeCell ref="X69:AA69"/>
    <mergeCell ref="X70:AC70"/>
    <mergeCell ref="AD75:AF75"/>
    <mergeCell ref="AD69:AF69"/>
    <mergeCell ref="Y76:AC76"/>
    <mergeCell ref="AG73:AT74"/>
    <mergeCell ref="AP75:AQ75"/>
    <mergeCell ref="AR75:AT75"/>
    <mergeCell ref="AG75:AI75"/>
    <mergeCell ref="AJ75:AL75"/>
    <mergeCell ref="AJ77:AQ77"/>
    <mergeCell ref="B53:C53"/>
    <mergeCell ref="G59:J59"/>
    <mergeCell ref="X59:AA59"/>
    <mergeCell ref="T60:W70"/>
    <mergeCell ref="X64:AA64"/>
    <mergeCell ref="AB64:AC64"/>
    <mergeCell ref="AB59:AC59"/>
    <mergeCell ref="X60:AA60"/>
    <mergeCell ref="B54:C54"/>
    <mergeCell ref="Y52:Z52"/>
    <mergeCell ref="Y53:Z53"/>
    <mergeCell ref="B52:C52"/>
    <mergeCell ref="AN10:AO10"/>
    <mergeCell ref="AP10:AQ10"/>
    <mergeCell ref="N10:O10"/>
    <mergeCell ref="P10:Q10"/>
    <mergeCell ref="AA10:AB10"/>
    <mergeCell ref="AC10:AD10"/>
    <mergeCell ref="AI51:AJ51"/>
    <mergeCell ref="F51:G51"/>
    <mergeCell ref="M2:N5"/>
    <mergeCell ref="AS10:AT10"/>
    <mergeCell ref="AU10:AV10"/>
    <mergeCell ref="AU46:AV46"/>
    <mergeCell ref="AS46:AT46"/>
    <mergeCell ref="AF8:AR9"/>
    <mergeCell ref="AS8:AW9"/>
    <mergeCell ref="AC46:AD46"/>
    <mergeCell ref="S8:AE9"/>
    <mergeCell ref="G84:J84"/>
    <mergeCell ref="G85:J85"/>
    <mergeCell ref="G83:J83"/>
    <mergeCell ref="G72:J72"/>
    <mergeCell ref="G75:J75"/>
    <mergeCell ref="G71:J71"/>
    <mergeCell ref="G81:J81"/>
    <mergeCell ref="G76:J76"/>
    <mergeCell ref="G82:J82"/>
    <mergeCell ref="Y2:AF2"/>
    <mergeCell ref="AG2:AN2"/>
    <mergeCell ref="O5:P5"/>
    <mergeCell ref="O2:P2"/>
    <mergeCell ref="O3:P3"/>
    <mergeCell ref="O4:P4"/>
    <mergeCell ref="Q2:X2"/>
    <mergeCell ref="AM75:AO75"/>
    <mergeCell ref="T75:V75"/>
    <mergeCell ref="W75:X75"/>
    <mergeCell ref="Y75:AA75"/>
    <mergeCell ref="AB75:AC75"/>
    <mergeCell ref="AJ79:AL79"/>
    <mergeCell ref="AM79:AN79"/>
    <mergeCell ref="AD76:AF76"/>
    <mergeCell ref="AG76:AI76"/>
    <mergeCell ref="AJ76:AQ76"/>
    <mergeCell ref="AR76:AT76"/>
    <mergeCell ref="AM81:AN81"/>
    <mergeCell ref="AR81:AT81"/>
    <mergeCell ref="AR77:AT77"/>
    <mergeCell ref="W78:X78"/>
    <mergeCell ref="Y78:Z78"/>
    <mergeCell ref="AG78:AI79"/>
    <mergeCell ref="AJ78:AL78"/>
    <mergeCell ref="AM78:AN78"/>
    <mergeCell ref="AR78:AT78"/>
    <mergeCell ref="AR79:AT79"/>
    <mergeCell ref="Y80:Z80"/>
    <mergeCell ref="AG80:AI86"/>
    <mergeCell ref="AJ80:AL80"/>
    <mergeCell ref="AM80:AN80"/>
    <mergeCell ref="AR80:AT80"/>
    <mergeCell ref="Y81:Z81"/>
    <mergeCell ref="AJ81:AL81"/>
    <mergeCell ref="AM85:AN85"/>
    <mergeCell ref="AR85:AT85"/>
    <mergeCell ref="AJ82:AL82"/>
    <mergeCell ref="AM82:AN82"/>
    <mergeCell ref="AR82:AT82"/>
    <mergeCell ref="T83:V85"/>
    <mergeCell ref="Y83:AC83"/>
    <mergeCell ref="AJ83:AL83"/>
    <mergeCell ref="AM83:AN83"/>
    <mergeCell ref="AR83:AT83"/>
    <mergeCell ref="AJ84:AL84"/>
    <mergeCell ref="AR88:AT88"/>
    <mergeCell ref="W86:X86"/>
    <mergeCell ref="Y86:AC86"/>
    <mergeCell ref="AJ86:AL86"/>
    <mergeCell ref="AM86:AN86"/>
    <mergeCell ref="AM84:AN84"/>
    <mergeCell ref="AR84:AT84"/>
    <mergeCell ref="W85:X85"/>
    <mergeCell ref="Y85:AC85"/>
    <mergeCell ref="AJ85:AL85"/>
    <mergeCell ref="AR89:AT89"/>
    <mergeCell ref="AR86:AT86"/>
    <mergeCell ref="W87:X87"/>
    <mergeCell ref="Y87:AC87"/>
    <mergeCell ref="AG87:AI90"/>
    <mergeCell ref="AJ87:AQ87"/>
    <mergeCell ref="AR87:AT87"/>
    <mergeCell ref="W88:X88"/>
    <mergeCell ref="Y88:AC88"/>
    <mergeCell ref="AJ88:AQ88"/>
    <mergeCell ref="T90:X90"/>
    <mergeCell ref="Y90:Z90"/>
    <mergeCell ref="AD90:AF90"/>
    <mergeCell ref="AJ90:AQ90"/>
    <mergeCell ref="T89:X89"/>
    <mergeCell ref="Y89:Z89"/>
    <mergeCell ref="AJ89:AQ89"/>
    <mergeCell ref="AD92:AF92"/>
    <mergeCell ref="AR90:AT90"/>
    <mergeCell ref="T91:X91"/>
    <mergeCell ref="Y91:Z91"/>
    <mergeCell ref="AB91:AC91"/>
    <mergeCell ref="AD91:AF91"/>
    <mergeCell ref="AG91:AI91"/>
    <mergeCell ref="AJ91:AL91"/>
    <mergeCell ref="AM91:AN91"/>
    <mergeCell ref="AR91:AT91"/>
    <mergeCell ref="AG92:AI92"/>
    <mergeCell ref="AJ92:AQ92"/>
    <mergeCell ref="AR92:AT92"/>
    <mergeCell ref="T93:AC93"/>
    <mergeCell ref="AD93:AF93"/>
    <mergeCell ref="AG93:AQ93"/>
    <mergeCell ref="AR93:AT93"/>
    <mergeCell ref="T92:X92"/>
    <mergeCell ref="Y92:Z92"/>
    <mergeCell ref="AB92:AC92"/>
  </mergeCells>
  <phoneticPr fontId="2"/>
  <dataValidations disablePrompts="1" count="1">
    <dataValidation type="list" allowBlank="1" showInputMessage="1" showErrorMessage="1" sqref="E12:E42">
      <formula1>"晴,曇,雨"</formula1>
    </dataValidation>
  </dataValidations>
  <pageMargins left="0.54" right="0.45" top="0.78740157480314965" bottom="0.98425196850393704" header="0.51181102362204722" footer="0.51181102362204722"/>
  <pageSetup paperSize="8" scale="73" orientation="landscape"/>
  <headerFooter>
    <oddHeader xml:space="preserve">&amp;R&amp;D &amp;T    </oddHeader>
    <oddFooter>&amp;R&amp;A</oddFooter>
  </headerFooter>
  <drawing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AW85"/>
  <sheetViews>
    <sheetView zoomScaleSheetLayoutView="50" workbookViewId="0">
      <selection activeCell="F3" sqref="F3:K3"/>
    </sheetView>
  </sheetViews>
  <sheetFormatPr baseColWidth="12" defaultColWidth="9" defaultRowHeight="12" x14ac:dyDescent="0"/>
  <cols>
    <col min="1" max="1" width="1.1640625" style="1" customWidth="1"/>
    <col min="2" max="2" width="4.33203125" style="1" customWidth="1"/>
    <col min="3" max="3" width="3.1640625" style="1" customWidth="1"/>
    <col min="4" max="44" width="5.6640625" style="1" customWidth="1"/>
    <col min="45" max="48" width="6.6640625" style="1" customWidth="1"/>
    <col min="49" max="49" width="8.6640625" style="1" customWidth="1"/>
    <col min="50" max="16384" width="9" style="1"/>
  </cols>
  <sheetData>
    <row r="1" spans="1:49" ht="3" customHeight="1" thickBot="1"/>
    <row r="2" spans="1:49" ht="14.25" customHeight="1">
      <c r="B2" s="665" t="s">
        <v>82</v>
      </c>
      <c r="C2" s="665"/>
      <c r="D2" s="665"/>
      <c r="E2" s="665"/>
      <c r="F2" s="574" t="s">
        <v>351</v>
      </c>
      <c r="G2" s="575"/>
      <c r="H2" s="575"/>
      <c r="I2" s="575"/>
      <c r="J2" s="575"/>
      <c r="K2" s="576"/>
      <c r="M2" s="50"/>
      <c r="N2" s="50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</row>
    <row r="3" spans="1:49" ht="13.5" customHeight="1">
      <c r="B3" s="666" t="s">
        <v>83</v>
      </c>
      <c r="C3" s="666"/>
      <c r="D3" s="666"/>
      <c r="E3" s="666"/>
      <c r="F3" s="577" t="s">
        <v>352</v>
      </c>
      <c r="G3" s="578"/>
      <c r="H3" s="578"/>
      <c r="I3" s="578"/>
      <c r="J3" s="578"/>
      <c r="K3" s="579"/>
      <c r="M3" s="50"/>
      <c r="N3" s="50"/>
      <c r="O3" s="50"/>
      <c r="P3" s="50"/>
      <c r="Q3" s="392"/>
      <c r="R3" s="392"/>
      <c r="S3" s="392"/>
      <c r="T3" s="392"/>
      <c r="U3" s="392"/>
      <c r="V3" s="392"/>
      <c r="W3" s="392"/>
      <c r="X3" s="392"/>
      <c r="Y3" s="392"/>
      <c r="Z3" s="392"/>
      <c r="AA3" s="392"/>
      <c r="AB3" s="392"/>
      <c r="AC3" s="392"/>
      <c r="AD3" s="392"/>
      <c r="AE3" s="392"/>
      <c r="AF3" s="392"/>
      <c r="AG3" s="392"/>
      <c r="AH3" s="392"/>
      <c r="AI3" s="392"/>
      <c r="AJ3" s="392"/>
      <c r="AK3" s="392"/>
      <c r="AL3" s="392"/>
      <c r="AM3" s="392"/>
      <c r="AN3" s="392"/>
    </row>
    <row r="4" spans="1:49" ht="13.5" customHeight="1" thickBot="1">
      <c r="B4" s="667" t="s">
        <v>307</v>
      </c>
      <c r="C4" s="667"/>
      <c r="D4" s="667"/>
      <c r="E4" s="667"/>
      <c r="F4" s="580" t="s">
        <v>349</v>
      </c>
      <c r="G4" s="581"/>
      <c r="H4" s="581"/>
      <c r="I4" s="581"/>
      <c r="J4" s="581"/>
      <c r="K4" s="582"/>
      <c r="M4" s="50"/>
      <c r="N4" s="50"/>
      <c r="O4" s="58"/>
      <c r="P4" s="58"/>
      <c r="Q4" s="393"/>
      <c r="R4" s="393"/>
      <c r="S4" s="393"/>
      <c r="T4" s="393"/>
      <c r="U4" s="393"/>
      <c r="V4" s="393"/>
      <c r="W4" s="393"/>
      <c r="X4" s="393"/>
      <c r="Y4" s="393"/>
      <c r="Z4" s="393"/>
      <c r="AA4" s="393"/>
      <c r="AB4" s="393"/>
      <c r="AC4" s="393"/>
      <c r="AD4" s="393"/>
      <c r="AE4" s="393"/>
      <c r="AF4" s="393"/>
      <c r="AG4" s="393"/>
      <c r="AH4" s="393"/>
      <c r="AI4" s="393"/>
      <c r="AJ4" s="393"/>
      <c r="AK4" s="393"/>
      <c r="AL4" s="393"/>
      <c r="AM4" s="393"/>
      <c r="AN4" s="393"/>
    </row>
    <row r="5" spans="1:49" ht="13.5" customHeight="1">
      <c r="M5" s="50"/>
      <c r="N5" s="50"/>
      <c r="O5" s="721"/>
      <c r="P5" s="721"/>
      <c r="Q5" s="393"/>
      <c r="R5" s="393"/>
      <c r="S5" s="393"/>
      <c r="T5" s="393"/>
      <c r="U5" s="393"/>
      <c r="V5" s="393"/>
      <c r="W5" s="393"/>
      <c r="X5" s="393"/>
      <c r="Y5" s="393"/>
      <c r="Z5" s="393"/>
      <c r="AA5" s="393"/>
      <c r="AB5" s="393"/>
      <c r="AC5" s="393"/>
      <c r="AD5" s="393"/>
      <c r="AE5" s="393"/>
      <c r="AF5" s="393"/>
      <c r="AG5" s="393"/>
      <c r="AH5" s="393"/>
      <c r="AI5" s="393"/>
      <c r="AJ5" s="393"/>
      <c r="AK5" s="393"/>
      <c r="AL5" s="393"/>
      <c r="AM5" s="393"/>
      <c r="AN5" s="393"/>
    </row>
    <row r="6" spans="1:49" ht="9" customHeight="1"/>
    <row r="7" spans="1:49" ht="18.75" customHeight="1" thickBot="1">
      <c r="B7" s="231" t="s">
        <v>253</v>
      </c>
      <c r="C7" s="38"/>
      <c r="D7" s="38"/>
      <c r="E7" s="38"/>
      <c r="G7" s="233"/>
      <c r="H7" s="233"/>
    </row>
    <row r="8" spans="1:49" ht="11.25" customHeight="1" thickTop="1">
      <c r="B8" s="641">
        <v>2016</v>
      </c>
      <c r="C8" s="642"/>
      <c r="D8" s="642"/>
      <c r="E8" s="643"/>
      <c r="F8" s="526" t="s">
        <v>138</v>
      </c>
      <c r="G8" s="527"/>
      <c r="H8" s="527"/>
      <c r="I8" s="527"/>
      <c r="J8" s="527"/>
      <c r="K8" s="527"/>
      <c r="L8" s="527"/>
      <c r="M8" s="527"/>
      <c r="N8" s="527"/>
      <c r="O8" s="527"/>
      <c r="P8" s="527"/>
      <c r="Q8" s="527"/>
      <c r="R8" s="528"/>
      <c r="S8" s="526" t="s">
        <v>139</v>
      </c>
      <c r="T8" s="527"/>
      <c r="U8" s="527"/>
      <c r="V8" s="527"/>
      <c r="W8" s="527"/>
      <c r="X8" s="527"/>
      <c r="Y8" s="527"/>
      <c r="Z8" s="527"/>
      <c r="AA8" s="527"/>
      <c r="AB8" s="527"/>
      <c r="AC8" s="527"/>
      <c r="AD8" s="527"/>
      <c r="AE8" s="528"/>
      <c r="AF8" s="526" t="s">
        <v>142</v>
      </c>
      <c r="AG8" s="527"/>
      <c r="AH8" s="527"/>
      <c r="AI8" s="527"/>
      <c r="AJ8" s="527"/>
      <c r="AK8" s="527"/>
      <c r="AL8" s="527"/>
      <c r="AM8" s="527"/>
      <c r="AN8" s="527"/>
      <c r="AO8" s="527"/>
      <c r="AP8" s="527"/>
      <c r="AQ8" s="527"/>
      <c r="AR8" s="528"/>
      <c r="AS8" s="652" t="s">
        <v>44</v>
      </c>
      <c r="AT8" s="653"/>
      <c r="AU8" s="653"/>
      <c r="AV8" s="653"/>
      <c r="AW8" s="654"/>
    </row>
    <row r="9" spans="1:49" ht="11.25" customHeight="1" thickBot="1">
      <c r="B9" s="644"/>
      <c r="C9" s="645"/>
      <c r="D9" s="645"/>
      <c r="E9" s="646"/>
      <c r="F9" s="529"/>
      <c r="G9" s="530"/>
      <c r="H9" s="530"/>
      <c r="I9" s="530"/>
      <c r="J9" s="530"/>
      <c r="K9" s="530"/>
      <c r="L9" s="530"/>
      <c r="M9" s="530"/>
      <c r="N9" s="530"/>
      <c r="O9" s="530"/>
      <c r="P9" s="530"/>
      <c r="Q9" s="530"/>
      <c r="R9" s="531"/>
      <c r="S9" s="529"/>
      <c r="T9" s="530"/>
      <c r="U9" s="530"/>
      <c r="V9" s="530"/>
      <c r="W9" s="530"/>
      <c r="X9" s="530"/>
      <c r="Y9" s="530"/>
      <c r="Z9" s="530"/>
      <c r="AA9" s="530"/>
      <c r="AB9" s="530"/>
      <c r="AC9" s="530"/>
      <c r="AD9" s="530"/>
      <c r="AE9" s="531"/>
      <c r="AF9" s="529"/>
      <c r="AG9" s="530"/>
      <c r="AH9" s="530"/>
      <c r="AI9" s="530"/>
      <c r="AJ9" s="530"/>
      <c r="AK9" s="530"/>
      <c r="AL9" s="530"/>
      <c r="AM9" s="530"/>
      <c r="AN9" s="530"/>
      <c r="AO9" s="530"/>
      <c r="AP9" s="530"/>
      <c r="AQ9" s="530"/>
      <c r="AR9" s="531"/>
      <c r="AS9" s="655"/>
      <c r="AT9" s="656"/>
      <c r="AU9" s="656"/>
      <c r="AV9" s="656"/>
      <c r="AW9" s="657"/>
    </row>
    <row r="10" spans="1:49" ht="11.25" customHeight="1">
      <c r="A10" s="2"/>
      <c r="B10" s="644"/>
      <c r="C10" s="645"/>
      <c r="D10" s="645"/>
      <c r="E10" s="646"/>
      <c r="F10" s="294" t="s">
        <v>66</v>
      </c>
      <c r="G10" s="234" t="s">
        <v>65</v>
      </c>
      <c r="H10" s="234" t="s">
        <v>67</v>
      </c>
      <c r="I10" s="234" t="s">
        <v>68</v>
      </c>
      <c r="J10" s="234" t="s">
        <v>69</v>
      </c>
      <c r="K10" s="234" t="s">
        <v>70</v>
      </c>
      <c r="L10" s="234" t="s">
        <v>71</v>
      </c>
      <c r="M10" s="234" t="s">
        <v>72</v>
      </c>
      <c r="N10" s="609" t="s">
        <v>4</v>
      </c>
      <c r="O10" s="610"/>
      <c r="P10" s="605" t="s">
        <v>84</v>
      </c>
      <c r="Q10" s="606"/>
      <c r="R10" s="307" t="s">
        <v>140</v>
      </c>
      <c r="S10" s="294" t="s">
        <v>219</v>
      </c>
      <c r="T10" s="234" t="s">
        <v>220</v>
      </c>
      <c r="U10" s="234" t="s">
        <v>221</v>
      </c>
      <c r="V10" s="234" t="s">
        <v>222</v>
      </c>
      <c r="W10" s="234" t="s">
        <v>223</v>
      </c>
      <c r="X10" s="234" t="s">
        <v>224</v>
      </c>
      <c r="Y10" s="234" t="s">
        <v>225</v>
      </c>
      <c r="Z10" s="234" t="s">
        <v>226</v>
      </c>
      <c r="AA10" s="609" t="s">
        <v>4</v>
      </c>
      <c r="AB10" s="610"/>
      <c r="AC10" s="605" t="s">
        <v>84</v>
      </c>
      <c r="AD10" s="606"/>
      <c r="AE10" s="307" t="s">
        <v>140</v>
      </c>
      <c r="AF10" s="294" t="s">
        <v>219</v>
      </c>
      <c r="AG10" s="234" t="s">
        <v>220</v>
      </c>
      <c r="AH10" s="234" t="s">
        <v>221</v>
      </c>
      <c r="AI10" s="234" t="s">
        <v>222</v>
      </c>
      <c r="AJ10" s="234" t="s">
        <v>223</v>
      </c>
      <c r="AK10" s="234" t="s">
        <v>224</v>
      </c>
      <c r="AL10" s="234" t="s">
        <v>225</v>
      </c>
      <c r="AM10" s="234" t="s">
        <v>226</v>
      </c>
      <c r="AN10" s="609" t="s">
        <v>4</v>
      </c>
      <c r="AO10" s="610"/>
      <c r="AP10" s="605" t="s">
        <v>84</v>
      </c>
      <c r="AQ10" s="606"/>
      <c r="AR10" s="307" t="s">
        <v>140</v>
      </c>
      <c r="AS10" s="696" t="s">
        <v>4</v>
      </c>
      <c r="AT10" s="697"/>
      <c r="AU10" s="698" t="s">
        <v>84</v>
      </c>
      <c r="AV10" s="699"/>
      <c r="AW10" s="277" t="s">
        <v>140</v>
      </c>
    </row>
    <row r="11" spans="1:49" ht="11.25" customHeight="1" thickBot="1">
      <c r="A11" s="2"/>
      <c r="B11" s="647"/>
      <c r="C11" s="648"/>
      <c r="D11" s="648"/>
      <c r="E11" s="649"/>
      <c r="F11" s="296" t="s">
        <v>131</v>
      </c>
      <c r="G11" s="266" t="s">
        <v>131</v>
      </c>
      <c r="H11" s="266" t="s">
        <v>131</v>
      </c>
      <c r="I11" s="266" t="s">
        <v>131</v>
      </c>
      <c r="J11" s="266" t="s">
        <v>131</v>
      </c>
      <c r="K11" s="266" t="s">
        <v>131</v>
      </c>
      <c r="L11" s="266" t="s">
        <v>131</v>
      </c>
      <c r="M11" s="266" t="s">
        <v>131</v>
      </c>
      <c r="N11" s="135" t="s">
        <v>141</v>
      </c>
      <c r="O11" s="267" t="s">
        <v>3</v>
      </c>
      <c r="P11" s="268" t="s">
        <v>103</v>
      </c>
      <c r="Q11" s="269" t="s">
        <v>42</v>
      </c>
      <c r="R11" s="297" t="s">
        <v>46</v>
      </c>
      <c r="S11" s="296" t="s">
        <v>131</v>
      </c>
      <c r="T11" s="266" t="s">
        <v>131</v>
      </c>
      <c r="U11" s="266" t="s">
        <v>131</v>
      </c>
      <c r="V11" s="266" t="s">
        <v>131</v>
      </c>
      <c r="W11" s="266" t="s">
        <v>131</v>
      </c>
      <c r="X11" s="266" t="s">
        <v>131</v>
      </c>
      <c r="Y11" s="266" t="s">
        <v>131</v>
      </c>
      <c r="Z11" s="266" t="s">
        <v>131</v>
      </c>
      <c r="AA11" s="135" t="s">
        <v>141</v>
      </c>
      <c r="AB11" s="267" t="s">
        <v>3</v>
      </c>
      <c r="AC11" s="268" t="s">
        <v>103</v>
      </c>
      <c r="AD11" s="269" t="s">
        <v>42</v>
      </c>
      <c r="AE11" s="297" t="s">
        <v>46</v>
      </c>
      <c r="AF11" s="296" t="s">
        <v>131</v>
      </c>
      <c r="AG11" s="266" t="s">
        <v>131</v>
      </c>
      <c r="AH11" s="266" t="s">
        <v>131</v>
      </c>
      <c r="AI11" s="266" t="s">
        <v>131</v>
      </c>
      <c r="AJ11" s="266" t="s">
        <v>131</v>
      </c>
      <c r="AK11" s="266" t="s">
        <v>131</v>
      </c>
      <c r="AL11" s="266" t="s">
        <v>131</v>
      </c>
      <c r="AM11" s="266" t="s">
        <v>131</v>
      </c>
      <c r="AN11" s="135" t="s">
        <v>141</v>
      </c>
      <c r="AO11" s="267" t="s">
        <v>3</v>
      </c>
      <c r="AP11" s="338" t="s">
        <v>103</v>
      </c>
      <c r="AQ11" s="367" t="s">
        <v>42</v>
      </c>
      <c r="AR11" s="297" t="s">
        <v>46</v>
      </c>
      <c r="AS11" s="278" t="s">
        <v>141</v>
      </c>
      <c r="AT11" s="270" t="s">
        <v>3</v>
      </c>
      <c r="AU11" s="271" t="s">
        <v>103</v>
      </c>
      <c r="AV11" s="272" t="s">
        <v>42</v>
      </c>
      <c r="AW11" s="279" t="s">
        <v>46</v>
      </c>
    </row>
    <row r="12" spans="1:49" ht="11.25" customHeight="1">
      <c r="A12" s="2"/>
      <c r="B12" s="686" t="s">
        <v>86</v>
      </c>
      <c r="C12" s="687"/>
      <c r="D12" s="687"/>
      <c r="E12" s="688"/>
      <c r="F12" s="298">
        <f>'１号機'!F147</f>
        <v>75</v>
      </c>
      <c r="G12" s="235">
        <f>'１号機'!H147</f>
        <v>50</v>
      </c>
      <c r="H12" s="235">
        <f>'１号機'!J147</f>
        <v>170</v>
      </c>
      <c r="I12" s="240">
        <f>'１号機'!L147</f>
        <v>59</v>
      </c>
      <c r="J12" s="240">
        <f>'１号機'!N147</f>
        <v>370</v>
      </c>
      <c r="K12" s="235">
        <f>'１号機'!P147</f>
        <v>0</v>
      </c>
      <c r="L12" s="235">
        <f>'１号機'!R147</f>
        <v>0</v>
      </c>
      <c r="M12" s="235">
        <f>'１号機'!T147</f>
        <v>0</v>
      </c>
      <c r="N12" s="236">
        <f t="shared" ref="N12:N23" si="0">SUM(F12,G12,H12,I12,J12,K12,L12,M12)</f>
        <v>724</v>
      </c>
      <c r="O12" s="237">
        <f>'１号機'!W147</f>
        <v>555800</v>
      </c>
      <c r="P12" s="238">
        <f>'１号機'!X147</f>
        <v>724</v>
      </c>
      <c r="Q12" s="239">
        <f>'１号機'!Y147</f>
        <v>72400</v>
      </c>
      <c r="R12" s="299">
        <f t="shared" ref="R12:R23" si="1">O12-Q12</f>
        <v>483400</v>
      </c>
      <c r="S12" s="298">
        <f>'２号機'!F147</f>
        <v>33</v>
      </c>
      <c r="T12" s="235">
        <f>'２号機'!H147</f>
        <v>31</v>
      </c>
      <c r="U12" s="235">
        <f>'２号機'!J147</f>
        <v>65</v>
      </c>
      <c r="V12" s="235">
        <f>'２号機'!L147</f>
        <v>19</v>
      </c>
      <c r="W12" s="235">
        <f>'２号機'!N147</f>
        <v>188</v>
      </c>
      <c r="X12" s="235">
        <f>'２号機'!P147</f>
        <v>0</v>
      </c>
      <c r="Y12" s="235">
        <f>'２号機'!R147</f>
        <v>0</v>
      </c>
      <c r="Z12" s="235">
        <f>'２号機'!T147</f>
        <v>0</v>
      </c>
      <c r="AA12" s="236">
        <f t="shared" ref="AA12:AA23" si="2">SUM(S12,T12,U12,V12,W12,X12,Y12,Z12)</f>
        <v>336</v>
      </c>
      <c r="AB12" s="237">
        <f>'２号機'!W147</f>
        <v>247300</v>
      </c>
      <c r="AC12" s="238">
        <f>'２号機'!X147</f>
        <v>377</v>
      </c>
      <c r="AD12" s="239">
        <f>'２号機'!Y147</f>
        <v>37700</v>
      </c>
      <c r="AE12" s="299">
        <f t="shared" ref="AE12:AE23" si="3">AB12-AD12</f>
        <v>209600</v>
      </c>
      <c r="AF12" s="358">
        <f>'３号機'!F147</f>
        <v>0</v>
      </c>
      <c r="AG12" s="359">
        <f>'３号機'!H147</f>
        <v>0</v>
      </c>
      <c r="AH12" s="359">
        <f>'３号機'!J147</f>
        <v>0</v>
      </c>
      <c r="AI12" s="359">
        <f>'３号機'!L147</f>
        <v>0</v>
      </c>
      <c r="AJ12" s="359">
        <f>'３号機'!N147</f>
        <v>0</v>
      </c>
      <c r="AK12" s="359">
        <f>'３号機'!P147</f>
        <v>0</v>
      </c>
      <c r="AL12" s="359">
        <f>'３号機'!R147</f>
        <v>0</v>
      </c>
      <c r="AM12" s="359">
        <f>'３号機'!T147</f>
        <v>0</v>
      </c>
      <c r="AN12" s="360">
        <f t="shared" ref="AN12:AN23" si="4">SUM(AF12,AG12,AH12,AI12,AJ12,AK12,AL12,AM12)</f>
        <v>0</v>
      </c>
      <c r="AO12" s="361">
        <f>'３号機'!W147</f>
        <v>0</v>
      </c>
      <c r="AP12" s="365">
        <f>'３号機'!X147</f>
        <v>0</v>
      </c>
      <c r="AQ12" s="366">
        <f>'３号機'!Y147</f>
        <v>0</v>
      </c>
      <c r="AR12" s="363">
        <f t="shared" ref="AR12:AR23" si="5">AO12-AQ12</f>
        <v>0</v>
      </c>
      <c r="AS12" s="280">
        <f t="shared" ref="AS12:AS23" si="6">SUM(N12,AA12,AN12)</f>
        <v>1060</v>
      </c>
      <c r="AT12" s="254">
        <f t="shared" ref="AT12:AT23" si="7">SUM(O12,AB12,AO12)</f>
        <v>803100</v>
      </c>
      <c r="AU12" s="255">
        <f t="shared" ref="AU12:AU23" si="8">SUM(P12,AC12,AP12)</f>
        <v>1101</v>
      </c>
      <c r="AV12" s="256">
        <f t="shared" ref="AV12:AV23" si="9">SUM(Q12,AD12,AQ12)</f>
        <v>110100</v>
      </c>
      <c r="AW12" s="281">
        <f t="shared" ref="AW12:AW23" si="10">AT12-AV12</f>
        <v>693000</v>
      </c>
    </row>
    <row r="13" spans="1:49" ht="11.25" customHeight="1">
      <c r="A13" s="2"/>
      <c r="B13" s="689" t="s">
        <v>87</v>
      </c>
      <c r="C13" s="443"/>
      <c r="D13" s="443"/>
      <c r="E13" s="690"/>
      <c r="F13" s="300">
        <f>'１号機'!F148</f>
        <v>65</v>
      </c>
      <c r="G13" s="240">
        <f>'１号機'!H148</f>
        <v>73</v>
      </c>
      <c r="H13" s="240">
        <f>'１号機'!J148</f>
        <v>155</v>
      </c>
      <c r="I13" s="240">
        <f>'１号機'!L148</f>
        <v>46</v>
      </c>
      <c r="J13" s="240">
        <f>'１号機'!N148</f>
        <v>446</v>
      </c>
      <c r="K13" s="240">
        <f>'１号機'!P148</f>
        <v>0</v>
      </c>
      <c r="L13" s="240">
        <f>'１号機'!R148</f>
        <v>0</v>
      </c>
      <c r="M13" s="240">
        <f>'１号機'!T148</f>
        <v>0</v>
      </c>
      <c r="N13" s="236">
        <f t="shared" si="0"/>
        <v>785</v>
      </c>
      <c r="O13" s="241">
        <f>'１号機'!W148</f>
        <v>577800</v>
      </c>
      <c r="P13" s="236">
        <f>'１号機'!X148</f>
        <v>793</v>
      </c>
      <c r="Q13" s="242">
        <f>'１号機'!Y148</f>
        <v>79300</v>
      </c>
      <c r="R13" s="301">
        <f t="shared" si="1"/>
        <v>498500</v>
      </c>
      <c r="S13" s="300">
        <f>'２号機'!F148</f>
        <v>43</v>
      </c>
      <c r="T13" s="240">
        <f>'２号機'!H148</f>
        <v>35</v>
      </c>
      <c r="U13" s="240">
        <f>'２号機'!J148</f>
        <v>102</v>
      </c>
      <c r="V13" s="240">
        <f>'２号機'!L148</f>
        <v>25</v>
      </c>
      <c r="W13" s="240">
        <f>'２号機'!N148</f>
        <v>277</v>
      </c>
      <c r="X13" s="240">
        <f>'２号機'!P148</f>
        <v>0</v>
      </c>
      <c r="Y13" s="240">
        <f>'２号機'!R148</f>
        <v>0</v>
      </c>
      <c r="Z13" s="240">
        <f>'２号機'!T148</f>
        <v>0</v>
      </c>
      <c r="AA13" s="236">
        <f t="shared" si="2"/>
        <v>482</v>
      </c>
      <c r="AB13" s="241">
        <f>'２号機'!W148</f>
        <v>344100</v>
      </c>
      <c r="AC13" s="236">
        <f>'２号機'!X148</f>
        <v>455</v>
      </c>
      <c r="AD13" s="242">
        <f>'２号機'!Y148</f>
        <v>45500</v>
      </c>
      <c r="AE13" s="301">
        <f t="shared" si="3"/>
        <v>298600</v>
      </c>
      <c r="AF13" s="358">
        <f>'３号機'!F148</f>
        <v>0</v>
      </c>
      <c r="AG13" s="359">
        <f>'３号機'!H148</f>
        <v>0</v>
      </c>
      <c r="AH13" s="359">
        <f>'３号機'!J148</f>
        <v>0</v>
      </c>
      <c r="AI13" s="359">
        <f>'３号機'!L148</f>
        <v>0</v>
      </c>
      <c r="AJ13" s="359">
        <f>'３号機'!N148</f>
        <v>0</v>
      </c>
      <c r="AK13" s="359">
        <f>'３号機'!P148</f>
        <v>0</v>
      </c>
      <c r="AL13" s="359">
        <f>'３号機'!R148</f>
        <v>0</v>
      </c>
      <c r="AM13" s="359">
        <f>'３号機'!T148</f>
        <v>0</v>
      </c>
      <c r="AN13" s="360">
        <f t="shared" si="4"/>
        <v>0</v>
      </c>
      <c r="AO13" s="361">
        <f>'３号機'!W148</f>
        <v>0</v>
      </c>
      <c r="AP13" s="360">
        <f>'３号機'!X148</f>
        <v>0</v>
      </c>
      <c r="AQ13" s="362">
        <f>'３号機'!Y148</f>
        <v>0</v>
      </c>
      <c r="AR13" s="363">
        <f t="shared" si="5"/>
        <v>0</v>
      </c>
      <c r="AS13" s="280">
        <f t="shared" si="6"/>
        <v>1267</v>
      </c>
      <c r="AT13" s="257">
        <f t="shared" si="7"/>
        <v>921900</v>
      </c>
      <c r="AU13" s="253">
        <f t="shared" si="8"/>
        <v>1248</v>
      </c>
      <c r="AV13" s="258">
        <f t="shared" si="9"/>
        <v>124800</v>
      </c>
      <c r="AW13" s="282">
        <f t="shared" si="10"/>
        <v>797100</v>
      </c>
    </row>
    <row r="14" spans="1:49" ht="11.25" customHeight="1">
      <c r="A14" s="2"/>
      <c r="B14" s="689" t="s">
        <v>234</v>
      </c>
      <c r="C14" s="443"/>
      <c r="D14" s="443"/>
      <c r="E14" s="690"/>
      <c r="F14" s="300">
        <f>'１号機'!F149</f>
        <v>84</v>
      </c>
      <c r="G14" s="240">
        <f>'１号機'!H149</f>
        <v>72</v>
      </c>
      <c r="H14" s="240">
        <f>'１号機'!J149</f>
        <v>197</v>
      </c>
      <c r="I14" s="240">
        <f>'１号機'!L149</f>
        <v>56</v>
      </c>
      <c r="J14" s="240">
        <f>'１号機'!N149</f>
        <v>541</v>
      </c>
      <c r="K14" s="240">
        <f>'１号機'!P149</f>
        <v>0</v>
      </c>
      <c r="L14" s="240">
        <f>'１号機'!R149</f>
        <v>0</v>
      </c>
      <c r="M14" s="240">
        <f>'１号機'!T149</f>
        <v>0</v>
      </c>
      <c r="N14" s="236">
        <f t="shared" si="0"/>
        <v>950</v>
      </c>
      <c r="O14" s="241">
        <f>'１号機'!W149</f>
        <v>693100</v>
      </c>
      <c r="P14" s="236">
        <f>'１号機'!X149</f>
        <v>778</v>
      </c>
      <c r="Q14" s="242">
        <f>'１号機'!Y149</f>
        <v>77800</v>
      </c>
      <c r="R14" s="301">
        <f t="shared" si="1"/>
        <v>615300</v>
      </c>
      <c r="S14" s="300">
        <f>'２号機'!F149</f>
        <v>48</v>
      </c>
      <c r="T14" s="240">
        <f>'２号機'!H149</f>
        <v>59</v>
      </c>
      <c r="U14" s="240">
        <f>'２号機'!J149</f>
        <v>153</v>
      </c>
      <c r="V14" s="240">
        <f>'２号機'!L149</f>
        <v>57</v>
      </c>
      <c r="W14" s="240">
        <f>'２号機'!N149</f>
        <v>403</v>
      </c>
      <c r="X14" s="240">
        <f>'２号機'!P149</f>
        <v>0</v>
      </c>
      <c r="Y14" s="240">
        <f>'２号機'!R149</f>
        <v>0</v>
      </c>
      <c r="Z14" s="240">
        <f>'２号機'!T149</f>
        <v>0</v>
      </c>
      <c r="AA14" s="236">
        <f t="shared" si="2"/>
        <v>720</v>
      </c>
      <c r="AB14" s="241">
        <f>'２号機'!W149</f>
        <v>515200</v>
      </c>
      <c r="AC14" s="236">
        <f>'２号機'!X149</f>
        <v>597</v>
      </c>
      <c r="AD14" s="242">
        <f>'２号機'!Y149</f>
        <v>59700</v>
      </c>
      <c r="AE14" s="301">
        <f t="shared" si="3"/>
        <v>455500</v>
      </c>
      <c r="AF14" s="358">
        <f>'３号機'!F149</f>
        <v>0</v>
      </c>
      <c r="AG14" s="359">
        <f>'３号機'!H149</f>
        <v>0</v>
      </c>
      <c r="AH14" s="359">
        <f>'３号機'!J149</f>
        <v>0</v>
      </c>
      <c r="AI14" s="359">
        <f>'３号機'!L149</f>
        <v>0</v>
      </c>
      <c r="AJ14" s="359">
        <f>'３号機'!N149</f>
        <v>0</v>
      </c>
      <c r="AK14" s="359">
        <f>'３号機'!P149</f>
        <v>0</v>
      </c>
      <c r="AL14" s="359">
        <f>'３号機'!R149</f>
        <v>0</v>
      </c>
      <c r="AM14" s="359">
        <f>'３号機'!T149</f>
        <v>0</v>
      </c>
      <c r="AN14" s="360">
        <f t="shared" si="4"/>
        <v>0</v>
      </c>
      <c r="AO14" s="361">
        <f>'３号機'!W149</f>
        <v>0</v>
      </c>
      <c r="AP14" s="360">
        <f>'３号機'!X149</f>
        <v>0</v>
      </c>
      <c r="AQ14" s="362">
        <f>'３号機'!Y149</f>
        <v>0</v>
      </c>
      <c r="AR14" s="363">
        <f t="shared" si="5"/>
        <v>0</v>
      </c>
      <c r="AS14" s="280">
        <f t="shared" si="6"/>
        <v>1670</v>
      </c>
      <c r="AT14" s="257">
        <f t="shared" si="7"/>
        <v>1208300</v>
      </c>
      <c r="AU14" s="253">
        <f t="shared" si="8"/>
        <v>1375</v>
      </c>
      <c r="AV14" s="258">
        <f t="shared" si="9"/>
        <v>137500</v>
      </c>
      <c r="AW14" s="282">
        <f t="shared" si="10"/>
        <v>1070800</v>
      </c>
    </row>
    <row r="15" spans="1:49" ht="11.25" customHeight="1">
      <c r="A15" s="2"/>
      <c r="B15" s="689" t="s">
        <v>89</v>
      </c>
      <c r="C15" s="443"/>
      <c r="D15" s="443"/>
      <c r="E15" s="690"/>
      <c r="F15" s="300">
        <f>'１号機'!F150</f>
        <v>90</v>
      </c>
      <c r="G15" s="240">
        <f>'１号機'!H150</f>
        <v>83</v>
      </c>
      <c r="H15" s="240">
        <f>'１号機'!J150</f>
        <v>202</v>
      </c>
      <c r="I15" s="240">
        <f>'１号機'!L150</f>
        <v>50</v>
      </c>
      <c r="J15" s="240">
        <f>'１号機'!N150</f>
        <v>542</v>
      </c>
      <c r="K15" s="240">
        <f>'１号機'!P150</f>
        <v>0</v>
      </c>
      <c r="L15" s="240">
        <f>'１号機'!R150</f>
        <v>0</v>
      </c>
      <c r="M15" s="240">
        <f>'１号機'!T150</f>
        <v>0</v>
      </c>
      <c r="N15" s="236">
        <f t="shared" si="0"/>
        <v>967</v>
      </c>
      <c r="O15" s="241">
        <f>'１号機'!W150</f>
        <v>709800</v>
      </c>
      <c r="P15" s="236">
        <f>'１号機'!X150</f>
        <v>883</v>
      </c>
      <c r="Q15" s="242">
        <f>'１号機'!Y150</f>
        <v>88300</v>
      </c>
      <c r="R15" s="301">
        <f t="shared" si="1"/>
        <v>621500</v>
      </c>
      <c r="S15" s="300">
        <f>'２号機'!F150</f>
        <v>49</v>
      </c>
      <c r="T15" s="240">
        <f>'２号機'!H150</f>
        <v>31</v>
      </c>
      <c r="U15" s="240">
        <f>'２号機'!J150</f>
        <v>98</v>
      </c>
      <c r="V15" s="240">
        <f>'２号機'!L150</f>
        <v>33</v>
      </c>
      <c r="W15" s="240">
        <f>'２号機'!N150</f>
        <v>232</v>
      </c>
      <c r="X15" s="240">
        <f>'２号機'!P150</f>
        <v>0</v>
      </c>
      <c r="Y15" s="240">
        <f>'２号機'!R150</f>
        <v>0</v>
      </c>
      <c r="Z15" s="240">
        <f>'２号機'!T150</f>
        <v>0</v>
      </c>
      <c r="AA15" s="236">
        <f t="shared" si="2"/>
        <v>443</v>
      </c>
      <c r="AB15" s="241">
        <f>'２号機'!W150</f>
        <v>350000</v>
      </c>
      <c r="AC15" s="236">
        <f>'２号機'!X150</f>
        <v>122</v>
      </c>
      <c r="AD15" s="242">
        <f>'２号機'!Y150</f>
        <v>12200</v>
      </c>
      <c r="AE15" s="301">
        <f t="shared" si="3"/>
        <v>337800</v>
      </c>
      <c r="AF15" s="358">
        <f>'３号機'!F150</f>
        <v>0</v>
      </c>
      <c r="AG15" s="359">
        <f>'３号機'!H150</f>
        <v>0</v>
      </c>
      <c r="AH15" s="359">
        <f>'３号機'!J150</f>
        <v>0</v>
      </c>
      <c r="AI15" s="359">
        <f>'３号機'!L150</f>
        <v>0</v>
      </c>
      <c r="AJ15" s="359">
        <f>'３号機'!N150</f>
        <v>0</v>
      </c>
      <c r="AK15" s="359">
        <f>'３号機'!P150</f>
        <v>0</v>
      </c>
      <c r="AL15" s="359">
        <f>'３号機'!R150</f>
        <v>0</v>
      </c>
      <c r="AM15" s="359">
        <f>'３号機'!T150</f>
        <v>0</v>
      </c>
      <c r="AN15" s="360">
        <f t="shared" si="4"/>
        <v>0</v>
      </c>
      <c r="AO15" s="361">
        <f>'３号機'!W150</f>
        <v>0</v>
      </c>
      <c r="AP15" s="360">
        <f>'３号機'!X150</f>
        <v>0</v>
      </c>
      <c r="AQ15" s="362">
        <f>'３号機'!Y150</f>
        <v>0</v>
      </c>
      <c r="AR15" s="363">
        <f t="shared" si="5"/>
        <v>0</v>
      </c>
      <c r="AS15" s="280">
        <f t="shared" si="6"/>
        <v>1410</v>
      </c>
      <c r="AT15" s="257">
        <f t="shared" si="7"/>
        <v>1059800</v>
      </c>
      <c r="AU15" s="253">
        <f t="shared" si="8"/>
        <v>1005</v>
      </c>
      <c r="AV15" s="258">
        <f t="shared" si="9"/>
        <v>100500</v>
      </c>
      <c r="AW15" s="282">
        <f t="shared" si="10"/>
        <v>959300</v>
      </c>
    </row>
    <row r="16" spans="1:49" ht="11.25" customHeight="1">
      <c r="A16" s="2"/>
      <c r="B16" s="689" t="s">
        <v>90</v>
      </c>
      <c r="C16" s="443"/>
      <c r="D16" s="443"/>
      <c r="E16" s="690"/>
      <c r="F16" s="300">
        <f>'１号機'!F151</f>
        <v>113</v>
      </c>
      <c r="G16" s="240">
        <f>'１号機'!H151</f>
        <v>104</v>
      </c>
      <c r="H16" s="240">
        <f>'１号機'!J151</f>
        <v>220</v>
      </c>
      <c r="I16" s="240">
        <f>'１号機'!L151</f>
        <v>50</v>
      </c>
      <c r="J16" s="240">
        <f>'１号機'!N151</f>
        <v>570</v>
      </c>
      <c r="K16" s="240">
        <f>'１号機'!P151</f>
        <v>0</v>
      </c>
      <c r="L16" s="240">
        <f>'１号機'!R151</f>
        <v>0</v>
      </c>
      <c r="M16" s="240">
        <f>'１号機'!T151</f>
        <v>0</v>
      </c>
      <c r="N16" s="236">
        <f t="shared" si="0"/>
        <v>1057</v>
      </c>
      <c r="O16" s="241">
        <f>'１号機'!W151</f>
        <v>801000</v>
      </c>
      <c r="P16" s="236">
        <f>'１号機'!X151</f>
        <v>939</v>
      </c>
      <c r="Q16" s="242">
        <f>'１号機'!Y151</f>
        <v>93900</v>
      </c>
      <c r="R16" s="301">
        <f t="shared" si="1"/>
        <v>707100</v>
      </c>
      <c r="S16" s="300">
        <f>'２号機'!F151</f>
        <v>36</v>
      </c>
      <c r="T16" s="240">
        <f>'２号機'!H151</f>
        <v>22</v>
      </c>
      <c r="U16" s="240">
        <f>'２号機'!J151</f>
        <v>75</v>
      </c>
      <c r="V16" s="240">
        <f>'２号機'!L151</f>
        <v>23</v>
      </c>
      <c r="W16" s="240">
        <f>'２号機'!N151</f>
        <v>175</v>
      </c>
      <c r="X16" s="240">
        <f>'２号機'!P151</f>
        <v>0</v>
      </c>
      <c r="Y16" s="240">
        <f>'２号機'!R151</f>
        <v>0</v>
      </c>
      <c r="Z16" s="240">
        <f>'２号機'!T151</f>
        <v>0</v>
      </c>
      <c r="AA16" s="236">
        <f t="shared" si="2"/>
        <v>331</v>
      </c>
      <c r="AB16" s="241">
        <f>'２号機'!W151</f>
        <v>263200</v>
      </c>
      <c r="AC16" s="236">
        <f>'２号機'!X151</f>
        <v>20</v>
      </c>
      <c r="AD16" s="242">
        <f>'２号機'!Y151</f>
        <v>2000</v>
      </c>
      <c r="AE16" s="301">
        <f t="shared" si="3"/>
        <v>261200</v>
      </c>
      <c r="AF16" s="358">
        <f>'３号機'!F151</f>
        <v>0</v>
      </c>
      <c r="AG16" s="359">
        <f>'３号機'!H151</f>
        <v>0</v>
      </c>
      <c r="AH16" s="359">
        <f>'３号機'!J151</f>
        <v>0</v>
      </c>
      <c r="AI16" s="359">
        <f>'３号機'!L151</f>
        <v>0</v>
      </c>
      <c r="AJ16" s="359">
        <f>'３号機'!N151</f>
        <v>0</v>
      </c>
      <c r="AK16" s="359">
        <f>'３号機'!P151</f>
        <v>0</v>
      </c>
      <c r="AL16" s="359">
        <f>'３号機'!R151</f>
        <v>0</v>
      </c>
      <c r="AM16" s="359">
        <f>'３号機'!T151</f>
        <v>0</v>
      </c>
      <c r="AN16" s="360">
        <f t="shared" si="4"/>
        <v>0</v>
      </c>
      <c r="AO16" s="361">
        <f>'３号機'!W151</f>
        <v>0</v>
      </c>
      <c r="AP16" s="360">
        <f>'３号機'!X151</f>
        <v>0</v>
      </c>
      <c r="AQ16" s="362">
        <f>'３号機'!Y151</f>
        <v>0</v>
      </c>
      <c r="AR16" s="363">
        <f t="shared" si="5"/>
        <v>0</v>
      </c>
      <c r="AS16" s="280">
        <f t="shared" si="6"/>
        <v>1388</v>
      </c>
      <c r="AT16" s="257">
        <f t="shared" si="7"/>
        <v>1064200</v>
      </c>
      <c r="AU16" s="253">
        <f t="shared" si="8"/>
        <v>959</v>
      </c>
      <c r="AV16" s="258">
        <f t="shared" si="9"/>
        <v>95900</v>
      </c>
      <c r="AW16" s="282">
        <f t="shared" si="10"/>
        <v>968300</v>
      </c>
    </row>
    <row r="17" spans="1:49" ht="11.25" customHeight="1">
      <c r="A17" s="2"/>
      <c r="B17" s="689" t="s">
        <v>91</v>
      </c>
      <c r="C17" s="443"/>
      <c r="D17" s="443"/>
      <c r="E17" s="690"/>
      <c r="F17" s="300">
        <f>'１号機'!F152</f>
        <v>62</v>
      </c>
      <c r="G17" s="240">
        <f>'１号機'!H152</f>
        <v>38</v>
      </c>
      <c r="H17" s="240">
        <f>'１号機'!J152</f>
        <v>123</v>
      </c>
      <c r="I17" s="240">
        <f>'１号機'!L152</f>
        <v>25</v>
      </c>
      <c r="J17" s="240">
        <f>'１号機'!N152</f>
        <v>330</v>
      </c>
      <c r="K17" s="240">
        <f>'１号機'!P152</f>
        <v>0</v>
      </c>
      <c r="L17" s="240">
        <f>'１号機'!R152</f>
        <v>0</v>
      </c>
      <c r="M17" s="240">
        <f>'１号機'!T152</f>
        <v>0</v>
      </c>
      <c r="N17" s="236">
        <f t="shared" si="0"/>
        <v>578</v>
      </c>
      <c r="O17" s="241">
        <f>'１号機'!W152</f>
        <v>418100</v>
      </c>
      <c r="P17" s="236">
        <f>'１号機'!X152</f>
        <v>516</v>
      </c>
      <c r="Q17" s="242">
        <f>'１号機'!Y152</f>
        <v>51600</v>
      </c>
      <c r="R17" s="301">
        <f t="shared" si="1"/>
        <v>366500</v>
      </c>
      <c r="S17" s="300">
        <f>'２号機'!F152</f>
        <v>26</v>
      </c>
      <c r="T17" s="240">
        <f>'２号機'!H152</f>
        <v>22</v>
      </c>
      <c r="U17" s="240">
        <f>'２号機'!J152</f>
        <v>68</v>
      </c>
      <c r="V17" s="240">
        <f>'２号機'!L152</f>
        <v>14</v>
      </c>
      <c r="W17" s="240">
        <f>'２号機'!N152</f>
        <v>159</v>
      </c>
      <c r="X17" s="240">
        <f>'２号機'!P152</f>
        <v>0</v>
      </c>
      <c r="Y17" s="240">
        <f>'２号機'!R152</f>
        <v>0</v>
      </c>
      <c r="Z17" s="240">
        <f>'２号機'!T152</f>
        <v>0</v>
      </c>
      <c r="AA17" s="236">
        <f t="shared" si="2"/>
        <v>289</v>
      </c>
      <c r="AB17" s="241">
        <f>'２号機'!W152</f>
        <v>210900</v>
      </c>
      <c r="AC17" s="236">
        <f>'２号機'!X152</f>
        <v>245</v>
      </c>
      <c r="AD17" s="242">
        <f>'２号機'!Y152</f>
        <v>24500</v>
      </c>
      <c r="AE17" s="301">
        <f t="shared" si="3"/>
        <v>186400</v>
      </c>
      <c r="AF17" s="358">
        <f>'３号機'!F152</f>
        <v>0</v>
      </c>
      <c r="AG17" s="359">
        <f>'３号機'!H152</f>
        <v>0</v>
      </c>
      <c r="AH17" s="359">
        <f>'３号機'!J152</f>
        <v>0</v>
      </c>
      <c r="AI17" s="359">
        <f>'３号機'!L152</f>
        <v>0</v>
      </c>
      <c r="AJ17" s="359">
        <f>'３号機'!N152</f>
        <v>0</v>
      </c>
      <c r="AK17" s="359">
        <f>'３号機'!P152</f>
        <v>0</v>
      </c>
      <c r="AL17" s="359">
        <f>'３号機'!R152</f>
        <v>0</v>
      </c>
      <c r="AM17" s="359">
        <f>'３号機'!T152</f>
        <v>0</v>
      </c>
      <c r="AN17" s="236">
        <f t="shared" si="4"/>
        <v>0</v>
      </c>
      <c r="AO17" s="361">
        <f>'３号機'!W152</f>
        <v>0</v>
      </c>
      <c r="AP17" s="360">
        <f>'３号機'!X152</f>
        <v>0</v>
      </c>
      <c r="AQ17" s="362">
        <f>'３号機'!Y152</f>
        <v>0</v>
      </c>
      <c r="AR17" s="363">
        <f t="shared" si="5"/>
        <v>0</v>
      </c>
      <c r="AS17" s="280">
        <f t="shared" si="6"/>
        <v>867</v>
      </c>
      <c r="AT17" s="257">
        <f t="shared" si="7"/>
        <v>629000</v>
      </c>
      <c r="AU17" s="253">
        <f t="shared" si="8"/>
        <v>761</v>
      </c>
      <c r="AV17" s="258">
        <f t="shared" si="9"/>
        <v>76100</v>
      </c>
      <c r="AW17" s="282">
        <f t="shared" si="10"/>
        <v>552900</v>
      </c>
    </row>
    <row r="18" spans="1:49" ht="11.25" customHeight="1">
      <c r="A18" s="2"/>
      <c r="B18" s="689" t="s">
        <v>92</v>
      </c>
      <c r="C18" s="443"/>
      <c r="D18" s="443"/>
      <c r="E18" s="690"/>
      <c r="F18" s="300">
        <f>'１号機'!F153</f>
        <v>70</v>
      </c>
      <c r="G18" s="240">
        <f>'１号機'!H153</f>
        <v>46</v>
      </c>
      <c r="H18" s="240">
        <f>'１号機'!J153</f>
        <v>167</v>
      </c>
      <c r="I18" s="240">
        <f>'１号機'!L153</f>
        <v>31</v>
      </c>
      <c r="J18" s="240">
        <f>'１号機'!N153</f>
        <v>383</v>
      </c>
      <c r="K18" s="240">
        <f>'１号機'!P153</f>
        <v>0</v>
      </c>
      <c r="L18" s="240">
        <f>'１号機'!R153</f>
        <v>0</v>
      </c>
      <c r="M18" s="240">
        <f>'１号機'!T153</f>
        <v>0</v>
      </c>
      <c r="N18" s="236">
        <f t="shared" si="0"/>
        <v>697</v>
      </c>
      <c r="O18" s="241">
        <f>'１号機'!W153</f>
        <v>517000</v>
      </c>
      <c r="P18" s="236">
        <f>'１号機'!X153</f>
        <v>625</v>
      </c>
      <c r="Q18" s="242">
        <f>'１号機'!Y153</f>
        <v>62500</v>
      </c>
      <c r="R18" s="301">
        <f t="shared" si="1"/>
        <v>454500</v>
      </c>
      <c r="S18" s="300">
        <f>'２号機'!F153</f>
        <v>47</v>
      </c>
      <c r="T18" s="240">
        <f>'２号機'!H153</f>
        <v>41</v>
      </c>
      <c r="U18" s="240">
        <f>'２号機'!J153</f>
        <v>89</v>
      </c>
      <c r="V18" s="240">
        <f>'２号機'!L153</f>
        <v>30</v>
      </c>
      <c r="W18" s="240">
        <f>'２号機'!N153</f>
        <v>236</v>
      </c>
      <c r="X18" s="240">
        <f>'２号機'!P153</f>
        <v>0</v>
      </c>
      <c r="Y18" s="240">
        <f>'２号機'!R153</f>
        <v>0</v>
      </c>
      <c r="Z18" s="240">
        <f>'２号機'!T153</f>
        <v>0</v>
      </c>
      <c r="AA18" s="360">
        <f t="shared" si="2"/>
        <v>443</v>
      </c>
      <c r="AB18" s="241">
        <f>'２号機'!W153</f>
        <v>332400</v>
      </c>
      <c r="AC18" s="236">
        <f>'２号機'!X153</f>
        <v>425</v>
      </c>
      <c r="AD18" s="242">
        <f>'２号機'!Y153</f>
        <v>42500</v>
      </c>
      <c r="AE18" s="363">
        <f t="shared" si="3"/>
        <v>289900</v>
      </c>
      <c r="AF18" s="358">
        <f>'３号機'!F153</f>
        <v>0</v>
      </c>
      <c r="AG18" s="359">
        <f>'３号機'!H153</f>
        <v>0</v>
      </c>
      <c r="AH18" s="359">
        <f>'３号機'!J153</f>
        <v>0</v>
      </c>
      <c r="AI18" s="359">
        <f>'３号機'!L153</f>
        <v>0</v>
      </c>
      <c r="AJ18" s="359">
        <f>'３号機'!N153</f>
        <v>0</v>
      </c>
      <c r="AK18" s="359">
        <f>'３号機'!P153</f>
        <v>0</v>
      </c>
      <c r="AL18" s="359">
        <f>'３号機'!R153</f>
        <v>0</v>
      </c>
      <c r="AM18" s="359">
        <f>'３号機'!T153</f>
        <v>0</v>
      </c>
      <c r="AN18" s="236">
        <f t="shared" si="4"/>
        <v>0</v>
      </c>
      <c r="AO18" s="361">
        <f>'３号機'!W153</f>
        <v>0</v>
      </c>
      <c r="AP18" s="360">
        <f>'３号機'!X153</f>
        <v>0</v>
      </c>
      <c r="AQ18" s="362">
        <f>'３号機'!Y153</f>
        <v>0</v>
      </c>
      <c r="AR18" s="363">
        <f t="shared" si="5"/>
        <v>0</v>
      </c>
      <c r="AS18" s="280">
        <f t="shared" si="6"/>
        <v>1140</v>
      </c>
      <c r="AT18" s="257">
        <f t="shared" si="7"/>
        <v>849400</v>
      </c>
      <c r="AU18" s="253">
        <f t="shared" si="8"/>
        <v>1050</v>
      </c>
      <c r="AV18" s="258">
        <f t="shared" si="9"/>
        <v>105000</v>
      </c>
      <c r="AW18" s="282">
        <f t="shared" si="10"/>
        <v>744400</v>
      </c>
    </row>
    <row r="19" spans="1:49" ht="11.25" customHeight="1">
      <c r="A19" s="2"/>
      <c r="B19" s="689" t="s">
        <v>93</v>
      </c>
      <c r="C19" s="443"/>
      <c r="D19" s="443"/>
      <c r="E19" s="690"/>
      <c r="F19" s="300">
        <f>'１号機'!F154</f>
        <v>86</v>
      </c>
      <c r="G19" s="240">
        <f>'１号機'!H154</f>
        <v>72</v>
      </c>
      <c r="H19" s="240">
        <f>'１号機'!J154</f>
        <v>168</v>
      </c>
      <c r="I19" s="240">
        <f>'１号機'!L154</f>
        <v>47</v>
      </c>
      <c r="J19" s="240">
        <f>'１号機'!N154</f>
        <v>375</v>
      </c>
      <c r="K19" s="240">
        <f>'１号機'!P154</f>
        <v>0</v>
      </c>
      <c r="L19" s="240">
        <f>'１号機'!R154</f>
        <v>0</v>
      </c>
      <c r="M19" s="240">
        <f>'１号機'!T154</f>
        <v>0</v>
      </c>
      <c r="N19" s="360">
        <f t="shared" si="0"/>
        <v>748</v>
      </c>
      <c r="O19" s="241">
        <f>'１号機'!W154</f>
        <v>584400</v>
      </c>
      <c r="P19" s="236">
        <f>'１号機'!X154</f>
        <v>903</v>
      </c>
      <c r="Q19" s="242">
        <f>'１号機'!Y154</f>
        <v>90300</v>
      </c>
      <c r="R19" s="363">
        <f t="shared" si="1"/>
        <v>494100</v>
      </c>
      <c r="S19" s="300">
        <f>'２号機'!F154</f>
        <v>38</v>
      </c>
      <c r="T19" s="240">
        <f>'２号機'!H154</f>
        <v>28</v>
      </c>
      <c r="U19" s="240">
        <f>'２号機'!J154</f>
        <v>114</v>
      </c>
      <c r="V19" s="240">
        <f>'２号機'!L154</f>
        <v>22</v>
      </c>
      <c r="W19" s="240">
        <f>'２号機'!N154</f>
        <v>231</v>
      </c>
      <c r="X19" s="240">
        <f>'２号機'!P154</f>
        <v>0</v>
      </c>
      <c r="Y19" s="240">
        <f>'２号機'!R154</f>
        <v>0</v>
      </c>
      <c r="Z19" s="240">
        <f>'２号機'!T154</f>
        <v>0</v>
      </c>
      <c r="AA19" s="360">
        <f t="shared" si="2"/>
        <v>433</v>
      </c>
      <c r="AB19" s="241">
        <f>'２号機'!W154</f>
        <v>311900</v>
      </c>
      <c r="AC19" s="236">
        <f>'２号機'!X154</f>
        <v>288</v>
      </c>
      <c r="AD19" s="242">
        <f>'２号機'!Y154</f>
        <v>28800</v>
      </c>
      <c r="AE19" s="363">
        <f t="shared" si="3"/>
        <v>283100</v>
      </c>
      <c r="AF19" s="358">
        <f>'３号機'!F154</f>
        <v>0</v>
      </c>
      <c r="AG19" s="359">
        <f>'３号機'!H154</f>
        <v>0</v>
      </c>
      <c r="AH19" s="359">
        <f>'３号機'!J154</f>
        <v>0</v>
      </c>
      <c r="AI19" s="359">
        <f>'３号機'!L154</f>
        <v>0</v>
      </c>
      <c r="AJ19" s="359">
        <f>'３号機'!N154</f>
        <v>0</v>
      </c>
      <c r="AK19" s="359">
        <f>'３号機'!P154</f>
        <v>0</v>
      </c>
      <c r="AL19" s="359">
        <f>'３号機'!R154</f>
        <v>0</v>
      </c>
      <c r="AM19" s="359">
        <f>'３号機'!T154</f>
        <v>0</v>
      </c>
      <c r="AN19" s="236">
        <f t="shared" si="4"/>
        <v>0</v>
      </c>
      <c r="AO19" s="361">
        <f>'３号機'!W154</f>
        <v>0</v>
      </c>
      <c r="AP19" s="360">
        <f>'３号機'!X154</f>
        <v>0</v>
      </c>
      <c r="AQ19" s="362">
        <f>'３号機'!Y154</f>
        <v>0</v>
      </c>
      <c r="AR19" s="301">
        <f t="shared" si="5"/>
        <v>0</v>
      </c>
      <c r="AS19" s="280">
        <f t="shared" si="6"/>
        <v>1181</v>
      </c>
      <c r="AT19" s="257">
        <f t="shared" si="7"/>
        <v>896300</v>
      </c>
      <c r="AU19" s="253">
        <f t="shared" si="8"/>
        <v>1191</v>
      </c>
      <c r="AV19" s="258">
        <f t="shared" si="9"/>
        <v>119100</v>
      </c>
      <c r="AW19" s="282">
        <f t="shared" si="10"/>
        <v>777200</v>
      </c>
    </row>
    <row r="20" spans="1:49" ht="11.25" customHeight="1">
      <c r="A20" s="2"/>
      <c r="B20" s="689" t="s">
        <v>94</v>
      </c>
      <c r="C20" s="443"/>
      <c r="D20" s="443"/>
      <c r="E20" s="690"/>
      <c r="F20" s="300">
        <f>'１号機'!F155</f>
        <v>64</v>
      </c>
      <c r="G20" s="240">
        <f>'１号機'!H155</f>
        <v>44</v>
      </c>
      <c r="H20" s="240">
        <f>'１号機'!J155</f>
        <v>126</v>
      </c>
      <c r="I20" s="240">
        <f>'１号機'!L155</f>
        <v>32</v>
      </c>
      <c r="J20" s="240">
        <f>'１号機'!N155</f>
        <v>311</v>
      </c>
      <c r="K20" s="240">
        <f>'１号機'!P155</f>
        <v>0</v>
      </c>
      <c r="L20" s="240">
        <f>'１号機'!R155</f>
        <v>0</v>
      </c>
      <c r="M20" s="240">
        <f>'１号機'!T155</f>
        <v>0</v>
      </c>
      <c r="N20" s="360">
        <f t="shared" si="0"/>
        <v>577</v>
      </c>
      <c r="O20" s="241">
        <f>'１号機'!W155</f>
        <v>425900</v>
      </c>
      <c r="P20" s="236">
        <f>'１号機'!X155</f>
        <v>493</v>
      </c>
      <c r="Q20" s="242">
        <f>'１号機'!Y155</f>
        <v>49300</v>
      </c>
      <c r="R20" s="363">
        <f t="shared" si="1"/>
        <v>376600</v>
      </c>
      <c r="S20" s="300">
        <f>'２号機'!F155</f>
        <v>26</v>
      </c>
      <c r="T20" s="240">
        <f>'２号機'!H155</f>
        <v>22</v>
      </c>
      <c r="U20" s="240">
        <f>'２号機'!J155</f>
        <v>61</v>
      </c>
      <c r="V20" s="240">
        <f>'２号機'!L155</f>
        <v>6</v>
      </c>
      <c r="W20" s="240">
        <f>'２号機'!N155</f>
        <v>206</v>
      </c>
      <c r="X20" s="240">
        <f>'２号機'!P155</f>
        <v>0</v>
      </c>
      <c r="Y20" s="240">
        <f>'２号機'!R155</f>
        <v>0</v>
      </c>
      <c r="Z20" s="240">
        <f>'２号機'!T155</f>
        <v>0</v>
      </c>
      <c r="AA20" s="360">
        <f t="shared" si="2"/>
        <v>321</v>
      </c>
      <c r="AB20" s="241">
        <f>'２号機'!W155</f>
        <v>209300</v>
      </c>
      <c r="AC20" s="236">
        <f>'２号機'!X155</f>
        <v>261</v>
      </c>
      <c r="AD20" s="242">
        <f>'２号機'!Y155</f>
        <v>26100</v>
      </c>
      <c r="AE20" s="363">
        <f t="shared" si="3"/>
        <v>183200</v>
      </c>
      <c r="AF20" s="358">
        <f>'３号機'!F155</f>
        <v>0</v>
      </c>
      <c r="AG20" s="359">
        <f>'３号機'!H155</f>
        <v>0</v>
      </c>
      <c r="AH20" s="359">
        <f>'３号機'!J155</f>
        <v>0</v>
      </c>
      <c r="AI20" s="359">
        <f>'３号機'!L155</f>
        <v>0</v>
      </c>
      <c r="AJ20" s="359">
        <f>'３号機'!N155</f>
        <v>0</v>
      </c>
      <c r="AK20" s="359">
        <f>'３号機'!P155</f>
        <v>0</v>
      </c>
      <c r="AL20" s="359">
        <f>'３号機'!R155</f>
        <v>0</v>
      </c>
      <c r="AM20" s="359">
        <f>'３号機'!T155</f>
        <v>0</v>
      </c>
      <c r="AN20" s="236">
        <f t="shared" si="4"/>
        <v>0</v>
      </c>
      <c r="AO20" s="361">
        <f>'３号機'!W155</f>
        <v>0</v>
      </c>
      <c r="AP20" s="360">
        <f>'３号機'!X155</f>
        <v>0</v>
      </c>
      <c r="AQ20" s="362">
        <f>'３号機'!Y155</f>
        <v>0</v>
      </c>
      <c r="AR20" s="301">
        <f t="shared" si="5"/>
        <v>0</v>
      </c>
      <c r="AS20" s="280">
        <f t="shared" si="6"/>
        <v>898</v>
      </c>
      <c r="AT20" s="257">
        <f t="shared" si="7"/>
        <v>635200</v>
      </c>
      <c r="AU20" s="253">
        <f t="shared" si="8"/>
        <v>754</v>
      </c>
      <c r="AV20" s="258">
        <f t="shared" si="9"/>
        <v>75400</v>
      </c>
      <c r="AW20" s="282">
        <f t="shared" si="10"/>
        <v>559800</v>
      </c>
    </row>
    <row r="21" spans="1:49" ht="11.25" customHeight="1">
      <c r="A21" s="2"/>
      <c r="B21" s="689" t="s">
        <v>95</v>
      </c>
      <c r="C21" s="443"/>
      <c r="D21" s="443"/>
      <c r="E21" s="690"/>
      <c r="F21" s="300">
        <f>'１号機'!F156</f>
        <v>87</v>
      </c>
      <c r="G21" s="240">
        <f>'１号機'!H156</f>
        <v>68</v>
      </c>
      <c r="H21" s="240">
        <f>'１号機'!J156</f>
        <v>163</v>
      </c>
      <c r="I21" s="240">
        <f>'１号機'!L156</f>
        <v>39</v>
      </c>
      <c r="J21" s="240">
        <f>'１号機'!N156</f>
        <v>363</v>
      </c>
      <c r="K21" s="240">
        <f>'１号機'!P156</f>
        <v>0</v>
      </c>
      <c r="L21" s="240">
        <f>'１号機'!R156</f>
        <v>0</v>
      </c>
      <c r="M21" s="240">
        <f>'１号機'!T156</f>
        <v>0</v>
      </c>
      <c r="N21" s="360">
        <f t="shared" si="0"/>
        <v>720</v>
      </c>
      <c r="O21" s="241">
        <f>'１号機'!W156</f>
        <v>563200</v>
      </c>
      <c r="P21" s="236">
        <f>'１号機'!X156</f>
        <v>788</v>
      </c>
      <c r="Q21" s="242">
        <f>'１号機'!Y156</f>
        <v>78800</v>
      </c>
      <c r="R21" s="363">
        <f t="shared" si="1"/>
        <v>484400</v>
      </c>
      <c r="S21" s="300">
        <f>'２号機'!F156</f>
        <v>36</v>
      </c>
      <c r="T21" s="240">
        <f>'２号機'!H156</f>
        <v>30</v>
      </c>
      <c r="U21" s="240">
        <f>'２号機'!J156</f>
        <v>97</v>
      </c>
      <c r="V21" s="240">
        <f>'２号機'!L156</f>
        <v>20</v>
      </c>
      <c r="W21" s="240">
        <f>'２号機'!N156</f>
        <v>260</v>
      </c>
      <c r="X21" s="240">
        <f>'２号機'!P156</f>
        <v>0</v>
      </c>
      <c r="Y21" s="240">
        <f>'２号機'!R156</f>
        <v>0</v>
      </c>
      <c r="Z21" s="240">
        <f>'２号機'!T156</f>
        <v>0</v>
      </c>
      <c r="AA21" s="360">
        <f t="shared" si="2"/>
        <v>443</v>
      </c>
      <c r="AB21" s="241">
        <f>'２号機'!W156</f>
        <v>299400</v>
      </c>
      <c r="AC21" s="236">
        <f>'２号機'!X156</f>
        <v>296</v>
      </c>
      <c r="AD21" s="242">
        <f>'２号機'!Y156</f>
        <v>29600</v>
      </c>
      <c r="AE21" s="363">
        <f t="shared" si="3"/>
        <v>269800</v>
      </c>
      <c r="AF21" s="358">
        <f>'３号機'!F156</f>
        <v>0</v>
      </c>
      <c r="AG21" s="359">
        <f>'３号機'!H156</f>
        <v>0</v>
      </c>
      <c r="AH21" s="359">
        <f>'３号機'!J156</f>
        <v>0</v>
      </c>
      <c r="AI21" s="359">
        <f>'３号機'!L156</f>
        <v>0</v>
      </c>
      <c r="AJ21" s="359">
        <f>'３号機'!N156</f>
        <v>0</v>
      </c>
      <c r="AK21" s="359">
        <f>'３号機'!P156</f>
        <v>0</v>
      </c>
      <c r="AL21" s="359">
        <f>'３号機'!R156</f>
        <v>0</v>
      </c>
      <c r="AM21" s="359">
        <f>'３号機'!T156</f>
        <v>0</v>
      </c>
      <c r="AN21" s="236">
        <f t="shared" si="4"/>
        <v>0</v>
      </c>
      <c r="AO21" s="361">
        <f>'３号機'!W156</f>
        <v>0</v>
      </c>
      <c r="AP21" s="360">
        <f>'３号機'!X156</f>
        <v>0</v>
      </c>
      <c r="AQ21" s="362">
        <f>'３号機'!Y156</f>
        <v>0</v>
      </c>
      <c r="AR21" s="301">
        <f t="shared" si="5"/>
        <v>0</v>
      </c>
      <c r="AS21" s="280">
        <f t="shared" si="6"/>
        <v>1163</v>
      </c>
      <c r="AT21" s="257">
        <f t="shared" si="7"/>
        <v>862600</v>
      </c>
      <c r="AU21" s="253">
        <f t="shared" si="8"/>
        <v>1084</v>
      </c>
      <c r="AV21" s="258">
        <f t="shared" si="9"/>
        <v>108400</v>
      </c>
      <c r="AW21" s="282">
        <f t="shared" si="10"/>
        <v>754200</v>
      </c>
    </row>
    <row r="22" spans="1:49" ht="11.25" customHeight="1">
      <c r="A22" s="2"/>
      <c r="B22" s="689" t="s">
        <v>96</v>
      </c>
      <c r="C22" s="443"/>
      <c r="D22" s="443"/>
      <c r="E22" s="690"/>
      <c r="F22" s="300">
        <f>'１号機'!F157</f>
        <v>89</v>
      </c>
      <c r="G22" s="240">
        <f>'１号機'!H157</f>
        <v>56</v>
      </c>
      <c r="H22" s="240">
        <f>'１号機'!J157</f>
        <v>175</v>
      </c>
      <c r="I22" s="240">
        <f>'１号機'!L157</f>
        <v>36</v>
      </c>
      <c r="J22" s="240">
        <f>'１号機'!N157</f>
        <v>394</v>
      </c>
      <c r="K22" s="240">
        <f>'１号機'!P157</f>
        <v>0</v>
      </c>
      <c r="L22" s="240">
        <f>'１号機'!R157</f>
        <v>0</v>
      </c>
      <c r="M22" s="240">
        <f>'１号機'!T157</f>
        <v>0</v>
      </c>
      <c r="N22" s="360">
        <f t="shared" si="0"/>
        <v>750</v>
      </c>
      <c r="O22" s="241">
        <f>'１号機'!W157</f>
        <v>570800</v>
      </c>
      <c r="P22" s="236">
        <f>'１号機'!X157</f>
        <v>1273</v>
      </c>
      <c r="Q22" s="242">
        <f>'１号機'!Y157</f>
        <v>127300</v>
      </c>
      <c r="R22" s="363">
        <f t="shared" si="1"/>
        <v>443500</v>
      </c>
      <c r="S22" s="300">
        <f>'２号機'!F157</f>
        <v>16</v>
      </c>
      <c r="T22" s="240">
        <f>'２号機'!H157</f>
        <v>19</v>
      </c>
      <c r="U22" s="240">
        <f>'２号機'!J157</f>
        <v>54</v>
      </c>
      <c r="V22" s="240">
        <f>'２号機'!L157</f>
        <v>10</v>
      </c>
      <c r="W22" s="240">
        <f>'２号機'!N157</f>
        <v>117</v>
      </c>
      <c r="X22" s="240">
        <f>'２号機'!P157</f>
        <v>0</v>
      </c>
      <c r="Y22" s="240">
        <f>'２号機'!R157</f>
        <v>0</v>
      </c>
      <c r="Z22" s="240">
        <f>'２号機'!T157</f>
        <v>0</v>
      </c>
      <c r="AA22" s="360">
        <f t="shared" si="2"/>
        <v>216</v>
      </c>
      <c r="AB22" s="241">
        <f>'２号機'!W157</f>
        <v>154200</v>
      </c>
      <c r="AC22" s="236">
        <f>'２号機'!X157</f>
        <v>240</v>
      </c>
      <c r="AD22" s="242">
        <f>'２号機'!Y157</f>
        <v>24000</v>
      </c>
      <c r="AE22" s="363">
        <f t="shared" si="3"/>
        <v>130200</v>
      </c>
      <c r="AF22" s="358">
        <f>'３号機'!F157</f>
        <v>0</v>
      </c>
      <c r="AG22" s="359">
        <f>'３号機'!H157</f>
        <v>0</v>
      </c>
      <c r="AH22" s="359">
        <f>'３号機'!J157</f>
        <v>0</v>
      </c>
      <c r="AI22" s="359">
        <f>'３号機'!L157</f>
        <v>0</v>
      </c>
      <c r="AJ22" s="359">
        <f>'３号機'!N157</f>
        <v>0</v>
      </c>
      <c r="AK22" s="359">
        <f>'３号機'!P157</f>
        <v>0</v>
      </c>
      <c r="AL22" s="359">
        <f>'３号機'!R157</f>
        <v>0</v>
      </c>
      <c r="AM22" s="359">
        <f>'３号機'!T157</f>
        <v>0</v>
      </c>
      <c r="AN22" s="236">
        <f t="shared" si="4"/>
        <v>0</v>
      </c>
      <c r="AO22" s="361">
        <f>'３号機'!W157</f>
        <v>0</v>
      </c>
      <c r="AP22" s="360">
        <f>'３号機'!X157</f>
        <v>0</v>
      </c>
      <c r="AQ22" s="362">
        <f>'３号機'!Y157</f>
        <v>0</v>
      </c>
      <c r="AR22" s="301">
        <f t="shared" si="5"/>
        <v>0</v>
      </c>
      <c r="AS22" s="280">
        <f t="shared" si="6"/>
        <v>966</v>
      </c>
      <c r="AT22" s="257">
        <f t="shared" si="7"/>
        <v>725000</v>
      </c>
      <c r="AU22" s="253">
        <f t="shared" si="8"/>
        <v>1513</v>
      </c>
      <c r="AV22" s="258">
        <f t="shared" si="9"/>
        <v>151300</v>
      </c>
      <c r="AW22" s="282">
        <f t="shared" si="10"/>
        <v>573700</v>
      </c>
    </row>
    <row r="23" spans="1:49" ht="11.25" customHeight="1">
      <c r="A23" s="2"/>
      <c r="B23" s="689" t="s">
        <v>97</v>
      </c>
      <c r="C23" s="443"/>
      <c r="D23" s="443"/>
      <c r="E23" s="690"/>
      <c r="F23" s="300">
        <f>'１号機'!F158</f>
        <v>121</v>
      </c>
      <c r="G23" s="240">
        <f>'１号機'!H158</f>
        <v>89</v>
      </c>
      <c r="H23" s="240">
        <f>'１号機'!J158</f>
        <v>190</v>
      </c>
      <c r="I23" s="240">
        <f>'１号機'!L158</f>
        <v>74</v>
      </c>
      <c r="J23" s="240">
        <f>'１号機'!N158</f>
        <v>384</v>
      </c>
      <c r="K23" s="240">
        <f>'１号機'!P158</f>
        <v>0</v>
      </c>
      <c r="L23" s="240">
        <f>'１号機'!R158</f>
        <v>0</v>
      </c>
      <c r="M23" s="240">
        <f>'１号機'!T158</f>
        <v>0</v>
      </c>
      <c r="N23" s="360">
        <f t="shared" si="0"/>
        <v>858</v>
      </c>
      <c r="O23" s="241">
        <f>'１号機'!W158</f>
        <v>719200</v>
      </c>
      <c r="P23" s="236">
        <f>'１号機'!X158</f>
        <v>1003</v>
      </c>
      <c r="Q23" s="242">
        <f>'１号機'!Y158</f>
        <v>100300</v>
      </c>
      <c r="R23" s="363">
        <f t="shared" si="1"/>
        <v>618900</v>
      </c>
      <c r="S23" s="300">
        <f>'２号機'!F158</f>
        <v>66</v>
      </c>
      <c r="T23" s="240">
        <f>'２号機'!H158</f>
        <v>51</v>
      </c>
      <c r="U23" s="240">
        <f>'２号機'!J158</f>
        <v>172</v>
      </c>
      <c r="V23" s="240">
        <f>'２号機'!L158</f>
        <v>31</v>
      </c>
      <c r="W23" s="240">
        <f>'２号機'!N158</f>
        <v>270</v>
      </c>
      <c r="X23" s="240">
        <f>'２号機'!P158</f>
        <v>0</v>
      </c>
      <c r="Y23" s="240">
        <f>'２号機'!R158</f>
        <v>0</v>
      </c>
      <c r="Z23" s="240">
        <f>'２号機'!T158</f>
        <v>0</v>
      </c>
      <c r="AA23" s="360">
        <f t="shared" si="2"/>
        <v>590</v>
      </c>
      <c r="AB23" s="241">
        <f>'２号機'!W158</f>
        <v>478500</v>
      </c>
      <c r="AC23" s="236">
        <f>'２号機'!X158</f>
        <v>483</v>
      </c>
      <c r="AD23" s="242">
        <f>'２号機'!Y158</f>
        <v>48300</v>
      </c>
      <c r="AE23" s="363">
        <f t="shared" si="3"/>
        <v>430200</v>
      </c>
      <c r="AF23" s="358">
        <f>'３号機'!F158</f>
        <v>0</v>
      </c>
      <c r="AG23" s="359">
        <f>'３号機'!H158</f>
        <v>0</v>
      </c>
      <c r="AH23" s="359">
        <f>'３号機'!J158</f>
        <v>0</v>
      </c>
      <c r="AI23" s="359">
        <f>'３号機'!L158</f>
        <v>0</v>
      </c>
      <c r="AJ23" s="359">
        <f>'３号機'!N158</f>
        <v>0</v>
      </c>
      <c r="AK23" s="359">
        <f>'３号機'!P158</f>
        <v>0</v>
      </c>
      <c r="AL23" s="359">
        <f>'３号機'!R158</f>
        <v>0</v>
      </c>
      <c r="AM23" s="359">
        <f>'３号機'!T158</f>
        <v>0</v>
      </c>
      <c r="AN23" s="236">
        <f t="shared" si="4"/>
        <v>0</v>
      </c>
      <c r="AO23" s="361">
        <f>'３号機'!W158</f>
        <v>0</v>
      </c>
      <c r="AP23" s="360">
        <f>'３号機'!X158</f>
        <v>0</v>
      </c>
      <c r="AQ23" s="362">
        <f>'３号機'!Y158</f>
        <v>0</v>
      </c>
      <c r="AR23" s="301">
        <f t="shared" si="5"/>
        <v>0</v>
      </c>
      <c r="AS23" s="280">
        <f t="shared" si="6"/>
        <v>1448</v>
      </c>
      <c r="AT23" s="257">
        <f t="shared" si="7"/>
        <v>1197700</v>
      </c>
      <c r="AU23" s="253">
        <f t="shared" si="8"/>
        <v>1486</v>
      </c>
      <c r="AV23" s="258">
        <f t="shared" si="9"/>
        <v>148600</v>
      </c>
      <c r="AW23" s="282">
        <f t="shared" si="10"/>
        <v>1049100</v>
      </c>
    </row>
    <row r="24" spans="1:49" ht="11.25" customHeight="1" thickBot="1">
      <c r="A24" s="2"/>
      <c r="B24" s="682"/>
      <c r="C24" s="683"/>
      <c r="D24" s="683"/>
      <c r="E24" s="684"/>
      <c r="F24" s="302"/>
      <c r="G24" s="243"/>
      <c r="H24" s="243"/>
      <c r="I24" s="243"/>
      <c r="J24" s="243"/>
      <c r="K24" s="243"/>
      <c r="L24" s="243"/>
      <c r="M24" s="243"/>
      <c r="N24" s="244"/>
      <c r="O24" s="243"/>
      <c r="P24" s="244"/>
      <c r="Q24" s="246"/>
      <c r="R24" s="303"/>
      <c r="S24" s="302"/>
      <c r="T24" s="243"/>
      <c r="U24" s="243"/>
      <c r="V24" s="243"/>
      <c r="W24" s="243"/>
      <c r="X24" s="243"/>
      <c r="Y24" s="243"/>
      <c r="Z24" s="243"/>
      <c r="AA24" s="244"/>
      <c r="AB24" s="243"/>
      <c r="AC24" s="244"/>
      <c r="AD24" s="246"/>
      <c r="AE24" s="303"/>
      <c r="AF24" s="302"/>
      <c r="AG24" s="243"/>
      <c r="AH24" s="243"/>
      <c r="AI24" s="243"/>
      <c r="AJ24" s="243"/>
      <c r="AK24" s="243"/>
      <c r="AL24" s="243"/>
      <c r="AM24" s="243"/>
      <c r="AN24" s="244"/>
      <c r="AO24" s="243"/>
      <c r="AP24" s="244"/>
      <c r="AQ24" s="246"/>
      <c r="AR24" s="303"/>
      <c r="AS24" s="283"/>
      <c r="AT24" s="333"/>
      <c r="AU24" s="259"/>
      <c r="AV24" s="261"/>
      <c r="AW24" s="284"/>
    </row>
    <row r="25" spans="1:49" s="67" customFormat="1" ht="18.75" customHeight="1" thickTop="1" thickBot="1">
      <c r="B25" s="668" t="s">
        <v>98</v>
      </c>
      <c r="C25" s="413"/>
      <c r="D25" s="413"/>
      <c r="E25" s="685"/>
      <c r="F25" s="304">
        <f t="shared" ref="F25:AW25" si="11">SUM(F12:F23)</f>
        <v>1006</v>
      </c>
      <c r="G25" s="247">
        <f t="shared" si="11"/>
        <v>795</v>
      </c>
      <c r="H25" s="247">
        <f t="shared" si="11"/>
        <v>2056</v>
      </c>
      <c r="I25" s="247">
        <f t="shared" si="11"/>
        <v>545</v>
      </c>
      <c r="J25" s="247">
        <f t="shared" si="11"/>
        <v>5009</v>
      </c>
      <c r="K25" s="247">
        <f t="shared" si="11"/>
        <v>0</v>
      </c>
      <c r="L25" s="247">
        <f t="shared" si="11"/>
        <v>0</v>
      </c>
      <c r="M25" s="247">
        <f t="shared" si="11"/>
        <v>0</v>
      </c>
      <c r="N25" s="265">
        <f t="shared" si="11"/>
        <v>9411</v>
      </c>
      <c r="O25" s="247">
        <f t="shared" si="11"/>
        <v>7136100</v>
      </c>
      <c r="P25" s="265">
        <f t="shared" si="11"/>
        <v>9718</v>
      </c>
      <c r="Q25" s="250">
        <f t="shared" si="11"/>
        <v>971800</v>
      </c>
      <c r="R25" s="305">
        <f t="shared" si="11"/>
        <v>6164300</v>
      </c>
      <c r="S25" s="304">
        <f t="shared" si="11"/>
        <v>464</v>
      </c>
      <c r="T25" s="247">
        <f t="shared" si="11"/>
        <v>391</v>
      </c>
      <c r="U25" s="247">
        <f t="shared" si="11"/>
        <v>1148</v>
      </c>
      <c r="V25" s="247">
        <f t="shared" si="11"/>
        <v>290</v>
      </c>
      <c r="W25" s="247">
        <f t="shared" si="11"/>
        <v>2754</v>
      </c>
      <c r="X25" s="247">
        <f t="shared" si="11"/>
        <v>0</v>
      </c>
      <c r="Y25" s="247">
        <f t="shared" si="11"/>
        <v>0</v>
      </c>
      <c r="Z25" s="247">
        <f t="shared" si="11"/>
        <v>0</v>
      </c>
      <c r="AA25" s="265">
        <f t="shared" si="11"/>
        <v>5047</v>
      </c>
      <c r="AB25" s="247">
        <f t="shared" si="11"/>
        <v>3716400</v>
      </c>
      <c r="AC25" s="265">
        <f t="shared" si="11"/>
        <v>3809</v>
      </c>
      <c r="AD25" s="250">
        <f t="shared" si="11"/>
        <v>380900</v>
      </c>
      <c r="AE25" s="305">
        <f t="shared" si="11"/>
        <v>3335500</v>
      </c>
      <c r="AF25" s="304">
        <f t="shared" si="11"/>
        <v>0</v>
      </c>
      <c r="AG25" s="247">
        <f t="shared" si="11"/>
        <v>0</v>
      </c>
      <c r="AH25" s="247">
        <f t="shared" si="11"/>
        <v>0</v>
      </c>
      <c r="AI25" s="247">
        <f t="shared" si="11"/>
        <v>0</v>
      </c>
      <c r="AJ25" s="247">
        <f t="shared" si="11"/>
        <v>0</v>
      </c>
      <c r="AK25" s="247">
        <f t="shared" si="11"/>
        <v>0</v>
      </c>
      <c r="AL25" s="247">
        <f t="shared" si="11"/>
        <v>0</v>
      </c>
      <c r="AM25" s="247">
        <f t="shared" si="11"/>
        <v>0</v>
      </c>
      <c r="AN25" s="265">
        <f t="shared" si="11"/>
        <v>0</v>
      </c>
      <c r="AO25" s="247">
        <f t="shared" si="11"/>
        <v>0</v>
      </c>
      <c r="AP25" s="265">
        <f t="shared" si="11"/>
        <v>0</v>
      </c>
      <c r="AQ25" s="250">
        <f t="shared" si="11"/>
        <v>0</v>
      </c>
      <c r="AR25" s="305">
        <f t="shared" si="11"/>
        <v>0</v>
      </c>
      <c r="AS25" s="285">
        <f t="shared" si="11"/>
        <v>14458</v>
      </c>
      <c r="AT25" s="334">
        <f t="shared" si="11"/>
        <v>10852500</v>
      </c>
      <c r="AU25" s="343">
        <f t="shared" si="11"/>
        <v>13527</v>
      </c>
      <c r="AV25" s="264">
        <f t="shared" si="11"/>
        <v>1352700</v>
      </c>
      <c r="AW25" s="286">
        <f t="shared" si="11"/>
        <v>9499800</v>
      </c>
    </row>
    <row r="26" spans="1:49" ht="11.25" customHeight="1" thickBot="1">
      <c r="B26" s="287"/>
      <c r="C26" s="252"/>
      <c r="D26" s="252"/>
      <c r="E26" s="288"/>
      <c r="F26" s="287"/>
      <c r="G26" s="252"/>
      <c r="H26" s="252"/>
      <c r="I26" s="252"/>
      <c r="J26" s="252"/>
      <c r="K26" s="252"/>
      <c r="L26" s="252"/>
      <c r="M26" s="252"/>
      <c r="N26" s="252"/>
      <c r="O26" s="252"/>
      <c r="P26" s="252"/>
      <c r="Q26" s="252"/>
      <c r="R26" s="288"/>
      <c r="S26" s="287"/>
      <c r="T26" s="252"/>
      <c r="U26" s="252"/>
      <c r="V26" s="252"/>
      <c r="W26" s="252"/>
      <c r="X26" s="252"/>
      <c r="Y26" s="252"/>
      <c r="Z26" s="252"/>
      <c r="AA26" s="252"/>
      <c r="AB26" s="252"/>
      <c r="AC26" s="252"/>
      <c r="AD26" s="252"/>
      <c r="AE26" s="288"/>
      <c r="AF26" s="287"/>
      <c r="AG26" s="252"/>
      <c r="AH26" s="252"/>
      <c r="AI26" s="252"/>
      <c r="AJ26" s="252"/>
      <c r="AK26" s="252"/>
      <c r="AL26" s="252"/>
      <c r="AM26" s="252"/>
      <c r="AN26" s="252"/>
      <c r="AO26" s="252"/>
      <c r="AP26" s="252"/>
      <c r="AQ26" s="252"/>
      <c r="AR26" s="288"/>
      <c r="AS26" s="329"/>
      <c r="AT26" s="330"/>
      <c r="AU26" s="330"/>
      <c r="AV26" s="330"/>
      <c r="AW26" s="331"/>
    </row>
    <row r="27" spans="1:49" ht="11.25" customHeight="1">
      <c r="B27" s="661" t="s">
        <v>73</v>
      </c>
      <c r="C27" s="508"/>
      <c r="D27" s="508"/>
      <c r="E27" s="662"/>
      <c r="F27" s="306" t="s">
        <v>66</v>
      </c>
      <c r="G27" s="251" t="s">
        <v>65</v>
      </c>
      <c r="H27" s="251" t="s">
        <v>67</v>
      </c>
      <c r="I27" s="251" t="s">
        <v>68</v>
      </c>
      <c r="J27" s="251" t="s">
        <v>69</v>
      </c>
      <c r="K27" s="251" t="s">
        <v>70</v>
      </c>
      <c r="L27" s="251" t="s">
        <v>71</v>
      </c>
      <c r="M27" s="251" t="s">
        <v>72</v>
      </c>
      <c r="N27" s="609" t="s">
        <v>4</v>
      </c>
      <c r="O27" s="610"/>
      <c r="P27" s="605" t="s">
        <v>84</v>
      </c>
      <c r="Q27" s="606"/>
      <c r="R27" s="307" t="s">
        <v>140</v>
      </c>
      <c r="S27" s="306" t="s">
        <v>236</v>
      </c>
      <c r="T27" s="251" t="s">
        <v>227</v>
      </c>
      <c r="U27" s="251" t="s">
        <v>237</v>
      </c>
      <c r="V27" s="251" t="s">
        <v>238</v>
      </c>
      <c r="W27" s="251" t="s">
        <v>239</v>
      </c>
      <c r="X27" s="251" t="s">
        <v>240</v>
      </c>
      <c r="Y27" s="251" t="s">
        <v>241</v>
      </c>
      <c r="Z27" s="251" t="s">
        <v>242</v>
      </c>
      <c r="AA27" s="609" t="s">
        <v>4</v>
      </c>
      <c r="AB27" s="610"/>
      <c r="AC27" s="605" t="s">
        <v>84</v>
      </c>
      <c r="AD27" s="606"/>
      <c r="AE27" s="307" t="s">
        <v>140</v>
      </c>
      <c r="AF27" s="306" t="s">
        <v>236</v>
      </c>
      <c r="AG27" s="251" t="s">
        <v>227</v>
      </c>
      <c r="AH27" s="251" t="s">
        <v>237</v>
      </c>
      <c r="AI27" s="251" t="s">
        <v>238</v>
      </c>
      <c r="AJ27" s="251" t="s">
        <v>239</v>
      </c>
      <c r="AK27" s="251" t="s">
        <v>240</v>
      </c>
      <c r="AL27" s="251" t="s">
        <v>241</v>
      </c>
      <c r="AM27" s="251" t="s">
        <v>242</v>
      </c>
      <c r="AN27" s="609" t="s">
        <v>4</v>
      </c>
      <c r="AO27" s="610"/>
      <c r="AP27" s="605" t="s">
        <v>84</v>
      </c>
      <c r="AQ27" s="606"/>
      <c r="AR27" s="307" t="s">
        <v>140</v>
      </c>
      <c r="AS27" s="696" t="s">
        <v>4</v>
      </c>
      <c r="AT27" s="697"/>
      <c r="AU27" s="698" t="s">
        <v>84</v>
      </c>
      <c r="AV27" s="699"/>
      <c r="AW27" s="289" t="s">
        <v>140</v>
      </c>
    </row>
    <row r="28" spans="1:49" ht="11.25" customHeight="1" thickBot="1">
      <c r="B28" s="663"/>
      <c r="C28" s="419"/>
      <c r="D28" s="419"/>
      <c r="E28" s="664"/>
      <c r="F28" s="308"/>
      <c r="G28" s="273"/>
      <c r="H28" s="273"/>
      <c r="I28" s="273"/>
      <c r="J28" s="273"/>
      <c r="K28" s="273"/>
      <c r="L28" s="273"/>
      <c r="M28" s="273"/>
      <c r="N28" s="135" t="s">
        <v>141</v>
      </c>
      <c r="O28" s="267" t="s">
        <v>3</v>
      </c>
      <c r="P28" s="607" t="s">
        <v>42</v>
      </c>
      <c r="Q28" s="608"/>
      <c r="R28" s="297" t="s">
        <v>46</v>
      </c>
      <c r="S28" s="308"/>
      <c r="T28" s="273"/>
      <c r="U28" s="273"/>
      <c r="V28" s="273"/>
      <c r="W28" s="273"/>
      <c r="X28" s="273"/>
      <c r="Y28" s="273"/>
      <c r="Z28" s="273"/>
      <c r="AA28" s="135" t="s">
        <v>141</v>
      </c>
      <c r="AB28" s="267" t="s">
        <v>3</v>
      </c>
      <c r="AC28" s="607" t="s">
        <v>42</v>
      </c>
      <c r="AD28" s="608"/>
      <c r="AE28" s="297" t="s">
        <v>46</v>
      </c>
      <c r="AF28" s="308"/>
      <c r="AG28" s="273"/>
      <c r="AH28" s="273"/>
      <c r="AI28" s="273"/>
      <c r="AJ28" s="273"/>
      <c r="AK28" s="273"/>
      <c r="AL28" s="273"/>
      <c r="AM28" s="273"/>
      <c r="AN28" s="135" t="s">
        <v>141</v>
      </c>
      <c r="AO28" s="267" t="s">
        <v>3</v>
      </c>
      <c r="AP28" s="607" t="s">
        <v>42</v>
      </c>
      <c r="AQ28" s="608"/>
      <c r="AR28" s="297" t="s">
        <v>46</v>
      </c>
      <c r="AS28" s="278" t="s">
        <v>141</v>
      </c>
      <c r="AT28" s="270" t="s">
        <v>3</v>
      </c>
      <c r="AU28" s="700" t="s">
        <v>42</v>
      </c>
      <c r="AV28" s="701"/>
      <c r="AW28" s="279" t="s">
        <v>46</v>
      </c>
    </row>
    <row r="29" spans="1:49" s="67" customFormat="1" ht="18.75" customHeight="1" thickBot="1">
      <c r="B29" s="658" t="s">
        <v>125</v>
      </c>
      <c r="C29" s="659"/>
      <c r="D29" s="659"/>
      <c r="E29" s="660"/>
      <c r="F29" s="309">
        <f t="shared" ref="F29:M29" si="12">IF($N$25=0,0,(F25/$N$25))</f>
        <v>0.10689618531505685</v>
      </c>
      <c r="G29" s="310">
        <f t="shared" si="12"/>
        <v>8.4475613643608546E-2</v>
      </c>
      <c r="H29" s="310">
        <f t="shared" si="12"/>
        <v>0.2184677505047285</v>
      </c>
      <c r="I29" s="310">
        <f t="shared" si="12"/>
        <v>5.7910955265115291E-2</v>
      </c>
      <c r="J29" s="310">
        <f t="shared" si="12"/>
        <v>0.53224949527149079</v>
      </c>
      <c r="K29" s="310">
        <f t="shared" si="12"/>
        <v>0</v>
      </c>
      <c r="L29" s="310">
        <f t="shared" si="12"/>
        <v>0</v>
      </c>
      <c r="M29" s="310">
        <f t="shared" si="12"/>
        <v>0</v>
      </c>
      <c r="N29" s="311">
        <f>IF(N25=0,0,(N25/N25))</f>
        <v>1</v>
      </c>
      <c r="O29" s="310">
        <f>IF(O25=0,0,(O25/O25))</f>
        <v>1</v>
      </c>
      <c r="P29" s="312"/>
      <c r="Q29" s="313">
        <f>IF(O25=0,0,(Q25/O25))</f>
        <v>0.13618082706240103</v>
      </c>
      <c r="R29" s="314">
        <f>O29-Q29</f>
        <v>0.86381917293759902</v>
      </c>
      <c r="S29" s="309">
        <f t="shared" ref="S29:Z29" si="13">IF($AA$25=0,0,(S25/$AA$25))</f>
        <v>9.1935803447592626E-2</v>
      </c>
      <c r="T29" s="310">
        <f t="shared" si="13"/>
        <v>7.7471765405191198E-2</v>
      </c>
      <c r="U29" s="310">
        <f t="shared" si="13"/>
        <v>0.2274618585298197</v>
      </c>
      <c r="V29" s="310">
        <f t="shared" si="13"/>
        <v>5.7459877154745397E-2</v>
      </c>
      <c r="W29" s="310">
        <f t="shared" si="13"/>
        <v>0.54567069546265112</v>
      </c>
      <c r="X29" s="310">
        <f t="shared" si="13"/>
        <v>0</v>
      </c>
      <c r="Y29" s="310">
        <f t="shared" si="13"/>
        <v>0</v>
      </c>
      <c r="Z29" s="310">
        <f t="shared" si="13"/>
        <v>0</v>
      </c>
      <c r="AA29" s="311">
        <f>IF(AA25=0,0,(AA25/AA25))</f>
        <v>1</v>
      </c>
      <c r="AB29" s="310">
        <f>IF(AB25=0,0,(AB25/AB25))</f>
        <v>1</v>
      </c>
      <c r="AC29" s="312"/>
      <c r="AD29" s="313">
        <f>IF(AB25=0,0,(AD25/AB25))</f>
        <v>0.10249165859433861</v>
      </c>
      <c r="AE29" s="314">
        <f>AB29-AD29</f>
        <v>0.89750834140566138</v>
      </c>
      <c r="AF29" s="309">
        <f t="shared" ref="AF29:AM29" si="14">IF($AN$25=0,0,(AF25/$AN$25))</f>
        <v>0</v>
      </c>
      <c r="AG29" s="310">
        <f t="shared" si="14"/>
        <v>0</v>
      </c>
      <c r="AH29" s="310">
        <f t="shared" si="14"/>
        <v>0</v>
      </c>
      <c r="AI29" s="310">
        <f t="shared" si="14"/>
        <v>0</v>
      </c>
      <c r="AJ29" s="310">
        <f t="shared" si="14"/>
        <v>0</v>
      </c>
      <c r="AK29" s="310">
        <f t="shared" si="14"/>
        <v>0</v>
      </c>
      <c r="AL29" s="310">
        <f t="shared" si="14"/>
        <v>0</v>
      </c>
      <c r="AM29" s="310">
        <f t="shared" si="14"/>
        <v>0</v>
      </c>
      <c r="AN29" s="311">
        <f>IF(AN25=0,0,(AN25/AN25))</f>
        <v>0</v>
      </c>
      <c r="AO29" s="310">
        <f>IF(AO25=0,0,(AO25/AO25))</f>
        <v>0</v>
      </c>
      <c r="AP29" s="312"/>
      <c r="AQ29" s="313">
        <f>IF(AO25=0,0,(AQ25/AO25))</f>
        <v>0</v>
      </c>
      <c r="AR29" s="314">
        <f>AO29-AQ29</f>
        <v>0</v>
      </c>
      <c r="AS29" s="290">
        <f>IF(AS25=0,0,(AS25/AS25))</f>
        <v>1</v>
      </c>
      <c r="AT29" s="291">
        <f>IF(AT25=0,0,(AT25/AT25))</f>
        <v>1</v>
      </c>
      <c r="AU29" s="292"/>
      <c r="AV29" s="339">
        <f>IF(AT25=0,0,(AV25/AT25))</f>
        <v>0.12464409122322045</v>
      </c>
      <c r="AW29" s="293">
        <f>AT29-AV29</f>
        <v>0.87535590877677949</v>
      </c>
    </row>
    <row r="30" spans="1:49" s="67" customFormat="1" ht="11.25" customHeight="1" thickTop="1">
      <c r="B30" s="39"/>
      <c r="C30" s="39"/>
      <c r="D30" s="39"/>
      <c r="E30" s="39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364">
        <f t="shared" ref="AF30:AM30" si="15">SUM(F25,S25,AF25)</f>
        <v>1470</v>
      </c>
      <c r="AG30" s="364">
        <f t="shared" si="15"/>
        <v>1186</v>
      </c>
      <c r="AH30" s="364">
        <f t="shared" si="15"/>
        <v>3204</v>
      </c>
      <c r="AI30" s="364">
        <f t="shared" si="15"/>
        <v>835</v>
      </c>
      <c r="AJ30" s="364">
        <f t="shared" si="15"/>
        <v>7763</v>
      </c>
      <c r="AK30" s="364">
        <f t="shared" si="15"/>
        <v>0</v>
      </c>
      <c r="AL30" s="364">
        <f t="shared" si="15"/>
        <v>0</v>
      </c>
      <c r="AM30" s="364">
        <f t="shared" si="15"/>
        <v>0</v>
      </c>
      <c r="AN30" s="364">
        <f>SUM(AF30:AM30)</f>
        <v>14458</v>
      </c>
      <c r="AO30" s="77"/>
      <c r="AP30" s="77"/>
      <c r="AQ30" s="77"/>
      <c r="AR30" s="77"/>
      <c r="AS30" s="82"/>
      <c r="AT30" s="82"/>
      <c r="AU30" s="82"/>
      <c r="AV30" s="82"/>
      <c r="AW30" s="82"/>
    </row>
    <row r="31" spans="1:49" ht="15" customHeight="1" thickBot="1">
      <c r="B31" s="231" t="s">
        <v>254</v>
      </c>
      <c r="C31" s="38"/>
      <c r="D31" s="38"/>
      <c r="E31" s="38"/>
      <c r="G31" s="233"/>
      <c r="H31" s="233"/>
    </row>
    <row r="32" spans="1:49" ht="11.25" customHeight="1" thickTop="1">
      <c r="B32" s="641">
        <f>B8</f>
        <v>2016</v>
      </c>
      <c r="C32" s="642"/>
      <c r="D32" s="642"/>
      <c r="E32" s="643"/>
      <c r="F32" s="526" t="s">
        <v>138</v>
      </c>
      <c r="G32" s="527"/>
      <c r="H32" s="527"/>
      <c r="I32" s="527"/>
      <c r="J32" s="527"/>
      <c r="K32" s="527"/>
      <c r="L32" s="527"/>
      <c r="M32" s="527"/>
      <c r="N32" s="527"/>
      <c r="O32" s="528"/>
      <c r="P32" s="526" t="s">
        <v>139</v>
      </c>
      <c r="Q32" s="527"/>
      <c r="R32" s="527"/>
      <c r="S32" s="527"/>
      <c r="T32" s="527"/>
      <c r="U32" s="527"/>
      <c r="V32" s="527"/>
      <c r="W32" s="527"/>
      <c r="X32" s="527"/>
      <c r="Y32" s="528"/>
      <c r="Z32" s="526" t="s">
        <v>142</v>
      </c>
      <c r="AA32" s="527"/>
      <c r="AB32" s="527"/>
      <c r="AC32" s="527"/>
      <c r="AD32" s="527"/>
      <c r="AE32" s="527"/>
      <c r="AF32" s="527"/>
      <c r="AG32" s="527"/>
      <c r="AH32" s="527"/>
      <c r="AI32" s="528"/>
      <c r="AJ32" s="652" t="s">
        <v>85</v>
      </c>
      <c r="AK32" s="654"/>
    </row>
    <row r="33" spans="1:49" ht="11.25" customHeight="1" thickBot="1">
      <c r="B33" s="644"/>
      <c r="C33" s="645"/>
      <c r="D33" s="645"/>
      <c r="E33" s="646"/>
      <c r="F33" s="529"/>
      <c r="G33" s="530"/>
      <c r="H33" s="530"/>
      <c r="I33" s="530"/>
      <c r="J33" s="530"/>
      <c r="K33" s="530"/>
      <c r="L33" s="530"/>
      <c r="M33" s="530"/>
      <c r="N33" s="530"/>
      <c r="O33" s="531"/>
      <c r="P33" s="529"/>
      <c r="Q33" s="530"/>
      <c r="R33" s="530"/>
      <c r="S33" s="530"/>
      <c r="T33" s="530"/>
      <c r="U33" s="530"/>
      <c r="V33" s="530"/>
      <c r="W33" s="530"/>
      <c r="X33" s="530"/>
      <c r="Y33" s="531"/>
      <c r="Z33" s="529"/>
      <c r="AA33" s="530"/>
      <c r="AB33" s="530"/>
      <c r="AC33" s="530"/>
      <c r="AD33" s="530"/>
      <c r="AE33" s="530"/>
      <c r="AF33" s="530"/>
      <c r="AG33" s="530"/>
      <c r="AH33" s="530"/>
      <c r="AI33" s="531"/>
      <c r="AJ33" s="655"/>
      <c r="AK33" s="657"/>
    </row>
    <row r="34" spans="1:49" ht="11.25" customHeight="1">
      <c r="A34" s="2"/>
      <c r="B34" s="644"/>
      <c r="C34" s="645"/>
      <c r="D34" s="645"/>
      <c r="E34" s="646"/>
      <c r="F34" s="294" t="s">
        <v>309</v>
      </c>
      <c r="G34" s="234" t="s">
        <v>310</v>
      </c>
      <c r="H34" s="234" t="s">
        <v>311</v>
      </c>
      <c r="I34" s="234" t="s">
        <v>312</v>
      </c>
      <c r="J34" s="234" t="s">
        <v>313</v>
      </c>
      <c r="K34" s="234" t="s">
        <v>314</v>
      </c>
      <c r="L34" s="234" t="s">
        <v>308</v>
      </c>
      <c r="M34" s="234" t="s">
        <v>315</v>
      </c>
      <c r="N34" s="710" t="s">
        <v>251</v>
      </c>
      <c r="O34" s="691" t="s">
        <v>125</v>
      </c>
      <c r="P34" s="294" t="s">
        <v>66</v>
      </c>
      <c r="Q34" s="234" t="s">
        <v>65</v>
      </c>
      <c r="R34" s="234" t="s">
        <v>67</v>
      </c>
      <c r="S34" s="234" t="s">
        <v>68</v>
      </c>
      <c r="T34" s="234" t="s">
        <v>69</v>
      </c>
      <c r="U34" s="234" t="s">
        <v>70</v>
      </c>
      <c r="V34" s="234" t="s">
        <v>71</v>
      </c>
      <c r="W34" s="234" t="s">
        <v>72</v>
      </c>
      <c r="X34" s="710" t="s">
        <v>251</v>
      </c>
      <c r="Y34" s="691" t="s">
        <v>125</v>
      </c>
      <c r="Z34" s="294" t="s">
        <v>66</v>
      </c>
      <c r="AA34" s="234" t="s">
        <v>65</v>
      </c>
      <c r="AB34" s="234" t="s">
        <v>67</v>
      </c>
      <c r="AC34" s="234" t="s">
        <v>68</v>
      </c>
      <c r="AD34" s="234" t="s">
        <v>69</v>
      </c>
      <c r="AE34" s="234" t="s">
        <v>70</v>
      </c>
      <c r="AF34" s="234" t="s">
        <v>71</v>
      </c>
      <c r="AG34" s="234" t="s">
        <v>72</v>
      </c>
      <c r="AH34" s="710" t="s">
        <v>251</v>
      </c>
      <c r="AI34" s="691" t="s">
        <v>125</v>
      </c>
      <c r="AJ34" s="712" t="s">
        <v>251</v>
      </c>
      <c r="AK34" s="714" t="s">
        <v>125</v>
      </c>
    </row>
    <row r="35" spans="1:49" ht="11.25" customHeight="1" thickBot="1">
      <c r="A35" s="2"/>
      <c r="B35" s="647"/>
      <c r="C35" s="648"/>
      <c r="D35" s="648"/>
      <c r="E35" s="649"/>
      <c r="F35" s="296" t="s">
        <v>131</v>
      </c>
      <c r="G35" s="266" t="s">
        <v>131</v>
      </c>
      <c r="H35" s="266" t="s">
        <v>131</v>
      </c>
      <c r="I35" s="266" t="s">
        <v>131</v>
      </c>
      <c r="J35" s="266" t="s">
        <v>131</v>
      </c>
      <c r="K35" s="266" t="s">
        <v>131</v>
      </c>
      <c r="L35" s="266" t="s">
        <v>131</v>
      </c>
      <c r="M35" s="266" t="s">
        <v>131</v>
      </c>
      <c r="N35" s="711"/>
      <c r="O35" s="692"/>
      <c r="P35" s="296" t="s">
        <v>131</v>
      </c>
      <c r="Q35" s="266" t="s">
        <v>131</v>
      </c>
      <c r="R35" s="266" t="s">
        <v>131</v>
      </c>
      <c r="S35" s="266" t="s">
        <v>131</v>
      </c>
      <c r="T35" s="266" t="s">
        <v>131</v>
      </c>
      <c r="U35" s="266" t="s">
        <v>131</v>
      </c>
      <c r="V35" s="266" t="s">
        <v>131</v>
      </c>
      <c r="W35" s="266" t="s">
        <v>131</v>
      </c>
      <c r="X35" s="711"/>
      <c r="Y35" s="692"/>
      <c r="Z35" s="296" t="s">
        <v>131</v>
      </c>
      <c r="AA35" s="266" t="s">
        <v>131</v>
      </c>
      <c r="AB35" s="266" t="s">
        <v>131</v>
      </c>
      <c r="AC35" s="266" t="s">
        <v>131</v>
      </c>
      <c r="AD35" s="266" t="s">
        <v>131</v>
      </c>
      <c r="AE35" s="266" t="s">
        <v>131</v>
      </c>
      <c r="AF35" s="266" t="s">
        <v>131</v>
      </c>
      <c r="AG35" s="266" t="s">
        <v>131</v>
      </c>
      <c r="AH35" s="711"/>
      <c r="AI35" s="692"/>
      <c r="AJ35" s="713"/>
      <c r="AK35" s="715"/>
    </row>
    <row r="36" spans="1:49" ht="11.25" customHeight="1">
      <c r="A36" s="2"/>
      <c r="B36" s="686" t="s">
        <v>235</v>
      </c>
      <c r="C36" s="687"/>
      <c r="D36" s="687"/>
      <c r="E36" s="688"/>
      <c r="F36" s="298">
        <f>'１号機'!G178</f>
        <v>805</v>
      </c>
      <c r="G36" s="235">
        <f>'１号機'!I178</f>
        <v>655</v>
      </c>
      <c r="H36" s="235">
        <f>'１号機'!K178</f>
        <v>1826</v>
      </c>
      <c r="I36" s="235">
        <f>'１号機'!M178</f>
        <v>455</v>
      </c>
      <c r="J36" s="235">
        <f>'１号機'!O178</f>
        <v>4480</v>
      </c>
      <c r="K36" s="235">
        <f>'１号機'!Q178</f>
        <v>0</v>
      </c>
      <c r="L36" s="235">
        <f>'１号機'!S178</f>
        <v>0</v>
      </c>
      <c r="M36" s="235">
        <f>'１号機'!U178</f>
        <v>0</v>
      </c>
      <c r="N36" s="345">
        <f>SUM(F36:M36)</f>
        <v>8221</v>
      </c>
      <c r="O36" s="348">
        <f>IF($N$41=0,0,(N36/$N$41))</f>
        <v>0.87355222611837213</v>
      </c>
      <c r="P36" s="298">
        <f>'２号機'!G178</f>
        <v>395</v>
      </c>
      <c r="Q36" s="235">
        <f>'２号機'!I178</f>
        <v>340</v>
      </c>
      <c r="R36" s="235">
        <f>'２号機'!K178</f>
        <v>1046</v>
      </c>
      <c r="S36" s="235">
        <f>'２号機'!M178</f>
        <v>252</v>
      </c>
      <c r="T36" s="235">
        <f>'２号機'!O178</f>
        <v>2462</v>
      </c>
      <c r="U36" s="235">
        <f>'２号機'!Q178</f>
        <v>0</v>
      </c>
      <c r="V36" s="235">
        <f>'２号機'!S178</f>
        <v>0</v>
      </c>
      <c r="W36" s="235">
        <f>'２号機'!U178</f>
        <v>0</v>
      </c>
      <c r="X36" s="345">
        <f>SUM(P36:W36)</f>
        <v>4495</v>
      </c>
      <c r="Y36" s="348">
        <f>IF($N$41=0,0,(X36/$N$41))</f>
        <v>0.47763255764530871</v>
      </c>
      <c r="Z36" s="298">
        <f>'３号機'!G178</f>
        <v>0</v>
      </c>
      <c r="AA36" s="235">
        <f>'３号機'!I178</f>
        <v>0</v>
      </c>
      <c r="AB36" s="235">
        <f>'３号機'!K178</f>
        <v>0</v>
      </c>
      <c r="AC36" s="235">
        <f>'３号機'!M178</f>
        <v>0</v>
      </c>
      <c r="AD36" s="235">
        <f>'３号機'!O178</f>
        <v>0</v>
      </c>
      <c r="AE36" s="235">
        <f>'３号機'!Q178</f>
        <v>0</v>
      </c>
      <c r="AF36" s="235">
        <f>'３号機'!S178</f>
        <v>0</v>
      </c>
      <c r="AG36" s="235">
        <f>'３号機'!U178</f>
        <v>0</v>
      </c>
      <c r="AH36" s="345">
        <f>SUM(Z36:AG36)</f>
        <v>0</v>
      </c>
      <c r="AI36" s="348">
        <f>IF($N$41=0,0,(AH36/$N$41))</f>
        <v>0</v>
      </c>
      <c r="AJ36" s="351">
        <f>SUM(N36,X36,AH36)</f>
        <v>12716</v>
      </c>
      <c r="AK36" s="352">
        <f>IF($AJ$41=0,0,(AJ36/$AJ$41))</f>
        <v>0.87951307234748932</v>
      </c>
    </row>
    <row r="37" spans="1:49" ht="11.25" customHeight="1">
      <c r="A37" s="2"/>
      <c r="B37" s="689" t="s">
        <v>316</v>
      </c>
      <c r="C37" s="443"/>
      <c r="D37" s="443"/>
      <c r="E37" s="690"/>
      <c r="F37" s="300">
        <f>'１号機'!G179</f>
        <v>170</v>
      </c>
      <c r="G37" s="240">
        <f>'１号機'!I179</f>
        <v>127</v>
      </c>
      <c r="H37" s="240">
        <f>'１号機'!K179</f>
        <v>214</v>
      </c>
      <c r="I37" s="240">
        <f>'１号機'!M179</f>
        <v>78</v>
      </c>
      <c r="J37" s="240">
        <f>'１号機'!O179</f>
        <v>495</v>
      </c>
      <c r="K37" s="240">
        <f>'１号機'!Q179</f>
        <v>0</v>
      </c>
      <c r="L37" s="240">
        <f>'１号機'!S179</f>
        <v>0</v>
      </c>
      <c r="M37" s="240">
        <f>'１号機'!U179</f>
        <v>0</v>
      </c>
      <c r="N37" s="345">
        <f>SUM(F37:M37)</f>
        <v>1084</v>
      </c>
      <c r="O37" s="349">
        <f>IF($N$41=0,0,(N37/$N$41))</f>
        <v>0.11518435872914674</v>
      </c>
      <c r="P37" s="300">
        <f>'２号機'!G179</f>
        <v>53</v>
      </c>
      <c r="Q37" s="240">
        <f>'２号機'!I179</f>
        <v>46</v>
      </c>
      <c r="R37" s="240">
        <f>'２号機'!K179</f>
        <v>92</v>
      </c>
      <c r="S37" s="240">
        <f>'２号機'!M179</f>
        <v>30</v>
      </c>
      <c r="T37" s="240">
        <f>'２号機'!O179</f>
        <v>271</v>
      </c>
      <c r="U37" s="240">
        <f>'２号機'!Q179</f>
        <v>0</v>
      </c>
      <c r="V37" s="240">
        <f>'２号機'!S179</f>
        <v>0</v>
      </c>
      <c r="W37" s="240">
        <f>'２号機'!U179</f>
        <v>0</v>
      </c>
      <c r="X37" s="345">
        <f>SUM(P37:W37)</f>
        <v>492</v>
      </c>
      <c r="Y37" s="349">
        <f>IF($N$41=0,0,(X37/$N$41))</f>
        <v>5.2279247688874722E-2</v>
      </c>
      <c r="Z37" s="300">
        <f>'３号機'!G179</f>
        <v>0</v>
      </c>
      <c r="AA37" s="240">
        <f>'３号機'!I179</f>
        <v>0</v>
      </c>
      <c r="AB37" s="240">
        <f>'３号機'!K179</f>
        <v>0</v>
      </c>
      <c r="AC37" s="240">
        <f>'３号機'!M179</f>
        <v>0</v>
      </c>
      <c r="AD37" s="240">
        <f>'３号機'!O179</f>
        <v>0</v>
      </c>
      <c r="AE37" s="240">
        <f>'３号機'!Q179</f>
        <v>0</v>
      </c>
      <c r="AF37" s="240">
        <f>'３号機'!S179</f>
        <v>0</v>
      </c>
      <c r="AG37" s="240">
        <f>'３号機'!U179</f>
        <v>0</v>
      </c>
      <c r="AH37" s="345">
        <f>SUM(Z37:AG37)</f>
        <v>0</v>
      </c>
      <c r="AI37" s="349">
        <f>IF($N$41=0,0,(AH37/$N$41))</f>
        <v>0</v>
      </c>
      <c r="AJ37" s="351">
        <f>SUM(N37,X37,AH37)</f>
        <v>1576</v>
      </c>
      <c r="AK37" s="353">
        <f>IF($AJ$41=0,0,(AJ37/$AJ$41))</f>
        <v>0.10900539493705906</v>
      </c>
    </row>
    <row r="38" spans="1:49" ht="11.25" customHeight="1">
      <c r="A38" s="2"/>
      <c r="B38" s="689" t="s">
        <v>99</v>
      </c>
      <c r="C38" s="443"/>
      <c r="D38" s="443"/>
      <c r="E38" s="690"/>
      <c r="F38" s="300">
        <f>'１号機'!G180</f>
        <v>20</v>
      </c>
      <c r="G38" s="240">
        <f>'１号機'!I180</f>
        <v>13</v>
      </c>
      <c r="H38" s="240">
        <f>'１号機'!K180</f>
        <v>12</v>
      </c>
      <c r="I38" s="240">
        <f>'１号機'!M180</f>
        <v>10</v>
      </c>
      <c r="J38" s="240">
        <f>'１号機'!O180</f>
        <v>28</v>
      </c>
      <c r="K38" s="240">
        <f>'１号機'!Q180</f>
        <v>0</v>
      </c>
      <c r="L38" s="240">
        <f>'１号機'!S180</f>
        <v>0</v>
      </c>
      <c r="M38" s="240">
        <f>'１号機'!U180</f>
        <v>0</v>
      </c>
      <c r="N38" s="345">
        <f>SUM(F38:M38)</f>
        <v>83</v>
      </c>
      <c r="O38" s="349">
        <f>IF($N$41=0,0,(N38/$N$41))</f>
        <v>8.8194665816597601E-3</v>
      </c>
      <c r="P38" s="300">
        <f>'２号機'!G180</f>
        <v>8</v>
      </c>
      <c r="Q38" s="240">
        <f>'２号機'!I180</f>
        <v>3</v>
      </c>
      <c r="R38" s="240">
        <f>'２号機'!K180</f>
        <v>3</v>
      </c>
      <c r="S38" s="240">
        <f>'２号機'!M180</f>
        <v>5</v>
      </c>
      <c r="T38" s="240">
        <f>'２号機'!O180</f>
        <v>12</v>
      </c>
      <c r="U38" s="240">
        <f>'２号機'!Q180</f>
        <v>0</v>
      </c>
      <c r="V38" s="240">
        <f>'２号機'!S180</f>
        <v>0</v>
      </c>
      <c r="W38" s="240">
        <f>'２号機'!U180</f>
        <v>0</v>
      </c>
      <c r="X38" s="345">
        <f>SUM(P38:W38)</f>
        <v>31</v>
      </c>
      <c r="Y38" s="349">
        <f>IF($N$41=0,0,(X38/$N$41))</f>
        <v>3.2940176389331635E-3</v>
      </c>
      <c r="Z38" s="300">
        <f>'３号機'!G180</f>
        <v>0</v>
      </c>
      <c r="AA38" s="240">
        <f>'３号機'!I180</f>
        <v>0</v>
      </c>
      <c r="AB38" s="240">
        <f>'３号機'!K180</f>
        <v>0</v>
      </c>
      <c r="AC38" s="240">
        <f>'３号機'!M180</f>
        <v>0</v>
      </c>
      <c r="AD38" s="240">
        <f>'３号機'!O180</f>
        <v>0</v>
      </c>
      <c r="AE38" s="240">
        <f>'３号機'!Q180</f>
        <v>0</v>
      </c>
      <c r="AF38" s="240">
        <f>'３号機'!S180</f>
        <v>0</v>
      </c>
      <c r="AG38" s="240">
        <f>'３号機'!U180</f>
        <v>0</v>
      </c>
      <c r="AH38" s="345">
        <f>SUM(Z38:AG38)</f>
        <v>0</v>
      </c>
      <c r="AI38" s="349">
        <f>IF($N$41=0,0,(AH38/$N$41))</f>
        <v>0</v>
      </c>
      <c r="AJ38" s="351">
        <f>SUM(N38,X38,AH38)</f>
        <v>114</v>
      </c>
      <c r="AK38" s="353">
        <f>IF($AJ$41=0,0,(AJ38/$AJ$41))</f>
        <v>7.8849080094065566E-3</v>
      </c>
    </row>
    <row r="39" spans="1:49" ht="11.25" customHeight="1">
      <c r="A39" s="2"/>
      <c r="B39" s="689" t="s">
        <v>317</v>
      </c>
      <c r="C39" s="443"/>
      <c r="D39" s="443"/>
      <c r="E39" s="690"/>
      <c r="F39" s="300">
        <f>'１号機'!G181</f>
        <v>11</v>
      </c>
      <c r="G39" s="240">
        <f>'１号機'!I181</f>
        <v>0</v>
      </c>
      <c r="H39" s="240">
        <f>'１号機'!K181</f>
        <v>4</v>
      </c>
      <c r="I39" s="240">
        <f>'１号機'!M181</f>
        <v>2</v>
      </c>
      <c r="J39" s="240">
        <f>'１号機'!O181</f>
        <v>6</v>
      </c>
      <c r="K39" s="240">
        <f>'１号機'!Q181</f>
        <v>0</v>
      </c>
      <c r="L39" s="240">
        <f>'１号機'!S181</f>
        <v>0</v>
      </c>
      <c r="M39" s="240">
        <f>'１号機'!U181</f>
        <v>0</v>
      </c>
      <c r="N39" s="345">
        <f>SUM(F39:M39)</f>
        <v>23</v>
      </c>
      <c r="O39" s="349">
        <f>IF($N$41=0,0,(N39/$N$41))</f>
        <v>2.4439485708213794E-3</v>
      </c>
      <c r="P39" s="300">
        <f>'２号機'!G181</f>
        <v>8</v>
      </c>
      <c r="Q39" s="240">
        <f>'２号機'!I181</f>
        <v>2</v>
      </c>
      <c r="R39" s="240">
        <f>'２号機'!K181</f>
        <v>7</v>
      </c>
      <c r="S39" s="240">
        <f>'２号機'!M181</f>
        <v>3</v>
      </c>
      <c r="T39" s="240">
        <f>'２号機'!O181</f>
        <v>9</v>
      </c>
      <c r="U39" s="240">
        <f>'２号機'!Q181</f>
        <v>0</v>
      </c>
      <c r="V39" s="240">
        <f>'２号機'!S181</f>
        <v>0</v>
      </c>
      <c r="W39" s="240">
        <f>'２号機'!U181</f>
        <v>0</v>
      </c>
      <c r="X39" s="345">
        <f>SUM(P39:W39)</f>
        <v>29</v>
      </c>
      <c r="Y39" s="349">
        <f>IF($N$41=0,0,(X39/$N$41))</f>
        <v>3.0815003719052172E-3</v>
      </c>
      <c r="Z39" s="300">
        <f>'３号機'!G181</f>
        <v>0</v>
      </c>
      <c r="AA39" s="240">
        <f>'３号機'!I181</f>
        <v>0</v>
      </c>
      <c r="AB39" s="240">
        <f>'３号機'!K181</f>
        <v>0</v>
      </c>
      <c r="AC39" s="240">
        <f>'３号機'!M181</f>
        <v>0</v>
      </c>
      <c r="AD39" s="240">
        <f>'３号機'!O181</f>
        <v>0</v>
      </c>
      <c r="AE39" s="240">
        <f>'３号機'!Q181</f>
        <v>0</v>
      </c>
      <c r="AF39" s="240">
        <f>'３号機'!S181</f>
        <v>0</v>
      </c>
      <c r="AG39" s="240">
        <f>'３号機'!U181</f>
        <v>0</v>
      </c>
      <c r="AH39" s="345">
        <f>SUM(Z39:AG39)</f>
        <v>0</v>
      </c>
      <c r="AI39" s="349">
        <f>IF($N$41=0,0,(AH39/$N$41))</f>
        <v>0</v>
      </c>
      <c r="AJ39" s="351">
        <f>SUM(N39,X39,AH39)</f>
        <v>52</v>
      </c>
      <c r="AK39" s="353">
        <f>IF($AJ$41=0,0,(AJ39/$AJ$41))</f>
        <v>3.5966247060450962E-3</v>
      </c>
    </row>
    <row r="40" spans="1:49" ht="11.25" customHeight="1" thickBot="1">
      <c r="A40" s="2"/>
      <c r="B40" s="682"/>
      <c r="C40" s="683"/>
      <c r="D40" s="683"/>
      <c r="E40" s="684"/>
      <c r="F40" s="302"/>
      <c r="G40" s="243"/>
      <c r="H40" s="243"/>
      <c r="I40" s="243"/>
      <c r="J40" s="243"/>
      <c r="K40" s="243"/>
      <c r="L40" s="243"/>
      <c r="M40" s="243"/>
      <c r="N40" s="346"/>
      <c r="O40" s="350"/>
      <c r="P40" s="302"/>
      <c r="Q40" s="243"/>
      <c r="R40" s="243"/>
      <c r="S40" s="243"/>
      <c r="T40" s="243"/>
      <c r="U40" s="243"/>
      <c r="V40" s="243"/>
      <c r="W40" s="243"/>
      <c r="X40" s="346"/>
      <c r="Y40" s="350"/>
      <c r="Z40" s="302"/>
      <c r="AA40" s="243"/>
      <c r="AB40" s="243"/>
      <c r="AC40" s="243"/>
      <c r="AD40" s="243"/>
      <c r="AE40" s="243"/>
      <c r="AF40" s="243"/>
      <c r="AG40" s="243"/>
      <c r="AH40" s="346"/>
      <c r="AI40" s="350"/>
      <c r="AJ40" s="354"/>
      <c r="AK40" s="355"/>
    </row>
    <row r="41" spans="1:49" s="67" customFormat="1" ht="18.75" customHeight="1" thickTop="1" thickBot="1">
      <c r="B41" s="668" t="s">
        <v>98</v>
      </c>
      <c r="C41" s="413"/>
      <c r="D41" s="413"/>
      <c r="E41" s="685"/>
      <c r="F41" s="304">
        <f t="shared" ref="F41:AK41" si="16">SUM(F36:F39)</f>
        <v>1006</v>
      </c>
      <c r="G41" s="247">
        <f t="shared" si="16"/>
        <v>795</v>
      </c>
      <c r="H41" s="247">
        <f t="shared" si="16"/>
        <v>2056</v>
      </c>
      <c r="I41" s="247">
        <f t="shared" si="16"/>
        <v>545</v>
      </c>
      <c r="J41" s="247">
        <f t="shared" si="16"/>
        <v>5009</v>
      </c>
      <c r="K41" s="247">
        <f t="shared" si="16"/>
        <v>0</v>
      </c>
      <c r="L41" s="247">
        <f t="shared" si="16"/>
        <v>0</v>
      </c>
      <c r="M41" s="247">
        <f t="shared" si="16"/>
        <v>0</v>
      </c>
      <c r="N41" s="347">
        <f t="shared" si="16"/>
        <v>9411</v>
      </c>
      <c r="O41" s="344">
        <f t="shared" si="16"/>
        <v>1</v>
      </c>
      <c r="P41" s="304">
        <f t="shared" si="16"/>
        <v>464</v>
      </c>
      <c r="Q41" s="247">
        <f t="shared" si="16"/>
        <v>391</v>
      </c>
      <c r="R41" s="247">
        <f t="shared" si="16"/>
        <v>1148</v>
      </c>
      <c r="S41" s="247">
        <f t="shared" si="16"/>
        <v>290</v>
      </c>
      <c r="T41" s="247">
        <f t="shared" si="16"/>
        <v>2754</v>
      </c>
      <c r="U41" s="247">
        <f t="shared" si="16"/>
        <v>0</v>
      </c>
      <c r="V41" s="247">
        <f t="shared" si="16"/>
        <v>0</v>
      </c>
      <c r="W41" s="247">
        <f t="shared" si="16"/>
        <v>0</v>
      </c>
      <c r="X41" s="347">
        <f t="shared" si="16"/>
        <v>5047</v>
      </c>
      <c r="Y41" s="344">
        <f t="shared" si="16"/>
        <v>0.53628732334502183</v>
      </c>
      <c r="Z41" s="304">
        <f t="shared" si="16"/>
        <v>0</v>
      </c>
      <c r="AA41" s="247">
        <f t="shared" si="16"/>
        <v>0</v>
      </c>
      <c r="AB41" s="247">
        <f t="shared" si="16"/>
        <v>0</v>
      </c>
      <c r="AC41" s="247">
        <f t="shared" si="16"/>
        <v>0</v>
      </c>
      <c r="AD41" s="247">
        <f t="shared" si="16"/>
        <v>0</v>
      </c>
      <c r="AE41" s="247">
        <f t="shared" si="16"/>
        <v>0</v>
      </c>
      <c r="AF41" s="247">
        <f t="shared" si="16"/>
        <v>0</v>
      </c>
      <c r="AG41" s="247">
        <f t="shared" si="16"/>
        <v>0</v>
      </c>
      <c r="AH41" s="347">
        <f t="shared" si="16"/>
        <v>0</v>
      </c>
      <c r="AI41" s="344">
        <f t="shared" si="16"/>
        <v>0</v>
      </c>
      <c r="AJ41" s="356">
        <f t="shared" si="16"/>
        <v>14458</v>
      </c>
      <c r="AK41" s="357">
        <f t="shared" si="16"/>
        <v>1</v>
      </c>
    </row>
    <row r="42" spans="1:49" ht="11.25" customHeight="1" thickBot="1">
      <c r="B42" s="287"/>
      <c r="C42" s="252"/>
      <c r="D42" s="252"/>
      <c r="E42" s="288"/>
      <c r="F42" s="287"/>
      <c r="G42" s="252"/>
      <c r="H42" s="252"/>
      <c r="I42" s="252"/>
      <c r="J42" s="252"/>
      <c r="K42" s="252"/>
      <c r="L42" s="252"/>
      <c r="M42" s="252"/>
      <c r="N42" s="252"/>
      <c r="O42" s="288"/>
      <c r="P42" s="287"/>
      <c r="Q42" s="252"/>
      <c r="R42" s="252"/>
      <c r="S42" s="252"/>
      <c r="T42" s="252"/>
      <c r="U42" s="252"/>
      <c r="V42" s="252"/>
      <c r="W42" s="252"/>
      <c r="X42" s="252"/>
      <c r="Y42" s="288"/>
      <c r="Z42" s="287"/>
      <c r="AA42" s="252"/>
      <c r="AB42" s="252"/>
      <c r="AC42" s="252"/>
      <c r="AD42" s="252"/>
      <c r="AE42" s="252"/>
      <c r="AF42" s="252"/>
      <c r="AG42" s="252"/>
      <c r="AH42" s="252"/>
      <c r="AI42" s="288"/>
      <c r="AJ42" s="287"/>
      <c r="AK42" s="252"/>
      <c r="AL42" s="2"/>
    </row>
    <row r="43" spans="1:49" ht="11.25" customHeight="1">
      <c r="B43" s="661" t="s">
        <v>73</v>
      </c>
      <c r="C43" s="508"/>
      <c r="D43" s="508"/>
      <c r="E43" s="662"/>
      <c r="F43" s="306" t="s">
        <v>66</v>
      </c>
      <c r="G43" s="251" t="s">
        <v>65</v>
      </c>
      <c r="H43" s="251" t="s">
        <v>67</v>
      </c>
      <c r="I43" s="251" t="s">
        <v>68</v>
      </c>
      <c r="J43" s="251" t="s">
        <v>69</v>
      </c>
      <c r="K43" s="251" t="s">
        <v>70</v>
      </c>
      <c r="L43" s="251" t="s">
        <v>71</v>
      </c>
      <c r="M43" s="251" t="s">
        <v>72</v>
      </c>
      <c r="N43" s="706" t="s">
        <v>255</v>
      </c>
      <c r="O43" s="707"/>
      <c r="P43" s="306" t="s">
        <v>236</v>
      </c>
      <c r="Q43" s="251" t="s">
        <v>227</v>
      </c>
      <c r="R43" s="251" t="s">
        <v>237</v>
      </c>
      <c r="S43" s="251" t="s">
        <v>238</v>
      </c>
      <c r="T43" s="251" t="s">
        <v>239</v>
      </c>
      <c r="U43" s="251" t="s">
        <v>240</v>
      </c>
      <c r="V43" s="251" t="s">
        <v>241</v>
      </c>
      <c r="W43" s="251" t="s">
        <v>242</v>
      </c>
      <c r="X43" s="706" t="s">
        <v>255</v>
      </c>
      <c r="Y43" s="707"/>
      <c r="Z43" s="306" t="s">
        <v>236</v>
      </c>
      <c r="AA43" s="251" t="s">
        <v>227</v>
      </c>
      <c r="AB43" s="251" t="s">
        <v>237</v>
      </c>
      <c r="AC43" s="251" t="s">
        <v>238</v>
      </c>
      <c r="AD43" s="251" t="s">
        <v>239</v>
      </c>
      <c r="AE43" s="251" t="s">
        <v>240</v>
      </c>
      <c r="AF43" s="251" t="s">
        <v>241</v>
      </c>
      <c r="AG43" s="251" t="s">
        <v>242</v>
      </c>
      <c r="AH43" s="706" t="s">
        <v>255</v>
      </c>
      <c r="AI43" s="707"/>
      <c r="AJ43" s="716"/>
      <c r="AK43" s="717"/>
      <c r="AL43" s="2"/>
    </row>
    <row r="44" spans="1:49" ht="11.25" customHeight="1" thickBot="1">
      <c r="B44" s="663"/>
      <c r="C44" s="419"/>
      <c r="D44" s="419"/>
      <c r="E44" s="664"/>
      <c r="F44" s="308"/>
      <c r="G44" s="273"/>
      <c r="H44" s="273"/>
      <c r="I44" s="273"/>
      <c r="J44" s="273"/>
      <c r="K44" s="273"/>
      <c r="L44" s="273"/>
      <c r="M44" s="273"/>
      <c r="N44" s="708"/>
      <c r="O44" s="709"/>
      <c r="P44" s="308"/>
      <c r="Q44" s="273"/>
      <c r="R44" s="273"/>
      <c r="S44" s="273"/>
      <c r="T44" s="273"/>
      <c r="U44" s="273"/>
      <c r="V44" s="273"/>
      <c r="W44" s="273"/>
      <c r="X44" s="708"/>
      <c r="Y44" s="709"/>
      <c r="Z44" s="308"/>
      <c r="AA44" s="273"/>
      <c r="AB44" s="273"/>
      <c r="AC44" s="273"/>
      <c r="AD44" s="273"/>
      <c r="AE44" s="273"/>
      <c r="AF44" s="273"/>
      <c r="AG44" s="273"/>
      <c r="AH44" s="708"/>
      <c r="AI44" s="709"/>
      <c r="AJ44" s="716"/>
      <c r="AK44" s="717"/>
      <c r="AL44" s="2"/>
    </row>
    <row r="45" spans="1:49" s="67" customFormat="1" ht="18.75" customHeight="1" thickBot="1">
      <c r="B45" s="658" t="s">
        <v>125</v>
      </c>
      <c r="C45" s="659"/>
      <c r="D45" s="659"/>
      <c r="E45" s="660"/>
      <c r="F45" s="309">
        <f t="shared" ref="F45:M45" si="17">IF($N$41=0,0,(F41/$N$41))</f>
        <v>0.10689618531505685</v>
      </c>
      <c r="G45" s="310">
        <f t="shared" si="17"/>
        <v>8.4475613643608546E-2</v>
      </c>
      <c r="H45" s="310">
        <f t="shared" si="17"/>
        <v>0.2184677505047285</v>
      </c>
      <c r="I45" s="310">
        <f t="shared" si="17"/>
        <v>5.7910955265115291E-2</v>
      </c>
      <c r="J45" s="310">
        <f t="shared" si="17"/>
        <v>0.53224949527149079</v>
      </c>
      <c r="K45" s="310">
        <f t="shared" si="17"/>
        <v>0</v>
      </c>
      <c r="L45" s="310">
        <f t="shared" si="17"/>
        <v>0</v>
      </c>
      <c r="M45" s="310">
        <f t="shared" si="17"/>
        <v>0</v>
      </c>
      <c r="N45" s="704">
        <f>SUM(F45:M45)</f>
        <v>1</v>
      </c>
      <c r="O45" s="705"/>
      <c r="P45" s="309">
        <f t="shared" ref="P45:W45" si="18">IF($X$41=0,0,(P41/$X$41))</f>
        <v>9.1935803447592626E-2</v>
      </c>
      <c r="Q45" s="310">
        <f t="shared" si="18"/>
        <v>7.7471765405191198E-2</v>
      </c>
      <c r="R45" s="310">
        <f t="shared" si="18"/>
        <v>0.2274618585298197</v>
      </c>
      <c r="S45" s="310">
        <f t="shared" si="18"/>
        <v>5.7459877154745397E-2</v>
      </c>
      <c r="T45" s="310">
        <f t="shared" si="18"/>
        <v>0.54567069546265112</v>
      </c>
      <c r="U45" s="310">
        <f t="shared" si="18"/>
        <v>0</v>
      </c>
      <c r="V45" s="310">
        <f t="shared" si="18"/>
        <v>0</v>
      </c>
      <c r="W45" s="310">
        <f t="shared" si="18"/>
        <v>0</v>
      </c>
      <c r="X45" s="704">
        <f>SUM(P45:W45)</f>
        <v>1</v>
      </c>
      <c r="Y45" s="705"/>
      <c r="Z45" s="309">
        <f t="shared" ref="Z45:AG45" si="19">IF($AH$41=0,0,(Z41/$AH$41))</f>
        <v>0</v>
      </c>
      <c r="AA45" s="310">
        <f t="shared" si="19"/>
        <v>0</v>
      </c>
      <c r="AB45" s="310">
        <f t="shared" si="19"/>
        <v>0</v>
      </c>
      <c r="AC45" s="310">
        <f t="shared" si="19"/>
        <v>0</v>
      </c>
      <c r="AD45" s="310">
        <f t="shared" si="19"/>
        <v>0</v>
      </c>
      <c r="AE45" s="310">
        <f t="shared" si="19"/>
        <v>0</v>
      </c>
      <c r="AF45" s="310">
        <f t="shared" si="19"/>
        <v>0</v>
      </c>
      <c r="AG45" s="310">
        <f t="shared" si="19"/>
        <v>0</v>
      </c>
      <c r="AH45" s="704">
        <f>SUM(Z45:AG45)</f>
        <v>0</v>
      </c>
      <c r="AI45" s="705"/>
      <c r="AJ45" s="718"/>
      <c r="AK45" s="719"/>
      <c r="AL45" s="332"/>
    </row>
    <row r="46" spans="1:49" s="67" customFormat="1" ht="9.75" customHeight="1" thickTop="1">
      <c r="B46" s="39"/>
      <c r="C46" s="39"/>
      <c r="D46" s="39"/>
      <c r="E46" s="39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82"/>
      <c r="AT46" s="82"/>
      <c r="AU46" s="82"/>
      <c r="AV46" s="82"/>
      <c r="AW46" s="82"/>
    </row>
    <row r="47" spans="1:49" s="67" customFormat="1" ht="9.75" customHeight="1">
      <c r="B47" s="39"/>
      <c r="C47" s="39"/>
      <c r="D47" s="39"/>
      <c r="E47" s="39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82"/>
      <c r="AT47" s="82"/>
      <c r="AU47" s="82"/>
      <c r="AV47" s="82"/>
      <c r="AW47" s="82"/>
    </row>
    <row r="48" spans="1:49" s="67" customFormat="1" ht="9.75" customHeight="1">
      <c r="B48" s="39"/>
      <c r="C48" s="39"/>
      <c r="D48" s="39"/>
      <c r="E48" s="39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82"/>
      <c r="AT48" s="82"/>
      <c r="AU48" s="82"/>
      <c r="AV48" s="82"/>
      <c r="AW48" s="82"/>
    </row>
    <row r="49" spans="2:49" s="67" customFormat="1" ht="9.75" customHeight="1">
      <c r="B49" s="39"/>
      <c r="C49" s="39"/>
      <c r="D49" s="39"/>
      <c r="E49" s="39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82"/>
      <c r="AT49" s="82"/>
      <c r="AU49" s="82"/>
      <c r="AV49" s="82"/>
      <c r="AW49" s="82"/>
    </row>
    <row r="50" spans="2:49" s="67" customFormat="1" ht="9.75" customHeight="1">
      <c r="B50" s="39"/>
      <c r="C50" s="39"/>
      <c r="D50" s="39"/>
      <c r="E50" s="39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82"/>
      <c r="AT50" s="82"/>
      <c r="AU50" s="82"/>
      <c r="AV50" s="82"/>
      <c r="AW50" s="82"/>
    </row>
    <row r="51" spans="2:49" s="67" customFormat="1" ht="9.75" customHeight="1">
      <c r="B51" s="39"/>
      <c r="C51" s="39"/>
      <c r="D51" s="39"/>
      <c r="E51" s="39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82"/>
      <c r="AT51" s="82"/>
      <c r="AU51" s="82"/>
      <c r="AV51" s="82"/>
      <c r="AW51" s="82"/>
    </row>
    <row r="52" spans="2:49" s="67" customFormat="1" ht="9.75" customHeight="1">
      <c r="B52" s="39"/>
      <c r="C52" s="39"/>
      <c r="D52" s="39"/>
      <c r="E52" s="39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82"/>
      <c r="AT52" s="82"/>
      <c r="AU52" s="82"/>
      <c r="AV52" s="82"/>
      <c r="AW52" s="82"/>
    </row>
    <row r="53" spans="2:49" s="67" customFormat="1" ht="9.75" customHeight="1">
      <c r="B53" s="39"/>
      <c r="C53" s="39"/>
      <c r="D53" s="39"/>
      <c r="E53" s="39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82"/>
      <c r="AT53" s="82"/>
      <c r="AU53" s="82"/>
      <c r="AV53" s="82"/>
      <c r="AW53" s="82"/>
    </row>
    <row r="54" spans="2:49" s="67" customFormat="1" ht="9.75" customHeight="1">
      <c r="B54" s="39"/>
      <c r="C54" s="39"/>
      <c r="D54" s="39"/>
      <c r="E54" s="39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82"/>
      <c r="AT54" s="82"/>
      <c r="AU54" s="82"/>
      <c r="AV54" s="82"/>
      <c r="AW54" s="82"/>
    </row>
    <row r="55" spans="2:49" s="67" customFormat="1" ht="9.75" customHeight="1">
      <c r="B55" s="39"/>
      <c r="C55" s="39"/>
      <c r="D55" s="39"/>
      <c r="E55" s="39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82"/>
      <c r="AT55" s="82"/>
      <c r="AU55" s="82"/>
      <c r="AV55" s="82"/>
      <c r="AW55" s="82"/>
    </row>
    <row r="56" spans="2:49" s="67" customFormat="1" ht="9.75" customHeight="1">
      <c r="B56" s="39"/>
      <c r="C56" s="39"/>
      <c r="D56" s="39"/>
      <c r="E56" s="39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82"/>
      <c r="AT56" s="82"/>
      <c r="AU56" s="82"/>
      <c r="AV56" s="82"/>
      <c r="AW56" s="82"/>
    </row>
    <row r="57" spans="2:49" s="67" customFormat="1" ht="9.75" customHeight="1">
      <c r="B57" s="39"/>
      <c r="C57" s="39"/>
      <c r="D57" s="39"/>
      <c r="E57" s="39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82"/>
      <c r="AT57" s="82"/>
      <c r="AU57" s="82"/>
      <c r="AV57" s="82"/>
      <c r="AW57" s="82"/>
    </row>
    <row r="58" spans="2:49" s="67" customFormat="1" ht="9.75" customHeight="1">
      <c r="B58" s="39"/>
      <c r="C58" s="39"/>
      <c r="D58" s="39"/>
      <c r="E58" s="39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82"/>
      <c r="AT58" s="82"/>
      <c r="AU58" s="82"/>
      <c r="AV58" s="82"/>
      <c r="AW58" s="82"/>
    </row>
    <row r="59" spans="2:49" s="67" customFormat="1" ht="9.75" customHeight="1">
      <c r="B59" s="39"/>
      <c r="C59" s="39"/>
      <c r="D59" s="39"/>
      <c r="E59" s="39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82"/>
      <c r="AT59" s="82"/>
      <c r="AU59" s="82"/>
      <c r="AV59" s="82"/>
      <c r="AW59" s="82"/>
    </row>
    <row r="60" spans="2:49" s="67" customFormat="1" ht="9.75" customHeight="1">
      <c r="B60" s="39"/>
      <c r="C60" s="39"/>
      <c r="D60" s="39"/>
      <c r="E60" s="39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82"/>
      <c r="AT60" s="82"/>
      <c r="AU60" s="82"/>
      <c r="AV60" s="82"/>
      <c r="AW60" s="82"/>
    </row>
    <row r="61" spans="2:49" s="67" customFormat="1" ht="9.75" customHeight="1">
      <c r="B61" s="39"/>
      <c r="C61" s="39"/>
      <c r="D61" s="39"/>
      <c r="E61" s="39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82"/>
      <c r="AT61" s="82"/>
      <c r="AU61" s="82"/>
      <c r="AV61" s="82"/>
      <c r="AW61" s="82"/>
    </row>
    <row r="62" spans="2:49" s="67" customFormat="1" ht="9.75" customHeight="1">
      <c r="B62" s="39"/>
      <c r="C62" s="39"/>
      <c r="D62" s="39"/>
      <c r="E62" s="39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82"/>
      <c r="AT62" s="82"/>
      <c r="AU62" s="82"/>
      <c r="AV62" s="82"/>
      <c r="AW62" s="82"/>
    </row>
    <row r="63" spans="2:49" s="67" customFormat="1" ht="9.75" customHeight="1">
      <c r="B63" s="39"/>
      <c r="C63" s="39"/>
      <c r="D63" s="39"/>
      <c r="E63" s="39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82"/>
      <c r="AT63" s="82"/>
      <c r="AU63" s="82"/>
      <c r="AV63" s="82"/>
      <c r="AW63" s="82"/>
    </row>
    <row r="64" spans="2:49" s="67" customFormat="1" ht="9.75" customHeight="1">
      <c r="B64" s="39"/>
      <c r="C64" s="39"/>
      <c r="D64" s="39"/>
      <c r="E64" s="39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82"/>
      <c r="AT64" s="82"/>
      <c r="AU64" s="82"/>
      <c r="AV64" s="82"/>
      <c r="AW64" s="82"/>
    </row>
    <row r="65" spans="2:49" s="67" customFormat="1" ht="9.75" customHeight="1">
      <c r="B65" s="39"/>
      <c r="C65" s="39"/>
      <c r="D65" s="39"/>
      <c r="E65" s="39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82"/>
      <c r="AT65" s="82"/>
      <c r="AU65" s="82"/>
      <c r="AV65" s="82"/>
      <c r="AW65" s="82"/>
    </row>
    <row r="66" spans="2:49" s="67" customFormat="1" ht="9.75" customHeight="1">
      <c r="B66" s="39"/>
      <c r="C66" s="39"/>
      <c r="D66" s="39"/>
      <c r="E66" s="39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82"/>
      <c r="AT66" s="82"/>
      <c r="AU66" s="82"/>
      <c r="AV66" s="82"/>
      <c r="AW66" s="82"/>
    </row>
    <row r="67" spans="2:49" s="67" customFormat="1" ht="9.75" customHeight="1">
      <c r="B67" s="39"/>
      <c r="C67" s="39"/>
      <c r="D67" s="39"/>
      <c r="E67" s="39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82"/>
      <c r="AT67" s="82"/>
      <c r="AU67" s="82"/>
      <c r="AV67" s="82"/>
      <c r="AW67" s="82"/>
    </row>
    <row r="68" spans="2:49" s="67" customFormat="1" ht="9.75" customHeight="1">
      <c r="B68" s="39"/>
      <c r="C68" s="39"/>
      <c r="D68" s="39"/>
      <c r="E68" s="39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82"/>
      <c r="AT68" s="82"/>
      <c r="AU68" s="82"/>
      <c r="AV68" s="82"/>
      <c r="AW68" s="82"/>
    </row>
    <row r="69" spans="2:49" s="67" customFormat="1" ht="9.75" customHeight="1">
      <c r="B69" s="39"/>
      <c r="C69" s="39"/>
      <c r="D69" s="39"/>
      <c r="E69" s="39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82"/>
      <c r="AT69" s="82"/>
      <c r="AU69" s="82"/>
      <c r="AV69" s="82"/>
      <c r="AW69" s="82"/>
    </row>
    <row r="70" spans="2:49" s="67" customFormat="1" ht="9.75" customHeight="1">
      <c r="B70" s="39"/>
      <c r="C70" s="39"/>
      <c r="D70" s="39"/>
      <c r="E70" s="39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82"/>
      <c r="AT70" s="82"/>
      <c r="AU70" s="82"/>
      <c r="AV70" s="82"/>
      <c r="AW70" s="82"/>
    </row>
    <row r="71" spans="2:49" s="67" customFormat="1" ht="9.75" customHeight="1">
      <c r="B71" s="39"/>
      <c r="C71" s="39"/>
      <c r="D71" s="39"/>
      <c r="E71" s="39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82"/>
      <c r="AT71" s="82"/>
      <c r="AU71" s="82"/>
      <c r="AV71" s="82"/>
      <c r="AW71" s="82"/>
    </row>
    <row r="72" spans="2:49" s="67" customFormat="1" ht="9.75" customHeight="1">
      <c r="B72" s="39"/>
      <c r="C72" s="39"/>
      <c r="D72" s="39"/>
      <c r="E72" s="39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82"/>
      <c r="AT72" s="82"/>
      <c r="AU72" s="82"/>
      <c r="AV72" s="82"/>
      <c r="AW72" s="82"/>
    </row>
    <row r="73" spans="2:49" s="67" customFormat="1" ht="9.75" customHeight="1">
      <c r="B73" s="39"/>
      <c r="C73" s="39"/>
      <c r="D73" s="39"/>
      <c r="E73" s="39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82"/>
      <c r="AT73" s="82"/>
      <c r="AU73" s="82"/>
      <c r="AV73" s="82"/>
      <c r="AW73" s="82"/>
    </row>
    <row r="74" spans="2:49" s="67" customFormat="1" ht="9.75" customHeight="1">
      <c r="B74" s="39"/>
      <c r="C74" s="39"/>
      <c r="D74" s="39"/>
      <c r="E74" s="39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82"/>
      <c r="AT74" s="82"/>
      <c r="AU74" s="82"/>
      <c r="AV74" s="82"/>
      <c r="AW74" s="82"/>
    </row>
    <row r="75" spans="2:49" s="67" customFormat="1" ht="9.75" customHeight="1">
      <c r="B75" s="39"/>
      <c r="C75" s="39"/>
      <c r="D75" s="39"/>
      <c r="E75" s="39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82"/>
      <c r="AT75" s="82"/>
      <c r="AU75" s="82"/>
      <c r="AV75" s="82"/>
      <c r="AW75" s="82"/>
    </row>
    <row r="76" spans="2:49" s="67" customFormat="1" ht="9.75" customHeight="1">
      <c r="B76" s="39"/>
      <c r="C76" s="39"/>
      <c r="D76" s="39"/>
      <c r="E76" s="39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82"/>
      <c r="AT76" s="82"/>
      <c r="AU76" s="82"/>
      <c r="AV76" s="82"/>
      <c r="AW76" s="82"/>
    </row>
    <row r="77" spans="2:49" s="67" customFormat="1" ht="9.75" customHeight="1">
      <c r="B77" s="39"/>
      <c r="C77" s="39"/>
      <c r="D77" s="39"/>
      <c r="E77" s="39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82"/>
      <c r="AT77" s="82"/>
      <c r="AU77" s="82"/>
      <c r="AV77" s="82"/>
      <c r="AW77" s="82"/>
    </row>
    <row r="78" spans="2:49" s="67" customFormat="1" ht="9.75" customHeight="1">
      <c r="B78" s="39"/>
      <c r="C78" s="39"/>
      <c r="D78" s="39"/>
      <c r="E78" s="39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82"/>
      <c r="AT78" s="82"/>
      <c r="AU78" s="82"/>
      <c r="AV78" s="82"/>
      <c r="AW78" s="82"/>
    </row>
    <row r="79" spans="2:49" s="67" customFormat="1" ht="9.75" customHeight="1">
      <c r="B79" s="39"/>
      <c r="C79" s="39"/>
      <c r="D79" s="39"/>
      <c r="E79" s="39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82"/>
      <c r="AT79" s="82"/>
      <c r="AU79" s="82"/>
      <c r="AV79" s="82"/>
      <c r="AW79" s="82"/>
    </row>
    <row r="80" spans="2:49" s="67" customFormat="1" ht="9.75" customHeight="1">
      <c r="B80" s="39"/>
      <c r="C80" s="39"/>
      <c r="D80" s="39"/>
      <c r="E80" s="39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82"/>
      <c r="AT80" s="82"/>
      <c r="AU80" s="82"/>
      <c r="AV80" s="82"/>
      <c r="AW80" s="82"/>
    </row>
    <row r="81" spans="2:49" s="67" customFormat="1" ht="9.75" customHeight="1">
      <c r="B81" s="39"/>
      <c r="C81" s="39"/>
      <c r="D81" s="39"/>
      <c r="E81" s="39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7"/>
      <c r="AS81" s="82"/>
      <c r="AT81" s="82"/>
      <c r="AU81" s="82"/>
      <c r="AV81" s="82"/>
      <c r="AW81" s="82"/>
    </row>
    <row r="82" spans="2:49" s="67" customFormat="1" ht="9.75" customHeight="1">
      <c r="B82" s="39"/>
      <c r="C82" s="39"/>
      <c r="D82" s="39"/>
      <c r="E82" s="39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82"/>
      <c r="AT82" s="82"/>
      <c r="AU82" s="82"/>
      <c r="AV82" s="82"/>
      <c r="AW82" s="82"/>
    </row>
    <row r="83" spans="2:49" s="67" customFormat="1" ht="9.75" customHeight="1">
      <c r="B83" s="39"/>
      <c r="C83" s="39"/>
      <c r="D83" s="39"/>
      <c r="E83" s="39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82"/>
      <c r="AT83" s="82"/>
      <c r="AU83" s="82"/>
      <c r="AV83" s="82"/>
      <c r="AW83" s="82"/>
    </row>
    <row r="84" spans="2:49" s="67" customFormat="1" ht="9.75" customHeight="1">
      <c r="B84" s="39"/>
      <c r="C84" s="39"/>
      <c r="D84" s="39"/>
      <c r="E84" s="39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82"/>
      <c r="AT84" s="82"/>
      <c r="AU84" s="82"/>
      <c r="AV84" s="82"/>
      <c r="AW84" s="82"/>
    </row>
    <row r="85" spans="2:49">
      <c r="AS85" s="274"/>
      <c r="AT85" s="274"/>
      <c r="AU85" s="274"/>
      <c r="AV85" s="274"/>
      <c r="AW85" s="274"/>
    </row>
  </sheetData>
  <mergeCells count="77">
    <mergeCell ref="AS10:AT10"/>
    <mergeCell ref="AS27:AT27"/>
    <mergeCell ref="AC28:AD28"/>
    <mergeCell ref="AU10:AV10"/>
    <mergeCell ref="AU27:AV27"/>
    <mergeCell ref="AP28:AQ28"/>
    <mergeCell ref="AU28:AV28"/>
    <mergeCell ref="AN10:AO10"/>
    <mergeCell ref="N45:O45"/>
    <mergeCell ref="N43:O44"/>
    <mergeCell ref="X34:X35"/>
    <mergeCell ref="X43:Y44"/>
    <mergeCell ref="X45:Y45"/>
    <mergeCell ref="N34:N35"/>
    <mergeCell ref="O34:O35"/>
    <mergeCell ref="Y34:Y35"/>
    <mergeCell ref="AK34:AK35"/>
    <mergeCell ref="AN27:AO27"/>
    <mergeCell ref="AP27:AQ27"/>
    <mergeCell ref="AJ45:AK45"/>
    <mergeCell ref="AH34:AH35"/>
    <mergeCell ref="AI34:AI35"/>
    <mergeCell ref="Z32:AI33"/>
    <mergeCell ref="AJ34:AJ35"/>
    <mergeCell ref="AH45:AI45"/>
    <mergeCell ref="AA27:AB27"/>
    <mergeCell ref="B21:E21"/>
    <mergeCell ref="B22:E22"/>
    <mergeCell ref="AJ43:AK44"/>
    <mergeCell ref="AJ32:AK33"/>
    <mergeCell ref="AH43:AI44"/>
    <mergeCell ref="AC27:AD27"/>
    <mergeCell ref="P27:Q27"/>
    <mergeCell ref="B36:E36"/>
    <mergeCell ref="B37:E37"/>
    <mergeCell ref="B38:E38"/>
    <mergeCell ref="AF8:AR9"/>
    <mergeCell ref="B20:E20"/>
    <mergeCell ref="AP10:AQ10"/>
    <mergeCell ref="P10:Q10"/>
    <mergeCell ref="AA10:AB10"/>
    <mergeCell ref="AC10:AD10"/>
    <mergeCell ref="AS8:AW9"/>
    <mergeCell ref="B17:E17"/>
    <mergeCell ref="B18:E18"/>
    <mergeCell ref="B19:E19"/>
    <mergeCell ref="B12:E12"/>
    <mergeCell ref="B13:E13"/>
    <mergeCell ref="B14:E14"/>
    <mergeCell ref="B15:E15"/>
    <mergeCell ref="B16:E16"/>
    <mergeCell ref="N10:O10"/>
    <mergeCell ref="B39:E39"/>
    <mergeCell ref="B43:E44"/>
    <mergeCell ref="B45:E45"/>
    <mergeCell ref="B40:E40"/>
    <mergeCell ref="B41:E41"/>
    <mergeCell ref="B2:E2"/>
    <mergeCell ref="B3:E3"/>
    <mergeCell ref="B4:E4"/>
    <mergeCell ref="B32:E35"/>
    <mergeCell ref="B8:E11"/>
    <mergeCell ref="O5:P5"/>
    <mergeCell ref="F2:K2"/>
    <mergeCell ref="F3:K3"/>
    <mergeCell ref="F4:K4"/>
    <mergeCell ref="F8:R9"/>
    <mergeCell ref="S8:AE9"/>
    <mergeCell ref="P32:Y33"/>
    <mergeCell ref="B23:E23"/>
    <mergeCell ref="B29:E29"/>
    <mergeCell ref="P28:Q28"/>
    <mergeCell ref="B24:E24"/>
    <mergeCell ref="F32:O33"/>
    <mergeCell ref="N27:O27"/>
    <mergeCell ref="B25:E25"/>
    <mergeCell ref="B27:E28"/>
  </mergeCells>
  <phoneticPr fontId="2"/>
  <pageMargins left="0.54" right="0.45" top="0.78740157480314965" bottom="0.98425196850393704" header="0.51181102362204722" footer="0.51181102362204722"/>
  <pageSetup paperSize="8" scale="72" orientation="landscape"/>
  <headerFooter>
    <oddHeader xml:space="preserve">&amp;R&amp;D &amp;T    </oddHeader>
    <oddFooter>&amp;R&amp;A</oddFooter>
  </headerFooter>
  <rowBreaks count="1" manualBreakCount="1">
    <brk id="99" max="48" man="1"/>
  </row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AF431"/>
  <sheetViews>
    <sheetView zoomScale="68" zoomScaleNormal="68" zoomScaleSheetLayoutView="90" zoomScalePageLayoutView="68" workbookViewId="0">
      <selection activeCell="F3" sqref="F3:K3"/>
    </sheetView>
  </sheetViews>
  <sheetFormatPr baseColWidth="12" defaultColWidth="9" defaultRowHeight="12" x14ac:dyDescent="0"/>
  <cols>
    <col min="1" max="1" width="1.1640625" style="1" customWidth="1"/>
    <col min="2" max="2" width="4.33203125" style="1" customWidth="1"/>
    <col min="3" max="3" width="3.1640625" style="1" customWidth="1"/>
    <col min="4" max="4" width="6.6640625" style="1" customWidth="1"/>
    <col min="5" max="5" width="7.83203125" style="1" customWidth="1"/>
    <col min="6" max="6" width="6.6640625" style="1" customWidth="1"/>
    <col min="7" max="7" width="7.83203125" style="1" customWidth="1"/>
    <col min="8" max="8" width="6.6640625" style="1" customWidth="1"/>
    <col min="9" max="9" width="7.83203125" style="1" customWidth="1"/>
    <col min="10" max="10" width="6.6640625" style="1" customWidth="1"/>
    <col min="11" max="11" width="7.83203125" style="1" customWidth="1"/>
    <col min="12" max="12" width="6.6640625" style="1" customWidth="1"/>
    <col min="13" max="13" width="7.83203125" style="1" customWidth="1"/>
    <col min="14" max="14" width="6.6640625" style="1" customWidth="1"/>
    <col min="15" max="15" width="7.83203125" style="1" customWidth="1"/>
    <col min="16" max="16" width="6.6640625" style="1" customWidth="1"/>
    <col min="17" max="17" width="7.83203125" style="1" customWidth="1"/>
    <col min="18" max="18" width="6.6640625" style="1" customWidth="1"/>
    <col min="19" max="19" width="7.83203125" style="1" customWidth="1"/>
    <col min="20" max="20" width="6.6640625" style="1" customWidth="1"/>
    <col min="21" max="21" width="7.83203125" style="1" customWidth="1"/>
    <col min="22" max="22" width="5.83203125" style="1" customWidth="1"/>
    <col min="23" max="23" width="8.33203125" style="1" customWidth="1"/>
    <col min="24" max="24" width="6.6640625" style="1" customWidth="1"/>
    <col min="25" max="25" width="8.33203125" style="1" customWidth="1"/>
    <col min="26" max="26" width="8.6640625" style="1" customWidth="1"/>
    <col min="27" max="31" width="9" style="1"/>
    <col min="32" max="32" width="7.5" style="1" customWidth="1"/>
    <col min="33" max="33" width="9" style="1"/>
    <col min="34" max="34" width="7.33203125" style="1" customWidth="1"/>
    <col min="35" max="16384" width="9" style="1"/>
  </cols>
  <sheetData>
    <row r="1" spans="1:32" ht="3" customHeight="1" thickBot="1"/>
    <row r="2" spans="1:32" ht="14.25" customHeight="1">
      <c r="B2" s="665" t="s">
        <v>82</v>
      </c>
      <c r="C2" s="665"/>
      <c r="D2" s="665"/>
      <c r="E2" s="665"/>
      <c r="F2" s="927" t="s">
        <v>351</v>
      </c>
      <c r="G2" s="927"/>
      <c r="H2" s="927"/>
      <c r="I2" s="927"/>
      <c r="J2" s="927"/>
      <c r="K2" s="927"/>
    </row>
    <row r="3" spans="1:32" ht="13.5" customHeight="1">
      <c r="B3" s="666" t="s">
        <v>83</v>
      </c>
      <c r="C3" s="666"/>
      <c r="D3" s="666"/>
      <c r="E3" s="666"/>
      <c r="F3" s="577" t="s">
        <v>352</v>
      </c>
      <c r="G3" s="578"/>
      <c r="H3" s="578"/>
      <c r="I3" s="578"/>
      <c r="J3" s="578"/>
      <c r="K3" s="579"/>
      <c r="M3" s="16"/>
      <c r="N3" s="16"/>
      <c r="O3" s="16"/>
    </row>
    <row r="4" spans="1:32" ht="16.5" customHeight="1" thickBot="1">
      <c r="B4" s="667" t="s">
        <v>106</v>
      </c>
      <c r="C4" s="667"/>
      <c r="D4" s="667"/>
      <c r="E4" s="667"/>
      <c r="F4" s="928" t="s">
        <v>346</v>
      </c>
      <c r="G4" s="928"/>
      <c r="H4" s="928"/>
      <c r="I4" s="928"/>
      <c r="J4" s="928"/>
      <c r="K4" s="928"/>
    </row>
    <row r="5" spans="1:32" ht="9" customHeight="1"/>
    <row r="6" spans="1:32" ht="9" customHeight="1"/>
    <row r="7" spans="1:32" ht="18.75" customHeight="1" thickBot="1">
      <c r="B7" s="66" t="s">
        <v>43</v>
      </c>
      <c r="C7" s="38"/>
      <c r="D7" s="38"/>
      <c r="E7" s="38"/>
      <c r="G7" s="368">
        <v>1</v>
      </c>
      <c r="H7" s="233"/>
      <c r="I7" s="233"/>
      <c r="J7" s="233"/>
      <c r="K7" s="233"/>
    </row>
    <row r="8" spans="1:32" ht="11.25" customHeight="1" thickBot="1">
      <c r="B8" s="932">
        <v>6</v>
      </c>
      <c r="C8" s="933"/>
      <c r="D8" s="933"/>
      <c r="E8" s="934"/>
      <c r="F8" s="520" t="s">
        <v>74</v>
      </c>
      <c r="G8" s="521"/>
      <c r="H8" s="520" t="s">
        <v>75</v>
      </c>
      <c r="I8" s="521"/>
      <c r="J8" s="520" t="s">
        <v>76</v>
      </c>
      <c r="K8" s="521"/>
      <c r="L8" s="520" t="s">
        <v>77</v>
      </c>
      <c r="M8" s="521"/>
      <c r="N8" s="520" t="s">
        <v>78</v>
      </c>
      <c r="O8" s="596"/>
      <c r="P8" s="520" t="s">
        <v>79</v>
      </c>
      <c r="Q8" s="521"/>
      <c r="R8" s="520" t="s">
        <v>80</v>
      </c>
      <c r="S8" s="521"/>
      <c r="T8" s="520" t="s">
        <v>81</v>
      </c>
      <c r="U8" s="521"/>
      <c r="V8" s="940" t="s">
        <v>4</v>
      </c>
      <c r="W8" s="815"/>
      <c r="X8" s="501" t="s">
        <v>84</v>
      </c>
      <c r="Y8" s="495"/>
      <c r="Z8" s="54"/>
      <c r="AA8" s="44"/>
      <c r="AB8" s="45"/>
      <c r="AC8" s="45"/>
      <c r="AD8" s="39"/>
      <c r="AE8" s="42"/>
      <c r="AF8" s="42"/>
    </row>
    <row r="9" spans="1:32" ht="11.25" customHeight="1" thickBot="1">
      <c r="B9" s="935"/>
      <c r="C9" s="673"/>
      <c r="D9" s="673"/>
      <c r="E9" s="936"/>
      <c r="F9" s="31" t="s">
        <v>123</v>
      </c>
      <c r="G9" s="33">
        <v>0</v>
      </c>
      <c r="H9" s="32" t="s">
        <v>123</v>
      </c>
      <c r="I9" s="33">
        <v>0</v>
      </c>
      <c r="J9" s="32" t="s">
        <v>123</v>
      </c>
      <c r="K9" s="33">
        <v>0</v>
      </c>
      <c r="L9" s="32" t="s">
        <v>123</v>
      </c>
      <c r="M9" s="33">
        <v>0</v>
      </c>
      <c r="N9" s="32" t="s">
        <v>123</v>
      </c>
      <c r="O9" s="33">
        <v>0</v>
      </c>
      <c r="P9" s="32" t="s">
        <v>123</v>
      </c>
      <c r="Q9" s="33">
        <v>0</v>
      </c>
      <c r="R9" s="32" t="s">
        <v>123</v>
      </c>
      <c r="S9" s="33">
        <v>0</v>
      </c>
      <c r="T9" s="32" t="s">
        <v>123</v>
      </c>
      <c r="U9" s="33">
        <v>0</v>
      </c>
      <c r="V9" s="509"/>
      <c r="W9" s="941"/>
      <c r="X9" s="944">
        <v>100</v>
      </c>
      <c r="Y9" s="945"/>
      <c r="Z9" s="55"/>
      <c r="AA9" s="46"/>
      <c r="AB9" s="45"/>
      <c r="AC9" s="45"/>
      <c r="AD9" s="36"/>
      <c r="AE9" s="37"/>
      <c r="AF9" s="42"/>
    </row>
    <row r="10" spans="1:32" ht="11.25" customHeight="1">
      <c r="A10" s="2"/>
      <c r="B10" s="929" t="s">
        <v>0</v>
      </c>
      <c r="C10" s="677"/>
      <c r="D10" s="507" t="s">
        <v>1</v>
      </c>
      <c r="E10" s="926" t="s">
        <v>2</v>
      </c>
      <c r="F10" s="31" t="s">
        <v>124</v>
      </c>
      <c r="G10" s="33">
        <v>0</v>
      </c>
      <c r="H10" s="32" t="s">
        <v>124</v>
      </c>
      <c r="I10" s="33">
        <v>0</v>
      </c>
      <c r="J10" s="32" t="s">
        <v>124</v>
      </c>
      <c r="K10" s="33">
        <v>0</v>
      </c>
      <c r="L10" s="32" t="s">
        <v>124</v>
      </c>
      <c r="M10" s="33">
        <v>0</v>
      </c>
      <c r="N10" s="32" t="s">
        <v>124</v>
      </c>
      <c r="O10" s="33">
        <v>0</v>
      </c>
      <c r="P10" s="32" t="s">
        <v>124</v>
      </c>
      <c r="Q10" s="33">
        <v>0</v>
      </c>
      <c r="R10" s="32" t="s">
        <v>124</v>
      </c>
      <c r="S10" s="33">
        <v>0</v>
      </c>
      <c r="T10" s="32" t="s">
        <v>124</v>
      </c>
      <c r="U10" s="33">
        <v>0</v>
      </c>
      <c r="V10" s="942"/>
      <c r="W10" s="943"/>
      <c r="X10" s="509" t="s">
        <v>103</v>
      </c>
      <c r="Y10" s="812" t="s">
        <v>42</v>
      </c>
      <c r="Z10" s="55"/>
      <c r="AA10" s="44"/>
      <c r="AB10" s="50"/>
      <c r="AC10" s="57"/>
      <c r="AD10" s="39"/>
      <c r="AE10" s="39"/>
      <c r="AF10" s="42"/>
    </row>
    <row r="11" spans="1:32" ht="11.25" customHeight="1" thickBot="1">
      <c r="A11" s="2"/>
      <c r="B11" s="880"/>
      <c r="C11" s="678"/>
      <c r="D11" s="511"/>
      <c r="E11" s="882"/>
      <c r="F11" s="512" t="s">
        <v>127</v>
      </c>
      <c r="G11" s="819"/>
      <c r="H11" s="850" t="s">
        <v>127</v>
      </c>
      <c r="I11" s="819"/>
      <c r="J11" s="850" t="s">
        <v>127</v>
      </c>
      <c r="K11" s="819"/>
      <c r="L11" s="850" t="s">
        <v>127</v>
      </c>
      <c r="M11" s="819"/>
      <c r="N11" s="850" t="s">
        <v>127</v>
      </c>
      <c r="O11" s="819"/>
      <c r="P11" s="850" t="s">
        <v>127</v>
      </c>
      <c r="Q11" s="819"/>
      <c r="R11" s="850" t="s">
        <v>127</v>
      </c>
      <c r="S11" s="819"/>
      <c r="T11" s="850" t="s">
        <v>127</v>
      </c>
      <c r="U11" s="819"/>
      <c r="V11" s="135" t="s">
        <v>127</v>
      </c>
      <c r="W11" s="13" t="s">
        <v>3</v>
      </c>
      <c r="X11" s="511"/>
      <c r="Y11" s="883"/>
      <c r="Z11" s="56"/>
      <c r="AA11" s="47"/>
      <c r="AB11" s="58"/>
      <c r="AC11" s="59"/>
      <c r="AD11" s="39"/>
      <c r="AE11" s="39"/>
      <c r="AF11" s="42"/>
    </row>
    <row r="12" spans="1:32" ht="11.25" customHeight="1">
      <c r="A12" s="2"/>
      <c r="B12" s="7" t="s">
        <v>6</v>
      </c>
      <c r="C12" s="5" t="s">
        <v>230</v>
      </c>
      <c r="D12" s="3" t="s">
        <v>37</v>
      </c>
      <c r="E12" s="4"/>
      <c r="F12" s="954">
        <v>1</v>
      </c>
      <c r="G12" s="955"/>
      <c r="H12" s="956">
        <v>1</v>
      </c>
      <c r="I12" s="955"/>
      <c r="J12" s="956">
        <v>3</v>
      </c>
      <c r="K12" s="955"/>
      <c r="L12" s="956">
        <v>0</v>
      </c>
      <c r="M12" s="955"/>
      <c r="N12" s="956">
        <v>8</v>
      </c>
      <c r="O12" s="955"/>
      <c r="P12" s="956">
        <v>0</v>
      </c>
      <c r="Q12" s="955"/>
      <c r="R12" s="956">
        <v>0</v>
      </c>
      <c r="S12" s="955"/>
      <c r="T12" s="956">
        <v>0</v>
      </c>
      <c r="U12" s="955"/>
      <c r="V12" s="92">
        <f t="shared" ref="V12:V42" si="0">SUM(F12,H12,J12,L12,N12,P12,R12,T12)</f>
        <v>13</v>
      </c>
      <c r="W12" s="91">
        <v>8500</v>
      </c>
      <c r="X12" s="90">
        <f t="shared" ref="X12:X42" si="1">IF($X$9=0,0,Y12/$X$9)</f>
        <v>23</v>
      </c>
      <c r="Y12" s="93">
        <v>2300</v>
      </c>
      <c r="Z12" s="94">
        <f t="shared" ref="Z12:Z42" si="2">W12-Y12</f>
        <v>6200</v>
      </c>
      <c r="AA12" s="48"/>
      <c r="AB12" s="60"/>
      <c r="AC12" s="61"/>
      <c r="AD12" s="41"/>
      <c r="AE12" s="40"/>
      <c r="AF12" s="40"/>
    </row>
    <row r="13" spans="1:32" ht="11.25" customHeight="1">
      <c r="A13" s="2"/>
      <c r="B13" s="9" t="s">
        <v>7</v>
      </c>
      <c r="C13" s="10" t="s">
        <v>231</v>
      </c>
      <c r="D13" s="6" t="s">
        <v>37</v>
      </c>
      <c r="E13" s="11"/>
      <c r="F13" s="957">
        <v>0</v>
      </c>
      <c r="G13" s="931"/>
      <c r="H13" s="930">
        <v>0</v>
      </c>
      <c r="I13" s="931"/>
      <c r="J13" s="930">
        <v>0</v>
      </c>
      <c r="K13" s="931"/>
      <c r="L13" s="930">
        <v>0</v>
      </c>
      <c r="M13" s="931"/>
      <c r="N13" s="930">
        <v>0</v>
      </c>
      <c r="O13" s="931"/>
      <c r="P13" s="930">
        <v>0</v>
      </c>
      <c r="Q13" s="931"/>
      <c r="R13" s="930">
        <v>0</v>
      </c>
      <c r="S13" s="931"/>
      <c r="T13" s="930">
        <v>0</v>
      </c>
      <c r="U13" s="931"/>
      <c r="V13" s="92">
        <f t="shared" si="0"/>
        <v>0</v>
      </c>
      <c r="W13" s="95">
        <v>0</v>
      </c>
      <c r="X13" s="92">
        <f t="shared" si="1"/>
        <v>0</v>
      </c>
      <c r="Y13" s="96">
        <v>0</v>
      </c>
      <c r="Z13" s="97">
        <f t="shared" si="2"/>
        <v>0</v>
      </c>
      <c r="AA13" s="48"/>
      <c r="AB13" s="60"/>
      <c r="AC13" s="61"/>
      <c r="AD13" s="41"/>
      <c r="AE13" s="40"/>
      <c r="AF13" s="40"/>
    </row>
    <row r="14" spans="1:32" ht="11.25" customHeight="1">
      <c r="A14" s="2"/>
      <c r="B14" s="9" t="s">
        <v>8</v>
      </c>
      <c r="C14" s="10" t="s">
        <v>232</v>
      </c>
      <c r="D14" s="6" t="s">
        <v>37</v>
      </c>
      <c r="E14" s="11"/>
      <c r="F14" s="957">
        <v>0</v>
      </c>
      <c r="G14" s="931"/>
      <c r="H14" s="930">
        <v>0</v>
      </c>
      <c r="I14" s="931"/>
      <c r="J14" s="930">
        <v>0</v>
      </c>
      <c r="K14" s="931"/>
      <c r="L14" s="930">
        <v>0</v>
      </c>
      <c r="M14" s="931"/>
      <c r="N14" s="930">
        <v>0</v>
      </c>
      <c r="O14" s="931"/>
      <c r="P14" s="930">
        <v>0</v>
      </c>
      <c r="Q14" s="931"/>
      <c r="R14" s="930">
        <v>0</v>
      </c>
      <c r="S14" s="931"/>
      <c r="T14" s="930">
        <v>0</v>
      </c>
      <c r="U14" s="931"/>
      <c r="V14" s="92">
        <f t="shared" si="0"/>
        <v>0</v>
      </c>
      <c r="W14" s="95">
        <v>0</v>
      </c>
      <c r="X14" s="92">
        <f t="shared" si="1"/>
        <v>0</v>
      </c>
      <c r="Y14" s="96">
        <v>0</v>
      </c>
      <c r="Z14" s="97">
        <f t="shared" si="2"/>
        <v>0</v>
      </c>
      <c r="AA14" s="48"/>
      <c r="AB14" s="60"/>
      <c r="AC14" s="61"/>
      <c r="AD14" s="41"/>
      <c r="AE14" s="40"/>
      <c r="AF14" s="40"/>
    </row>
    <row r="15" spans="1:32" ht="11.25" customHeight="1">
      <c r="A15" s="2"/>
      <c r="B15" s="9" t="s">
        <v>9</v>
      </c>
      <c r="C15" s="10" t="s">
        <v>233</v>
      </c>
      <c r="D15" s="6" t="s">
        <v>37</v>
      </c>
      <c r="E15" s="11"/>
      <c r="F15" s="957">
        <v>0</v>
      </c>
      <c r="G15" s="931"/>
      <c r="H15" s="930">
        <v>0</v>
      </c>
      <c r="I15" s="931"/>
      <c r="J15" s="930">
        <v>0</v>
      </c>
      <c r="K15" s="931"/>
      <c r="L15" s="930">
        <v>0</v>
      </c>
      <c r="M15" s="931"/>
      <c r="N15" s="930">
        <v>0</v>
      </c>
      <c r="O15" s="931"/>
      <c r="P15" s="930">
        <v>0</v>
      </c>
      <c r="Q15" s="931"/>
      <c r="R15" s="930">
        <v>0</v>
      </c>
      <c r="S15" s="931"/>
      <c r="T15" s="930">
        <v>0</v>
      </c>
      <c r="U15" s="931"/>
      <c r="V15" s="92">
        <f t="shared" si="0"/>
        <v>0</v>
      </c>
      <c r="W15" s="95">
        <v>0</v>
      </c>
      <c r="X15" s="92">
        <f t="shared" si="1"/>
        <v>0</v>
      </c>
      <c r="Y15" s="96">
        <v>0</v>
      </c>
      <c r="Z15" s="97">
        <f t="shared" si="2"/>
        <v>0</v>
      </c>
      <c r="AA15" s="48"/>
      <c r="AB15" s="60"/>
      <c r="AC15" s="61"/>
      <c r="AD15" s="41"/>
      <c r="AE15" s="40"/>
      <c r="AF15" s="40"/>
    </row>
    <row r="16" spans="1:32" ht="11.25" customHeight="1">
      <c r="A16" s="2"/>
      <c r="B16" s="9" t="s">
        <v>10</v>
      </c>
      <c r="C16" s="10" t="s">
        <v>347</v>
      </c>
      <c r="D16" s="6" t="s">
        <v>37</v>
      </c>
      <c r="E16" s="11"/>
      <c r="F16" s="957">
        <v>0</v>
      </c>
      <c r="G16" s="931"/>
      <c r="H16" s="930">
        <v>0</v>
      </c>
      <c r="I16" s="931"/>
      <c r="J16" s="930">
        <v>0</v>
      </c>
      <c r="K16" s="931"/>
      <c r="L16" s="930">
        <v>0</v>
      </c>
      <c r="M16" s="931"/>
      <c r="N16" s="930">
        <v>0</v>
      </c>
      <c r="O16" s="931"/>
      <c r="P16" s="930">
        <v>0</v>
      </c>
      <c r="Q16" s="931"/>
      <c r="R16" s="930">
        <v>0</v>
      </c>
      <c r="S16" s="931"/>
      <c r="T16" s="930">
        <v>0</v>
      </c>
      <c r="U16" s="931"/>
      <c r="V16" s="92">
        <f t="shared" si="0"/>
        <v>0</v>
      </c>
      <c r="W16" s="95">
        <v>0</v>
      </c>
      <c r="X16" s="92">
        <f t="shared" si="1"/>
        <v>0</v>
      </c>
      <c r="Y16" s="96">
        <v>0</v>
      </c>
      <c r="Z16" s="97">
        <f t="shared" si="2"/>
        <v>0</v>
      </c>
      <c r="AA16" s="48"/>
      <c r="AB16" s="60"/>
      <c r="AC16" s="61"/>
      <c r="AD16" s="41"/>
      <c r="AE16" s="40"/>
      <c r="AF16" s="40"/>
    </row>
    <row r="17" spans="1:32" ht="11.25" customHeight="1">
      <c r="A17" s="2"/>
      <c r="B17" s="9" t="s">
        <v>11</v>
      </c>
      <c r="C17" s="10" t="s">
        <v>348</v>
      </c>
      <c r="D17" s="6" t="s">
        <v>37</v>
      </c>
      <c r="E17" s="11"/>
      <c r="F17" s="957">
        <v>0</v>
      </c>
      <c r="G17" s="931"/>
      <c r="H17" s="930">
        <v>0</v>
      </c>
      <c r="I17" s="931"/>
      <c r="J17" s="930">
        <v>0</v>
      </c>
      <c r="K17" s="931"/>
      <c r="L17" s="930">
        <v>0</v>
      </c>
      <c r="M17" s="931"/>
      <c r="N17" s="930">
        <v>0</v>
      </c>
      <c r="O17" s="931"/>
      <c r="P17" s="930">
        <v>0</v>
      </c>
      <c r="Q17" s="931"/>
      <c r="R17" s="930">
        <v>0</v>
      </c>
      <c r="S17" s="931"/>
      <c r="T17" s="930">
        <v>0</v>
      </c>
      <c r="U17" s="931"/>
      <c r="V17" s="92">
        <f t="shared" si="0"/>
        <v>0</v>
      </c>
      <c r="W17" s="95">
        <v>0</v>
      </c>
      <c r="X17" s="92">
        <f t="shared" si="1"/>
        <v>0</v>
      </c>
      <c r="Y17" s="96">
        <v>0</v>
      </c>
      <c r="Z17" s="97">
        <f t="shared" si="2"/>
        <v>0</v>
      </c>
      <c r="AA17" s="48"/>
      <c r="AB17" s="60"/>
      <c r="AC17" s="61"/>
      <c r="AD17" s="41"/>
      <c r="AE17" s="40"/>
      <c r="AF17" s="40"/>
    </row>
    <row r="18" spans="1:32" ht="11.25" customHeight="1">
      <c r="A18" s="2"/>
      <c r="B18" s="9" t="s">
        <v>12</v>
      </c>
      <c r="C18" s="10" t="s">
        <v>229</v>
      </c>
      <c r="D18" s="6" t="s">
        <v>37</v>
      </c>
      <c r="E18" s="11"/>
      <c r="F18" s="957">
        <v>0</v>
      </c>
      <c r="G18" s="931"/>
      <c r="H18" s="930">
        <v>0</v>
      </c>
      <c r="I18" s="931"/>
      <c r="J18" s="930">
        <v>0</v>
      </c>
      <c r="K18" s="931"/>
      <c r="L18" s="930">
        <v>0</v>
      </c>
      <c r="M18" s="931"/>
      <c r="N18" s="930">
        <v>0</v>
      </c>
      <c r="O18" s="931"/>
      <c r="P18" s="930">
        <v>0</v>
      </c>
      <c r="Q18" s="931"/>
      <c r="R18" s="930">
        <v>0</v>
      </c>
      <c r="S18" s="931"/>
      <c r="T18" s="930">
        <v>0</v>
      </c>
      <c r="U18" s="931"/>
      <c r="V18" s="92">
        <f t="shared" si="0"/>
        <v>0</v>
      </c>
      <c r="W18" s="95">
        <v>0</v>
      </c>
      <c r="X18" s="92">
        <f t="shared" si="1"/>
        <v>0</v>
      </c>
      <c r="Y18" s="96">
        <v>0</v>
      </c>
      <c r="Z18" s="97">
        <f t="shared" si="2"/>
        <v>0</v>
      </c>
      <c r="AA18" s="48"/>
      <c r="AB18" s="60"/>
      <c r="AC18" s="61"/>
      <c r="AD18" s="41"/>
      <c r="AE18" s="40"/>
      <c r="AF18" s="40"/>
    </row>
    <row r="19" spans="1:32" ht="11.25" customHeight="1">
      <c r="A19" s="2"/>
      <c r="B19" s="9" t="s">
        <v>13</v>
      </c>
      <c r="C19" s="10" t="s">
        <v>230</v>
      </c>
      <c r="D19" s="6" t="s">
        <v>38</v>
      </c>
      <c r="E19" s="11"/>
      <c r="F19" s="957">
        <v>0</v>
      </c>
      <c r="G19" s="931"/>
      <c r="H19" s="930">
        <v>0</v>
      </c>
      <c r="I19" s="931"/>
      <c r="J19" s="930">
        <v>0</v>
      </c>
      <c r="K19" s="931"/>
      <c r="L19" s="930">
        <v>0</v>
      </c>
      <c r="M19" s="931"/>
      <c r="N19" s="930">
        <v>0</v>
      </c>
      <c r="O19" s="931"/>
      <c r="P19" s="930">
        <v>0</v>
      </c>
      <c r="Q19" s="931"/>
      <c r="R19" s="930">
        <v>0</v>
      </c>
      <c r="S19" s="931"/>
      <c r="T19" s="930">
        <v>0</v>
      </c>
      <c r="U19" s="931"/>
      <c r="V19" s="92">
        <f t="shared" si="0"/>
        <v>0</v>
      </c>
      <c r="W19" s="95">
        <v>0</v>
      </c>
      <c r="X19" s="92">
        <f t="shared" si="1"/>
        <v>0</v>
      </c>
      <c r="Y19" s="96">
        <v>0</v>
      </c>
      <c r="Z19" s="97">
        <f t="shared" si="2"/>
        <v>0</v>
      </c>
      <c r="AA19" s="48"/>
      <c r="AB19" s="60"/>
      <c r="AC19" s="61"/>
      <c r="AD19" s="41"/>
      <c r="AE19" s="40"/>
      <c r="AF19" s="40"/>
    </row>
    <row r="20" spans="1:32" ht="11.25" customHeight="1">
      <c r="A20" s="2"/>
      <c r="B20" s="9" t="s">
        <v>14</v>
      </c>
      <c r="C20" s="10" t="s">
        <v>231</v>
      </c>
      <c r="D20" s="6" t="s">
        <v>38</v>
      </c>
      <c r="E20" s="11"/>
      <c r="F20" s="957">
        <v>0</v>
      </c>
      <c r="G20" s="931"/>
      <c r="H20" s="930">
        <v>0</v>
      </c>
      <c r="I20" s="931"/>
      <c r="J20" s="930">
        <v>0</v>
      </c>
      <c r="K20" s="931"/>
      <c r="L20" s="930">
        <v>0</v>
      </c>
      <c r="M20" s="931"/>
      <c r="N20" s="930">
        <v>0</v>
      </c>
      <c r="O20" s="931"/>
      <c r="P20" s="930">
        <v>0</v>
      </c>
      <c r="Q20" s="931"/>
      <c r="R20" s="930">
        <v>0</v>
      </c>
      <c r="S20" s="931"/>
      <c r="T20" s="930">
        <v>0</v>
      </c>
      <c r="U20" s="931"/>
      <c r="V20" s="92">
        <f t="shared" si="0"/>
        <v>0</v>
      </c>
      <c r="W20" s="95">
        <v>0</v>
      </c>
      <c r="X20" s="92">
        <f t="shared" si="1"/>
        <v>0</v>
      </c>
      <c r="Y20" s="96">
        <v>0</v>
      </c>
      <c r="Z20" s="97">
        <f t="shared" si="2"/>
        <v>0</v>
      </c>
      <c r="AA20" s="48"/>
      <c r="AB20" s="60"/>
      <c r="AC20" s="61"/>
      <c r="AD20" s="41"/>
      <c r="AE20" s="40"/>
      <c r="AF20" s="40"/>
    </row>
    <row r="21" spans="1:32" ht="11.25" customHeight="1">
      <c r="A21" s="2"/>
      <c r="B21" s="9" t="s">
        <v>15</v>
      </c>
      <c r="C21" s="10" t="s">
        <v>232</v>
      </c>
      <c r="D21" s="6" t="s">
        <v>38</v>
      </c>
      <c r="E21" s="11"/>
      <c r="F21" s="957">
        <v>0</v>
      </c>
      <c r="G21" s="931"/>
      <c r="H21" s="930">
        <v>0</v>
      </c>
      <c r="I21" s="931"/>
      <c r="J21" s="930">
        <v>0</v>
      </c>
      <c r="K21" s="931"/>
      <c r="L21" s="930">
        <v>0</v>
      </c>
      <c r="M21" s="931"/>
      <c r="N21" s="930">
        <v>0</v>
      </c>
      <c r="O21" s="931"/>
      <c r="P21" s="930">
        <v>0</v>
      </c>
      <c r="Q21" s="931"/>
      <c r="R21" s="930">
        <v>0</v>
      </c>
      <c r="S21" s="931"/>
      <c r="T21" s="930">
        <v>0</v>
      </c>
      <c r="U21" s="931"/>
      <c r="V21" s="92">
        <f t="shared" si="0"/>
        <v>0</v>
      </c>
      <c r="W21" s="95">
        <v>0</v>
      </c>
      <c r="X21" s="92">
        <f t="shared" si="1"/>
        <v>0</v>
      </c>
      <c r="Y21" s="96">
        <v>0</v>
      </c>
      <c r="Z21" s="97">
        <f t="shared" si="2"/>
        <v>0</v>
      </c>
      <c r="AA21" s="48"/>
      <c r="AB21" s="60"/>
      <c r="AC21" s="61"/>
      <c r="AD21" s="41"/>
      <c r="AE21" s="40"/>
      <c r="AF21" s="40"/>
    </row>
    <row r="22" spans="1:32" ht="11.25" customHeight="1">
      <c r="A22" s="2"/>
      <c r="B22" s="9" t="s">
        <v>16</v>
      </c>
      <c r="C22" s="10" t="s">
        <v>233</v>
      </c>
      <c r="D22" s="6" t="s">
        <v>38</v>
      </c>
      <c r="E22" s="11"/>
      <c r="F22" s="957">
        <v>0</v>
      </c>
      <c r="G22" s="931"/>
      <c r="H22" s="930">
        <v>0</v>
      </c>
      <c r="I22" s="931"/>
      <c r="J22" s="930">
        <v>0</v>
      </c>
      <c r="K22" s="931"/>
      <c r="L22" s="930">
        <v>0</v>
      </c>
      <c r="M22" s="931"/>
      <c r="N22" s="930">
        <v>0</v>
      </c>
      <c r="O22" s="931"/>
      <c r="P22" s="930">
        <v>0</v>
      </c>
      <c r="Q22" s="931"/>
      <c r="R22" s="930">
        <v>0</v>
      </c>
      <c r="S22" s="931"/>
      <c r="T22" s="930">
        <v>0</v>
      </c>
      <c r="U22" s="931"/>
      <c r="V22" s="92">
        <f t="shared" si="0"/>
        <v>0</v>
      </c>
      <c r="W22" s="95">
        <v>0</v>
      </c>
      <c r="X22" s="92">
        <f t="shared" si="1"/>
        <v>0</v>
      </c>
      <c r="Y22" s="96">
        <v>0</v>
      </c>
      <c r="Z22" s="97">
        <f t="shared" si="2"/>
        <v>0</v>
      </c>
      <c r="AA22" s="48"/>
      <c r="AB22" s="60"/>
      <c r="AC22" s="61"/>
      <c r="AD22" s="41"/>
      <c r="AE22" s="40"/>
      <c r="AF22" s="40"/>
    </row>
    <row r="23" spans="1:32" ht="11.25" customHeight="1">
      <c r="A23" s="2"/>
      <c r="B23" s="9" t="s">
        <v>17</v>
      </c>
      <c r="C23" s="10" t="s">
        <v>347</v>
      </c>
      <c r="D23" s="6" t="s">
        <v>38</v>
      </c>
      <c r="E23" s="11"/>
      <c r="F23" s="957">
        <v>0</v>
      </c>
      <c r="G23" s="931"/>
      <c r="H23" s="930">
        <v>0</v>
      </c>
      <c r="I23" s="931"/>
      <c r="J23" s="930">
        <v>0</v>
      </c>
      <c r="K23" s="931"/>
      <c r="L23" s="930">
        <v>0</v>
      </c>
      <c r="M23" s="931"/>
      <c r="N23" s="930">
        <v>0</v>
      </c>
      <c r="O23" s="931"/>
      <c r="P23" s="930">
        <v>0</v>
      </c>
      <c r="Q23" s="931"/>
      <c r="R23" s="930">
        <v>0</v>
      </c>
      <c r="S23" s="931"/>
      <c r="T23" s="930">
        <v>0</v>
      </c>
      <c r="U23" s="931"/>
      <c r="V23" s="92">
        <f t="shared" si="0"/>
        <v>0</v>
      </c>
      <c r="W23" s="95">
        <v>0</v>
      </c>
      <c r="X23" s="92">
        <f t="shared" si="1"/>
        <v>0</v>
      </c>
      <c r="Y23" s="96">
        <v>0</v>
      </c>
      <c r="Z23" s="97">
        <f t="shared" si="2"/>
        <v>0</v>
      </c>
      <c r="AA23" s="48"/>
      <c r="AB23" s="60"/>
      <c r="AC23" s="61"/>
      <c r="AD23" s="41"/>
      <c r="AE23" s="40"/>
      <c r="AF23" s="40"/>
    </row>
    <row r="24" spans="1:32" ht="11.25" customHeight="1">
      <c r="A24" s="2"/>
      <c r="B24" s="9" t="s">
        <v>18</v>
      </c>
      <c r="C24" s="10" t="s">
        <v>348</v>
      </c>
      <c r="D24" s="6" t="s">
        <v>38</v>
      </c>
      <c r="E24" s="11"/>
      <c r="F24" s="957">
        <v>0</v>
      </c>
      <c r="G24" s="931"/>
      <c r="H24" s="930">
        <v>0</v>
      </c>
      <c r="I24" s="931"/>
      <c r="J24" s="930">
        <v>0</v>
      </c>
      <c r="K24" s="931"/>
      <c r="L24" s="930">
        <v>0</v>
      </c>
      <c r="M24" s="931"/>
      <c r="N24" s="930">
        <v>0</v>
      </c>
      <c r="O24" s="931"/>
      <c r="P24" s="930">
        <v>0</v>
      </c>
      <c r="Q24" s="931"/>
      <c r="R24" s="930">
        <v>0</v>
      </c>
      <c r="S24" s="931"/>
      <c r="T24" s="930">
        <v>0</v>
      </c>
      <c r="U24" s="931"/>
      <c r="V24" s="92">
        <f t="shared" si="0"/>
        <v>0</v>
      </c>
      <c r="W24" s="95">
        <v>0</v>
      </c>
      <c r="X24" s="92">
        <f t="shared" si="1"/>
        <v>0</v>
      </c>
      <c r="Y24" s="96">
        <v>0</v>
      </c>
      <c r="Z24" s="97">
        <f t="shared" si="2"/>
        <v>0</v>
      </c>
      <c r="AA24" s="48"/>
      <c r="AB24" s="60"/>
      <c r="AC24" s="61"/>
      <c r="AD24" s="41"/>
      <c r="AE24" s="40"/>
      <c r="AF24" s="40"/>
    </row>
    <row r="25" spans="1:32" ht="11.25" customHeight="1">
      <c r="A25" s="2"/>
      <c r="B25" s="9" t="s">
        <v>19</v>
      </c>
      <c r="C25" s="10" t="s">
        <v>229</v>
      </c>
      <c r="D25" s="6" t="s">
        <v>38</v>
      </c>
      <c r="E25" s="11"/>
      <c r="F25" s="957">
        <v>0</v>
      </c>
      <c r="G25" s="931"/>
      <c r="H25" s="930">
        <v>0</v>
      </c>
      <c r="I25" s="931"/>
      <c r="J25" s="930">
        <v>0</v>
      </c>
      <c r="K25" s="931"/>
      <c r="L25" s="930">
        <v>0</v>
      </c>
      <c r="M25" s="931"/>
      <c r="N25" s="930">
        <v>0</v>
      </c>
      <c r="O25" s="931"/>
      <c r="P25" s="930">
        <v>0</v>
      </c>
      <c r="Q25" s="931"/>
      <c r="R25" s="930">
        <v>0</v>
      </c>
      <c r="S25" s="931"/>
      <c r="T25" s="930">
        <v>0</v>
      </c>
      <c r="U25" s="931"/>
      <c r="V25" s="92">
        <f t="shared" si="0"/>
        <v>0</v>
      </c>
      <c r="W25" s="95">
        <v>0</v>
      </c>
      <c r="X25" s="92">
        <f t="shared" si="1"/>
        <v>0</v>
      </c>
      <c r="Y25" s="96">
        <v>0</v>
      </c>
      <c r="Z25" s="97">
        <f t="shared" si="2"/>
        <v>0</v>
      </c>
      <c r="AA25" s="48"/>
      <c r="AB25" s="60"/>
      <c r="AC25" s="61"/>
      <c r="AD25" s="41"/>
      <c r="AE25" s="40"/>
      <c r="AF25" s="40"/>
    </row>
    <row r="26" spans="1:32" ht="11.25" customHeight="1">
      <c r="A26" s="2"/>
      <c r="B26" s="9" t="s">
        <v>20</v>
      </c>
      <c r="C26" s="10" t="s">
        <v>230</v>
      </c>
      <c r="D26" s="6" t="s">
        <v>39</v>
      </c>
      <c r="E26" s="11"/>
      <c r="F26" s="957">
        <v>0</v>
      </c>
      <c r="G26" s="931"/>
      <c r="H26" s="930">
        <v>0</v>
      </c>
      <c r="I26" s="931"/>
      <c r="J26" s="930">
        <v>0</v>
      </c>
      <c r="K26" s="931"/>
      <c r="L26" s="930">
        <v>0</v>
      </c>
      <c r="M26" s="931"/>
      <c r="N26" s="930">
        <v>0</v>
      </c>
      <c r="O26" s="931"/>
      <c r="P26" s="930">
        <v>0</v>
      </c>
      <c r="Q26" s="931"/>
      <c r="R26" s="930">
        <v>0</v>
      </c>
      <c r="S26" s="931"/>
      <c r="T26" s="930">
        <v>0</v>
      </c>
      <c r="U26" s="931"/>
      <c r="V26" s="92">
        <f t="shared" si="0"/>
        <v>0</v>
      </c>
      <c r="W26" s="95">
        <v>0</v>
      </c>
      <c r="X26" s="92">
        <f t="shared" si="1"/>
        <v>0</v>
      </c>
      <c r="Y26" s="96">
        <v>0</v>
      </c>
      <c r="Z26" s="97">
        <f t="shared" si="2"/>
        <v>0</v>
      </c>
      <c r="AA26" s="48"/>
      <c r="AB26" s="60"/>
      <c r="AC26" s="61"/>
      <c r="AD26" s="41"/>
      <c r="AE26" s="40"/>
      <c r="AF26" s="40"/>
    </row>
    <row r="27" spans="1:32" ht="11.25" customHeight="1">
      <c r="A27" s="2"/>
      <c r="B27" s="9" t="s">
        <v>21</v>
      </c>
      <c r="C27" s="10" t="s">
        <v>231</v>
      </c>
      <c r="D27" s="6" t="s">
        <v>39</v>
      </c>
      <c r="E27" s="11"/>
      <c r="F27" s="957">
        <v>0</v>
      </c>
      <c r="G27" s="931"/>
      <c r="H27" s="930">
        <v>0</v>
      </c>
      <c r="I27" s="931"/>
      <c r="J27" s="930">
        <v>0</v>
      </c>
      <c r="K27" s="931"/>
      <c r="L27" s="930">
        <v>0</v>
      </c>
      <c r="M27" s="931"/>
      <c r="N27" s="930">
        <v>0</v>
      </c>
      <c r="O27" s="931"/>
      <c r="P27" s="930">
        <v>0</v>
      </c>
      <c r="Q27" s="931"/>
      <c r="R27" s="930">
        <v>0</v>
      </c>
      <c r="S27" s="931"/>
      <c r="T27" s="930">
        <v>0</v>
      </c>
      <c r="U27" s="931"/>
      <c r="V27" s="92">
        <f t="shared" si="0"/>
        <v>0</v>
      </c>
      <c r="W27" s="95">
        <v>0</v>
      </c>
      <c r="X27" s="92">
        <f t="shared" si="1"/>
        <v>0</v>
      </c>
      <c r="Y27" s="96">
        <v>0</v>
      </c>
      <c r="Z27" s="97">
        <f t="shared" si="2"/>
        <v>0</v>
      </c>
      <c r="AA27" s="48"/>
      <c r="AB27" s="60"/>
      <c r="AC27" s="61"/>
      <c r="AD27" s="41"/>
      <c r="AE27" s="40"/>
      <c r="AF27" s="40"/>
    </row>
    <row r="28" spans="1:32" ht="11.25" customHeight="1">
      <c r="A28" s="2"/>
      <c r="B28" s="9" t="s">
        <v>22</v>
      </c>
      <c r="C28" s="10" t="s">
        <v>232</v>
      </c>
      <c r="D28" s="6" t="s">
        <v>39</v>
      </c>
      <c r="E28" s="11"/>
      <c r="F28" s="957">
        <v>0</v>
      </c>
      <c r="G28" s="931"/>
      <c r="H28" s="930">
        <v>0</v>
      </c>
      <c r="I28" s="931"/>
      <c r="J28" s="930">
        <v>0</v>
      </c>
      <c r="K28" s="931"/>
      <c r="L28" s="930">
        <v>0</v>
      </c>
      <c r="M28" s="931"/>
      <c r="N28" s="930">
        <v>0</v>
      </c>
      <c r="O28" s="931"/>
      <c r="P28" s="930">
        <v>0</v>
      </c>
      <c r="Q28" s="931"/>
      <c r="R28" s="930">
        <v>0</v>
      </c>
      <c r="S28" s="931"/>
      <c r="T28" s="930">
        <v>0</v>
      </c>
      <c r="U28" s="931"/>
      <c r="V28" s="92">
        <f t="shared" si="0"/>
        <v>0</v>
      </c>
      <c r="W28" s="95">
        <v>0</v>
      </c>
      <c r="X28" s="92">
        <f t="shared" si="1"/>
        <v>0</v>
      </c>
      <c r="Y28" s="96">
        <v>0</v>
      </c>
      <c r="Z28" s="97">
        <f t="shared" si="2"/>
        <v>0</v>
      </c>
      <c r="AA28" s="48"/>
      <c r="AB28" s="60"/>
      <c r="AC28" s="61"/>
      <c r="AD28" s="41"/>
      <c r="AE28" s="40"/>
      <c r="AF28" s="40"/>
    </row>
    <row r="29" spans="1:32" ht="11.25" customHeight="1">
      <c r="A29" s="2"/>
      <c r="B29" s="9" t="s">
        <v>23</v>
      </c>
      <c r="C29" s="10" t="s">
        <v>233</v>
      </c>
      <c r="D29" s="6" t="s">
        <v>39</v>
      </c>
      <c r="E29" s="11"/>
      <c r="F29" s="957">
        <v>0</v>
      </c>
      <c r="G29" s="931"/>
      <c r="H29" s="930">
        <v>0</v>
      </c>
      <c r="I29" s="931"/>
      <c r="J29" s="930">
        <v>0</v>
      </c>
      <c r="K29" s="931"/>
      <c r="L29" s="930">
        <v>0</v>
      </c>
      <c r="M29" s="931"/>
      <c r="N29" s="930">
        <v>0</v>
      </c>
      <c r="O29" s="931"/>
      <c r="P29" s="930">
        <v>0</v>
      </c>
      <c r="Q29" s="931"/>
      <c r="R29" s="930">
        <v>0</v>
      </c>
      <c r="S29" s="931"/>
      <c r="T29" s="930">
        <v>0</v>
      </c>
      <c r="U29" s="931"/>
      <c r="V29" s="92">
        <f t="shared" si="0"/>
        <v>0</v>
      </c>
      <c r="W29" s="95">
        <v>0</v>
      </c>
      <c r="X29" s="92">
        <f t="shared" si="1"/>
        <v>0</v>
      </c>
      <c r="Y29" s="96">
        <v>0</v>
      </c>
      <c r="Z29" s="97">
        <f t="shared" si="2"/>
        <v>0</v>
      </c>
      <c r="AA29" s="48"/>
      <c r="AB29" s="60"/>
      <c r="AC29" s="61"/>
      <c r="AD29" s="41"/>
      <c r="AE29" s="40"/>
      <c r="AF29" s="40"/>
    </row>
    <row r="30" spans="1:32" ht="10.5" customHeight="1">
      <c r="A30" s="2"/>
      <c r="B30" s="9" t="s">
        <v>24</v>
      </c>
      <c r="C30" s="10" t="s">
        <v>347</v>
      </c>
      <c r="D30" s="6" t="s">
        <v>39</v>
      </c>
      <c r="E30" s="11"/>
      <c r="F30" s="957">
        <v>0</v>
      </c>
      <c r="G30" s="931"/>
      <c r="H30" s="930">
        <v>0</v>
      </c>
      <c r="I30" s="931"/>
      <c r="J30" s="930">
        <v>0</v>
      </c>
      <c r="K30" s="931"/>
      <c r="L30" s="930">
        <v>0</v>
      </c>
      <c r="M30" s="931"/>
      <c r="N30" s="930">
        <v>0</v>
      </c>
      <c r="O30" s="931"/>
      <c r="P30" s="930">
        <v>0</v>
      </c>
      <c r="Q30" s="931"/>
      <c r="R30" s="930">
        <v>0</v>
      </c>
      <c r="S30" s="931"/>
      <c r="T30" s="930">
        <v>0</v>
      </c>
      <c r="U30" s="931"/>
      <c r="V30" s="92">
        <f t="shared" si="0"/>
        <v>0</v>
      </c>
      <c r="W30" s="95">
        <v>0</v>
      </c>
      <c r="X30" s="92">
        <f t="shared" si="1"/>
        <v>0</v>
      </c>
      <c r="Y30" s="96">
        <v>0</v>
      </c>
      <c r="Z30" s="97">
        <f t="shared" si="2"/>
        <v>0</v>
      </c>
      <c r="AA30" s="48"/>
      <c r="AB30" s="60"/>
      <c r="AC30" s="61"/>
      <c r="AD30" s="41"/>
      <c r="AE30" s="40"/>
      <c r="AF30" s="40"/>
    </row>
    <row r="31" spans="1:32" ht="11.25" customHeight="1">
      <c r="A31" s="2"/>
      <c r="B31" s="9" t="s">
        <v>25</v>
      </c>
      <c r="C31" s="10" t="s">
        <v>348</v>
      </c>
      <c r="D31" s="6" t="s">
        <v>39</v>
      </c>
      <c r="E31" s="11"/>
      <c r="F31" s="957">
        <v>0</v>
      </c>
      <c r="G31" s="931"/>
      <c r="H31" s="930">
        <v>0</v>
      </c>
      <c r="I31" s="931"/>
      <c r="J31" s="930">
        <v>0</v>
      </c>
      <c r="K31" s="931"/>
      <c r="L31" s="930">
        <v>0</v>
      </c>
      <c r="M31" s="931"/>
      <c r="N31" s="930">
        <v>0</v>
      </c>
      <c r="O31" s="931"/>
      <c r="P31" s="930">
        <v>0</v>
      </c>
      <c r="Q31" s="931"/>
      <c r="R31" s="930">
        <v>0</v>
      </c>
      <c r="S31" s="931"/>
      <c r="T31" s="930">
        <v>0</v>
      </c>
      <c r="U31" s="931"/>
      <c r="V31" s="92">
        <f t="shared" si="0"/>
        <v>0</v>
      </c>
      <c r="W31" s="95">
        <v>0</v>
      </c>
      <c r="X31" s="92">
        <f t="shared" si="1"/>
        <v>0</v>
      </c>
      <c r="Y31" s="96">
        <v>0</v>
      </c>
      <c r="Z31" s="97">
        <f t="shared" si="2"/>
        <v>0</v>
      </c>
      <c r="AA31" s="48"/>
      <c r="AB31" s="60"/>
      <c r="AC31" s="61"/>
      <c r="AD31" s="41"/>
      <c r="AE31" s="40"/>
      <c r="AF31" s="40"/>
    </row>
    <row r="32" spans="1:32" ht="11.25" customHeight="1">
      <c r="A32" s="2"/>
      <c r="B32" s="9" t="s">
        <v>26</v>
      </c>
      <c r="C32" s="10" t="s">
        <v>229</v>
      </c>
      <c r="D32" s="6" t="s">
        <v>39</v>
      </c>
      <c r="E32" s="11"/>
      <c r="F32" s="957">
        <v>0</v>
      </c>
      <c r="G32" s="931"/>
      <c r="H32" s="930">
        <v>0</v>
      </c>
      <c r="I32" s="931"/>
      <c r="J32" s="930">
        <v>0</v>
      </c>
      <c r="K32" s="931"/>
      <c r="L32" s="930">
        <v>0</v>
      </c>
      <c r="M32" s="931"/>
      <c r="N32" s="930">
        <v>0</v>
      </c>
      <c r="O32" s="931"/>
      <c r="P32" s="930">
        <v>0</v>
      </c>
      <c r="Q32" s="931"/>
      <c r="R32" s="930">
        <v>0</v>
      </c>
      <c r="S32" s="931"/>
      <c r="T32" s="930">
        <v>0</v>
      </c>
      <c r="U32" s="931"/>
      <c r="V32" s="92">
        <f t="shared" si="0"/>
        <v>0</v>
      </c>
      <c r="W32" s="95">
        <v>0</v>
      </c>
      <c r="X32" s="92">
        <f t="shared" si="1"/>
        <v>0</v>
      </c>
      <c r="Y32" s="96">
        <v>0</v>
      </c>
      <c r="Z32" s="97">
        <f t="shared" si="2"/>
        <v>0</v>
      </c>
      <c r="AA32" s="48"/>
      <c r="AB32" s="60"/>
      <c r="AC32" s="61"/>
      <c r="AD32" s="41"/>
      <c r="AE32" s="40"/>
      <c r="AF32" s="40"/>
    </row>
    <row r="33" spans="1:32" ht="11.25" customHeight="1">
      <c r="A33" s="2"/>
      <c r="B33" s="9" t="s">
        <v>27</v>
      </c>
      <c r="C33" s="10" t="s">
        <v>230</v>
      </c>
      <c r="D33" s="6" t="s">
        <v>40</v>
      </c>
      <c r="E33" s="11"/>
      <c r="F33" s="957">
        <v>0</v>
      </c>
      <c r="G33" s="931"/>
      <c r="H33" s="930">
        <v>0</v>
      </c>
      <c r="I33" s="931"/>
      <c r="J33" s="930">
        <v>0</v>
      </c>
      <c r="K33" s="931"/>
      <c r="L33" s="930">
        <v>0</v>
      </c>
      <c r="M33" s="931"/>
      <c r="N33" s="930">
        <v>0</v>
      </c>
      <c r="O33" s="931"/>
      <c r="P33" s="930">
        <v>0</v>
      </c>
      <c r="Q33" s="931"/>
      <c r="R33" s="930">
        <v>0</v>
      </c>
      <c r="S33" s="931"/>
      <c r="T33" s="930">
        <v>0</v>
      </c>
      <c r="U33" s="931"/>
      <c r="V33" s="92">
        <f t="shared" si="0"/>
        <v>0</v>
      </c>
      <c r="W33" s="95">
        <v>0</v>
      </c>
      <c r="X33" s="92">
        <f t="shared" si="1"/>
        <v>0</v>
      </c>
      <c r="Y33" s="96">
        <v>0</v>
      </c>
      <c r="Z33" s="97">
        <f t="shared" si="2"/>
        <v>0</v>
      </c>
      <c r="AA33" s="48"/>
      <c r="AB33" s="60"/>
      <c r="AC33" s="61"/>
      <c r="AD33" s="41"/>
      <c r="AE33" s="40"/>
      <c r="AF33" s="40"/>
    </row>
    <row r="34" spans="1:32" ht="11.25" customHeight="1">
      <c r="A34" s="2"/>
      <c r="B34" s="9" t="s">
        <v>28</v>
      </c>
      <c r="C34" s="10" t="s">
        <v>231</v>
      </c>
      <c r="D34" s="6" t="s">
        <v>40</v>
      </c>
      <c r="E34" s="11"/>
      <c r="F34" s="957">
        <v>0</v>
      </c>
      <c r="G34" s="931"/>
      <c r="H34" s="930">
        <v>0</v>
      </c>
      <c r="I34" s="931"/>
      <c r="J34" s="930">
        <v>0</v>
      </c>
      <c r="K34" s="931"/>
      <c r="L34" s="930">
        <v>0</v>
      </c>
      <c r="M34" s="931"/>
      <c r="N34" s="930">
        <v>0</v>
      </c>
      <c r="O34" s="931"/>
      <c r="P34" s="930">
        <v>0</v>
      </c>
      <c r="Q34" s="931"/>
      <c r="R34" s="930">
        <v>0</v>
      </c>
      <c r="S34" s="931"/>
      <c r="T34" s="930">
        <v>0</v>
      </c>
      <c r="U34" s="931"/>
      <c r="V34" s="92">
        <f t="shared" si="0"/>
        <v>0</v>
      </c>
      <c r="W34" s="95">
        <v>0</v>
      </c>
      <c r="X34" s="92">
        <f t="shared" si="1"/>
        <v>0</v>
      </c>
      <c r="Y34" s="96">
        <v>0</v>
      </c>
      <c r="Z34" s="97">
        <f t="shared" si="2"/>
        <v>0</v>
      </c>
      <c r="AA34" s="48"/>
      <c r="AB34" s="60"/>
      <c r="AC34" s="61"/>
      <c r="AD34" s="41"/>
      <c r="AE34" s="40"/>
      <c r="AF34" s="40"/>
    </row>
    <row r="35" spans="1:32" ht="11.25" customHeight="1">
      <c r="A35" s="2"/>
      <c r="B35" s="9" t="s">
        <v>29</v>
      </c>
      <c r="C35" s="10" t="s">
        <v>232</v>
      </c>
      <c r="D35" s="6" t="s">
        <v>40</v>
      </c>
      <c r="E35" s="11"/>
      <c r="F35" s="957">
        <v>0</v>
      </c>
      <c r="G35" s="931"/>
      <c r="H35" s="930">
        <v>0</v>
      </c>
      <c r="I35" s="931"/>
      <c r="J35" s="930">
        <v>0</v>
      </c>
      <c r="K35" s="931"/>
      <c r="L35" s="930">
        <v>0</v>
      </c>
      <c r="M35" s="931"/>
      <c r="N35" s="930">
        <v>0</v>
      </c>
      <c r="O35" s="931"/>
      <c r="P35" s="930">
        <v>0</v>
      </c>
      <c r="Q35" s="931"/>
      <c r="R35" s="930">
        <v>0</v>
      </c>
      <c r="S35" s="931"/>
      <c r="T35" s="930">
        <v>0</v>
      </c>
      <c r="U35" s="931"/>
      <c r="V35" s="92">
        <f t="shared" si="0"/>
        <v>0</v>
      </c>
      <c r="W35" s="95">
        <v>0</v>
      </c>
      <c r="X35" s="92">
        <f t="shared" si="1"/>
        <v>0</v>
      </c>
      <c r="Y35" s="96">
        <v>0</v>
      </c>
      <c r="Z35" s="97">
        <f t="shared" si="2"/>
        <v>0</v>
      </c>
      <c r="AA35" s="48"/>
      <c r="AB35" s="60"/>
      <c r="AC35" s="61"/>
      <c r="AD35" s="41"/>
      <c r="AE35" s="40"/>
      <c r="AF35" s="40"/>
    </row>
    <row r="36" spans="1:32" ht="11.25" customHeight="1">
      <c r="A36" s="2"/>
      <c r="B36" s="9" t="s">
        <v>30</v>
      </c>
      <c r="C36" s="10" t="s">
        <v>233</v>
      </c>
      <c r="D36" s="6" t="s">
        <v>40</v>
      </c>
      <c r="E36" s="11"/>
      <c r="F36" s="957">
        <v>0</v>
      </c>
      <c r="G36" s="931"/>
      <c r="H36" s="930">
        <v>0</v>
      </c>
      <c r="I36" s="931"/>
      <c r="J36" s="930">
        <v>0</v>
      </c>
      <c r="K36" s="931"/>
      <c r="L36" s="930">
        <v>0</v>
      </c>
      <c r="M36" s="931"/>
      <c r="N36" s="930">
        <v>0</v>
      </c>
      <c r="O36" s="931"/>
      <c r="P36" s="930">
        <v>0</v>
      </c>
      <c r="Q36" s="931"/>
      <c r="R36" s="930">
        <v>0</v>
      </c>
      <c r="S36" s="931"/>
      <c r="T36" s="930">
        <v>0</v>
      </c>
      <c r="U36" s="931"/>
      <c r="V36" s="92">
        <f t="shared" si="0"/>
        <v>0</v>
      </c>
      <c r="W36" s="95">
        <v>0</v>
      </c>
      <c r="X36" s="92">
        <f t="shared" si="1"/>
        <v>0</v>
      </c>
      <c r="Y36" s="96">
        <v>0</v>
      </c>
      <c r="Z36" s="97">
        <f t="shared" si="2"/>
        <v>0</v>
      </c>
      <c r="AA36" s="48"/>
      <c r="AB36" s="60"/>
      <c r="AC36" s="61"/>
      <c r="AD36" s="41"/>
      <c r="AE36" s="40"/>
      <c r="AF36" s="40"/>
    </row>
    <row r="37" spans="1:32" ht="11.25" customHeight="1">
      <c r="A37" s="2"/>
      <c r="B37" s="9" t="s">
        <v>31</v>
      </c>
      <c r="C37" s="10" t="s">
        <v>347</v>
      </c>
      <c r="D37" s="6" t="s">
        <v>40</v>
      </c>
      <c r="E37" s="11"/>
      <c r="F37" s="957">
        <v>0</v>
      </c>
      <c r="G37" s="931"/>
      <c r="H37" s="930">
        <v>0</v>
      </c>
      <c r="I37" s="931"/>
      <c r="J37" s="930">
        <v>0</v>
      </c>
      <c r="K37" s="931"/>
      <c r="L37" s="930">
        <v>0</v>
      </c>
      <c r="M37" s="931"/>
      <c r="N37" s="930">
        <v>0</v>
      </c>
      <c r="O37" s="931"/>
      <c r="P37" s="930">
        <v>0</v>
      </c>
      <c r="Q37" s="931"/>
      <c r="R37" s="930">
        <v>0</v>
      </c>
      <c r="S37" s="931"/>
      <c r="T37" s="930">
        <v>0</v>
      </c>
      <c r="U37" s="931"/>
      <c r="V37" s="92">
        <f t="shared" si="0"/>
        <v>0</v>
      </c>
      <c r="W37" s="95">
        <v>0</v>
      </c>
      <c r="X37" s="92">
        <f t="shared" si="1"/>
        <v>0</v>
      </c>
      <c r="Y37" s="96">
        <v>0</v>
      </c>
      <c r="Z37" s="97">
        <f t="shared" si="2"/>
        <v>0</v>
      </c>
      <c r="AA37" s="48"/>
      <c r="AB37" s="60"/>
      <c r="AC37" s="61"/>
      <c r="AD37" s="41"/>
      <c r="AE37" s="40"/>
      <c r="AF37" s="40"/>
    </row>
    <row r="38" spans="1:32" ht="11.25" customHeight="1">
      <c r="A38" s="2"/>
      <c r="B38" s="9" t="s">
        <v>32</v>
      </c>
      <c r="C38" s="10" t="s">
        <v>348</v>
      </c>
      <c r="D38" s="6" t="s">
        <v>40</v>
      </c>
      <c r="E38" s="11"/>
      <c r="F38" s="957">
        <v>0</v>
      </c>
      <c r="G38" s="931"/>
      <c r="H38" s="930">
        <v>0</v>
      </c>
      <c r="I38" s="931"/>
      <c r="J38" s="930">
        <v>0</v>
      </c>
      <c r="K38" s="931"/>
      <c r="L38" s="930">
        <v>0</v>
      </c>
      <c r="M38" s="931"/>
      <c r="N38" s="930">
        <v>0</v>
      </c>
      <c r="O38" s="931"/>
      <c r="P38" s="930">
        <v>0</v>
      </c>
      <c r="Q38" s="931"/>
      <c r="R38" s="930">
        <v>0</v>
      </c>
      <c r="S38" s="931"/>
      <c r="T38" s="930">
        <v>0</v>
      </c>
      <c r="U38" s="931"/>
      <c r="V38" s="92">
        <f t="shared" si="0"/>
        <v>0</v>
      </c>
      <c r="W38" s="95">
        <v>0</v>
      </c>
      <c r="X38" s="92">
        <f t="shared" si="1"/>
        <v>0</v>
      </c>
      <c r="Y38" s="96">
        <v>0</v>
      </c>
      <c r="Z38" s="97">
        <f t="shared" si="2"/>
        <v>0</v>
      </c>
      <c r="AA38" s="48"/>
      <c r="AB38" s="60"/>
      <c r="AC38" s="61"/>
      <c r="AD38" s="41"/>
      <c r="AE38" s="40"/>
      <c r="AF38" s="40"/>
    </row>
    <row r="39" spans="1:32" ht="11.25" customHeight="1">
      <c r="A39" s="2"/>
      <c r="B39" s="9" t="s">
        <v>33</v>
      </c>
      <c r="C39" s="10" t="s">
        <v>229</v>
      </c>
      <c r="D39" s="6" t="s">
        <v>40</v>
      </c>
      <c r="E39" s="11"/>
      <c r="F39" s="957">
        <v>0</v>
      </c>
      <c r="G39" s="931"/>
      <c r="H39" s="930">
        <v>0</v>
      </c>
      <c r="I39" s="931"/>
      <c r="J39" s="930">
        <v>0</v>
      </c>
      <c r="K39" s="931"/>
      <c r="L39" s="930">
        <v>0</v>
      </c>
      <c r="M39" s="931"/>
      <c r="N39" s="930">
        <v>0</v>
      </c>
      <c r="O39" s="931"/>
      <c r="P39" s="930">
        <v>0</v>
      </c>
      <c r="Q39" s="931"/>
      <c r="R39" s="930">
        <v>0</v>
      </c>
      <c r="S39" s="931"/>
      <c r="T39" s="930">
        <v>0</v>
      </c>
      <c r="U39" s="931"/>
      <c r="V39" s="92">
        <f t="shared" si="0"/>
        <v>0</v>
      </c>
      <c r="W39" s="95">
        <v>0</v>
      </c>
      <c r="X39" s="92">
        <f t="shared" si="1"/>
        <v>0</v>
      </c>
      <c r="Y39" s="96">
        <v>0</v>
      </c>
      <c r="Z39" s="97">
        <f t="shared" si="2"/>
        <v>0</v>
      </c>
      <c r="AA39" s="48"/>
      <c r="AB39" s="60"/>
      <c r="AC39" s="61"/>
      <c r="AD39" s="41"/>
      <c r="AE39" s="40"/>
      <c r="AF39" s="40"/>
    </row>
    <row r="40" spans="1:32" ht="11.25" customHeight="1">
      <c r="A40" s="2"/>
      <c r="B40" s="9" t="s">
        <v>34</v>
      </c>
      <c r="C40" s="10" t="s">
        <v>230</v>
      </c>
      <c r="D40" s="6" t="s">
        <v>41</v>
      </c>
      <c r="E40" s="11"/>
      <c r="F40" s="957">
        <v>0</v>
      </c>
      <c r="G40" s="931"/>
      <c r="H40" s="930">
        <v>0</v>
      </c>
      <c r="I40" s="931"/>
      <c r="J40" s="930">
        <v>0</v>
      </c>
      <c r="K40" s="931"/>
      <c r="L40" s="930">
        <v>0</v>
      </c>
      <c r="M40" s="931"/>
      <c r="N40" s="930">
        <v>0</v>
      </c>
      <c r="O40" s="931"/>
      <c r="P40" s="930">
        <v>0</v>
      </c>
      <c r="Q40" s="931"/>
      <c r="R40" s="930">
        <v>0</v>
      </c>
      <c r="S40" s="931"/>
      <c r="T40" s="930">
        <v>0</v>
      </c>
      <c r="U40" s="931"/>
      <c r="V40" s="92">
        <f t="shared" si="0"/>
        <v>0</v>
      </c>
      <c r="W40" s="95">
        <v>0</v>
      </c>
      <c r="X40" s="92">
        <f t="shared" si="1"/>
        <v>0</v>
      </c>
      <c r="Y40" s="96">
        <v>0</v>
      </c>
      <c r="Z40" s="97">
        <f t="shared" si="2"/>
        <v>0</v>
      </c>
      <c r="AA40" s="48"/>
      <c r="AB40" s="60"/>
      <c r="AC40" s="61"/>
      <c r="AD40" s="41"/>
      <c r="AE40" s="40"/>
      <c r="AF40" s="40"/>
    </row>
    <row r="41" spans="1:32" ht="11.25" customHeight="1">
      <c r="A41" s="2"/>
      <c r="B41" s="9" t="s">
        <v>35</v>
      </c>
      <c r="C41" s="10" t="s">
        <v>231</v>
      </c>
      <c r="D41" s="6" t="s">
        <v>41</v>
      </c>
      <c r="E41" s="11"/>
      <c r="F41" s="957">
        <v>0</v>
      </c>
      <c r="G41" s="931"/>
      <c r="H41" s="930">
        <v>0</v>
      </c>
      <c r="I41" s="931"/>
      <c r="J41" s="930">
        <v>0</v>
      </c>
      <c r="K41" s="931"/>
      <c r="L41" s="930">
        <v>0</v>
      </c>
      <c r="M41" s="931"/>
      <c r="N41" s="930">
        <v>0</v>
      </c>
      <c r="O41" s="931"/>
      <c r="P41" s="930">
        <v>0</v>
      </c>
      <c r="Q41" s="931"/>
      <c r="R41" s="930">
        <v>0</v>
      </c>
      <c r="S41" s="931"/>
      <c r="T41" s="930">
        <v>0</v>
      </c>
      <c r="U41" s="931"/>
      <c r="V41" s="92">
        <f t="shared" si="0"/>
        <v>0</v>
      </c>
      <c r="W41" s="95">
        <v>0</v>
      </c>
      <c r="X41" s="92">
        <f t="shared" si="1"/>
        <v>0</v>
      </c>
      <c r="Y41" s="96">
        <v>0</v>
      </c>
      <c r="Z41" s="97">
        <f t="shared" si="2"/>
        <v>0</v>
      </c>
      <c r="AA41" s="48"/>
      <c r="AB41" s="60"/>
      <c r="AC41" s="61"/>
      <c r="AD41" s="41"/>
      <c r="AE41" s="40"/>
      <c r="AF41" s="40"/>
    </row>
    <row r="42" spans="1:32" ht="11.25" customHeight="1">
      <c r="A42" s="2"/>
      <c r="B42" s="9" t="s">
        <v>36</v>
      </c>
      <c r="C42" s="10"/>
      <c r="D42" s="6" t="s">
        <v>41</v>
      </c>
      <c r="E42" s="11"/>
      <c r="F42" s="957">
        <v>0</v>
      </c>
      <c r="G42" s="931"/>
      <c r="H42" s="930">
        <v>0</v>
      </c>
      <c r="I42" s="931"/>
      <c r="J42" s="930">
        <v>0</v>
      </c>
      <c r="K42" s="931"/>
      <c r="L42" s="930">
        <v>0</v>
      </c>
      <c r="M42" s="931"/>
      <c r="N42" s="930">
        <v>0</v>
      </c>
      <c r="O42" s="931"/>
      <c r="P42" s="930">
        <v>0</v>
      </c>
      <c r="Q42" s="931"/>
      <c r="R42" s="930">
        <v>0</v>
      </c>
      <c r="S42" s="931"/>
      <c r="T42" s="930">
        <v>0</v>
      </c>
      <c r="U42" s="931"/>
      <c r="V42" s="92">
        <f t="shared" si="0"/>
        <v>0</v>
      </c>
      <c r="W42" s="95">
        <v>0</v>
      </c>
      <c r="X42" s="92">
        <f t="shared" si="1"/>
        <v>0</v>
      </c>
      <c r="Y42" s="96">
        <v>0</v>
      </c>
      <c r="Z42" s="97">
        <f t="shared" si="2"/>
        <v>0</v>
      </c>
      <c r="AA42" s="48"/>
      <c r="AB42" s="60"/>
      <c r="AC42" s="61"/>
      <c r="AD42" s="41"/>
      <c r="AE42" s="40"/>
      <c r="AF42" s="40"/>
    </row>
    <row r="43" spans="1:32" ht="11.25" customHeight="1" thickBot="1">
      <c r="A43" s="2"/>
      <c r="B43" s="17"/>
      <c r="C43" s="18"/>
      <c r="D43" s="19"/>
      <c r="E43" s="20"/>
      <c r="F43" s="958"/>
      <c r="G43" s="959"/>
      <c r="H43" s="966"/>
      <c r="I43" s="959"/>
      <c r="J43" s="966"/>
      <c r="K43" s="959"/>
      <c r="L43" s="966"/>
      <c r="M43" s="959"/>
      <c r="N43" s="966"/>
      <c r="O43" s="959"/>
      <c r="P43" s="966"/>
      <c r="Q43" s="959"/>
      <c r="R43" s="966"/>
      <c r="S43" s="959"/>
      <c r="T43" s="966"/>
      <c r="U43" s="959"/>
      <c r="V43" s="98"/>
      <c r="W43" s="99"/>
      <c r="X43" s="98"/>
      <c r="Y43" s="100"/>
      <c r="Z43" s="101"/>
      <c r="AA43" s="48"/>
      <c r="AB43" s="60"/>
      <c r="AC43" s="61"/>
      <c r="AD43" s="41"/>
      <c r="AE43" s="40"/>
      <c r="AF43" s="40"/>
    </row>
    <row r="44" spans="1:32" s="67" customFormat="1" ht="18.75" customHeight="1" thickTop="1" thickBot="1">
      <c r="B44" s="412" t="s">
        <v>44</v>
      </c>
      <c r="C44" s="413"/>
      <c r="D44" s="84"/>
      <c r="E44" s="85"/>
      <c r="F44" s="960">
        <f>SUM(F12:F42)</f>
        <v>1</v>
      </c>
      <c r="G44" s="961"/>
      <c r="H44" s="967">
        <f>SUM(H12:H42)</f>
        <v>1</v>
      </c>
      <c r="I44" s="961"/>
      <c r="J44" s="967">
        <f>SUM(J12:J42)</f>
        <v>3</v>
      </c>
      <c r="K44" s="961"/>
      <c r="L44" s="967">
        <f>SUM(L12:L42)</f>
        <v>0</v>
      </c>
      <c r="M44" s="961"/>
      <c r="N44" s="967">
        <f>SUM(N12:N42)</f>
        <v>8</v>
      </c>
      <c r="O44" s="961"/>
      <c r="P44" s="967">
        <f>SUM(P12:P42)</f>
        <v>0</v>
      </c>
      <c r="Q44" s="961"/>
      <c r="R44" s="967">
        <f>SUM(R12:R42)</f>
        <v>0</v>
      </c>
      <c r="S44" s="961"/>
      <c r="T44" s="967">
        <f>SUM(T12:T42)</f>
        <v>0</v>
      </c>
      <c r="U44" s="961"/>
      <c r="V44" s="103">
        <f>SUM(V12:V42)</f>
        <v>13</v>
      </c>
      <c r="W44" s="102">
        <f>SUM(W12:W42)</f>
        <v>8500</v>
      </c>
      <c r="X44" s="103">
        <f>SUM(X12:X42)</f>
        <v>23</v>
      </c>
      <c r="Y44" s="104">
        <f>SUM(Y12:Y42)</f>
        <v>2300</v>
      </c>
      <c r="Z44" s="105">
        <f>SUM(Z12:Z42)</f>
        <v>6200</v>
      </c>
      <c r="AA44" s="69"/>
      <c r="AB44" s="70"/>
      <c r="AC44" s="71"/>
      <c r="AD44" s="72"/>
      <c r="AE44" s="73"/>
      <c r="AF44" s="73"/>
    </row>
    <row r="45" spans="1:32" ht="11.25" customHeight="1" thickBot="1">
      <c r="AA45" s="49"/>
      <c r="AB45" s="49"/>
      <c r="AC45" s="49"/>
      <c r="AD45" s="2"/>
      <c r="AE45" s="2"/>
      <c r="AF45" s="2"/>
    </row>
    <row r="46" spans="1:32" ht="11.25" customHeight="1">
      <c r="B46" s="507" t="s">
        <v>73</v>
      </c>
      <c r="C46" s="508"/>
      <c r="D46" s="508"/>
      <c r="E46" s="815"/>
      <c r="F46" s="507" t="s">
        <v>66</v>
      </c>
      <c r="G46" s="611"/>
      <c r="H46" s="522" t="s">
        <v>65</v>
      </c>
      <c r="I46" s="611"/>
      <c r="J46" s="522" t="s">
        <v>67</v>
      </c>
      <c r="K46" s="611"/>
      <c r="L46" s="522" t="s">
        <v>68</v>
      </c>
      <c r="M46" s="611"/>
      <c r="N46" s="522" t="s">
        <v>69</v>
      </c>
      <c r="O46" s="611"/>
      <c r="P46" s="522" t="s">
        <v>70</v>
      </c>
      <c r="Q46" s="611"/>
      <c r="R46" s="522" t="s">
        <v>71</v>
      </c>
      <c r="S46" s="611"/>
      <c r="T46" s="522" t="s">
        <v>72</v>
      </c>
      <c r="U46" s="611"/>
      <c r="V46" s="885" t="s">
        <v>4</v>
      </c>
      <c r="W46" s="693"/>
      <c r="X46" s="594" t="s">
        <v>84</v>
      </c>
      <c r="Y46" s="894"/>
      <c r="Z46" s="52" t="s">
        <v>45</v>
      </c>
      <c r="AA46" s="44"/>
      <c r="AB46" s="50"/>
      <c r="AC46" s="50"/>
      <c r="AD46" s="39"/>
      <c r="AE46" s="39"/>
      <c r="AF46" s="35"/>
    </row>
    <row r="47" spans="1:32" ht="11.25" customHeight="1" thickBot="1">
      <c r="B47" s="511"/>
      <c r="C47" s="419"/>
      <c r="D47" s="419"/>
      <c r="E47" s="586"/>
      <c r="F47" s="511"/>
      <c r="G47" s="886"/>
      <c r="H47" s="883"/>
      <c r="I47" s="886"/>
      <c r="J47" s="883"/>
      <c r="K47" s="886"/>
      <c r="L47" s="883"/>
      <c r="M47" s="886"/>
      <c r="N47" s="883"/>
      <c r="O47" s="886"/>
      <c r="P47" s="883"/>
      <c r="Q47" s="886"/>
      <c r="R47" s="883"/>
      <c r="S47" s="886"/>
      <c r="T47" s="883"/>
      <c r="U47" s="886"/>
      <c r="V47" s="135" t="s">
        <v>127</v>
      </c>
      <c r="W47" s="13" t="s">
        <v>3</v>
      </c>
      <c r="X47" s="599" t="s">
        <v>3</v>
      </c>
      <c r="Y47" s="895"/>
      <c r="Z47" s="53" t="s">
        <v>46</v>
      </c>
      <c r="AA47" s="50"/>
      <c r="AB47" s="50"/>
      <c r="AC47" s="57"/>
      <c r="AD47" s="39"/>
      <c r="AE47" s="39"/>
      <c r="AF47" s="35"/>
    </row>
    <row r="48" spans="1:32" s="67" customFormat="1" ht="18.75" customHeight="1" thickBot="1">
      <c r="B48" s="511" t="s">
        <v>125</v>
      </c>
      <c r="C48" s="419"/>
      <c r="D48" s="419"/>
      <c r="E48" s="419"/>
      <c r="F48" s="968">
        <f>IF(V44=0,0,(F44/V44))</f>
        <v>7.6923076923076927E-2</v>
      </c>
      <c r="G48" s="887"/>
      <c r="H48" s="887">
        <f>IF(V44=0,0,(H44/V44))</f>
        <v>7.6923076923076927E-2</v>
      </c>
      <c r="I48" s="887"/>
      <c r="J48" s="887">
        <f>IF(V44=0,0,(J44/V44))</f>
        <v>0.23076923076923078</v>
      </c>
      <c r="K48" s="887"/>
      <c r="L48" s="887">
        <f>IF(V44=0,0,(L44/V44))</f>
        <v>0</v>
      </c>
      <c r="M48" s="887"/>
      <c r="N48" s="887">
        <f>IF(V44=0,0,(N44/V44))</f>
        <v>0.61538461538461542</v>
      </c>
      <c r="O48" s="887"/>
      <c r="P48" s="887">
        <f>IF(V44=0,0,(P44/V44))</f>
        <v>0</v>
      </c>
      <c r="Q48" s="887"/>
      <c r="R48" s="887">
        <f>IF(V44=0,0,(R44/V44))</f>
        <v>0</v>
      </c>
      <c r="S48" s="887"/>
      <c r="T48" s="887">
        <f>IF(V44=0,0,(T44/V44))</f>
        <v>0</v>
      </c>
      <c r="U48" s="887"/>
      <c r="V48" s="78">
        <f>IF(V44=0,0,(V44/V44))</f>
        <v>1</v>
      </c>
      <c r="W48" s="79">
        <f>IF(W44=0,0,(W44/W44))</f>
        <v>1</v>
      </c>
      <c r="X48" s="888">
        <f>IF(W44=0,0,(Y44/W44))</f>
        <v>0.27058823529411763</v>
      </c>
      <c r="Y48" s="889"/>
      <c r="Z48" s="80">
        <f>W48-X48</f>
        <v>0.72941176470588243</v>
      </c>
      <c r="AA48" s="81"/>
      <c r="AB48" s="82"/>
      <c r="AC48" s="83"/>
      <c r="AD48" s="77"/>
      <c r="AE48" s="77"/>
      <c r="AF48" s="77"/>
    </row>
    <row r="49" spans="1:32" ht="13" thickBot="1"/>
    <row r="50" spans="1:32" ht="11.25" customHeight="1">
      <c r="B50" s="594" t="s">
        <v>48</v>
      </c>
      <c r="C50" s="595"/>
      <c r="D50" s="596" t="s">
        <v>50</v>
      </c>
      <c r="E50" s="521"/>
      <c r="F50" s="520" t="s">
        <v>51</v>
      </c>
      <c r="G50" s="521"/>
      <c r="H50" s="520" t="s">
        <v>52</v>
      </c>
      <c r="I50" s="521"/>
      <c r="J50" s="520" t="s">
        <v>53</v>
      </c>
      <c r="K50" s="521"/>
      <c r="L50" s="520" t="s">
        <v>54</v>
      </c>
      <c r="M50" s="521"/>
      <c r="N50" s="520" t="s">
        <v>55</v>
      </c>
      <c r="O50" s="521"/>
      <c r="P50" s="520" t="s">
        <v>56</v>
      </c>
      <c r="Q50" s="525"/>
      <c r="R50" s="695" t="s">
        <v>57</v>
      </c>
      <c r="S50" s="521"/>
      <c r="T50" s="520" t="s">
        <v>58</v>
      </c>
      <c r="U50" s="693"/>
    </row>
    <row r="51" spans="1:32" ht="11.25" customHeight="1" thickBot="1">
      <c r="B51" s="599" t="s">
        <v>49</v>
      </c>
      <c r="C51" s="600"/>
      <c r="D51" s="27" t="s">
        <v>125</v>
      </c>
      <c r="E51" s="26" t="s">
        <v>129</v>
      </c>
      <c r="F51" s="26" t="s">
        <v>125</v>
      </c>
      <c r="G51" s="26" t="s">
        <v>129</v>
      </c>
      <c r="H51" s="26" t="s">
        <v>125</v>
      </c>
      <c r="I51" s="26" t="s">
        <v>129</v>
      </c>
      <c r="J51" s="26" t="s">
        <v>125</v>
      </c>
      <c r="K51" s="26" t="s">
        <v>129</v>
      </c>
      <c r="L51" s="26" t="s">
        <v>125</v>
      </c>
      <c r="M51" s="26" t="s">
        <v>129</v>
      </c>
      <c r="N51" s="26" t="s">
        <v>125</v>
      </c>
      <c r="O51" s="26" t="s">
        <v>129</v>
      </c>
      <c r="P51" s="26" t="s">
        <v>125</v>
      </c>
      <c r="Q51" s="26" t="s">
        <v>129</v>
      </c>
      <c r="R51" s="28" t="s">
        <v>125</v>
      </c>
      <c r="S51" s="26" t="s">
        <v>129</v>
      </c>
      <c r="T51" s="26" t="s">
        <v>125</v>
      </c>
      <c r="U51" s="29" t="s">
        <v>129</v>
      </c>
    </row>
    <row r="52" spans="1:32" s="67" customFormat="1" ht="22.5" customHeight="1" thickBot="1">
      <c r="B52" s="601" t="s">
        <v>130</v>
      </c>
      <c r="C52" s="602"/>
      <c r="D52" s="124">
        <f>IF((S52+U52)=0,0,(E52/(S52+U52)))</f>
        <v>0</v>
      </c>
      <c r="E52" s="130">
        <v>0</v>
      </c>
      <c r="F52" s="124">
        <f>IF((S52+U52)=0,0,(G52/(S52+U52)))</f>
        <v>0</v>
      </c>
      <c r="G52" s="130">
        <v>0</v>
      </c>
      <c r="H52" s="124">
        <f>IF((S52+U52)=0,0,(I52/(S52+U52)))</f>
        <v>0</v>
      </c>
      <c r="I52" s="130">
        <v>0</v>
      </c>
      <c r="J52" s="124">
        <f>IF((S52+U52)=0,0,(K52/(S52+U52)))</f>
        <v>1</v>
      </c>
      <c r="K52" s="130">
        <v>13</v>
      </c>
      <c r="L52" s="124">
        <f>IF((S52+U52)=0,0,(M52/(S52+U52)))</f>
        <v>0</v>
      </c>
      <c r="M52" s="130">
        <v>0</v>
      </c>
      <c r="N52" s="124">
        <f>IF((S52+U52)=0,0,(O52/(S52+U52)))</f>
        <v>0</v>
      </c>
      <c r="O52" s="130">
        <v>0</v>
      </c>
      <c r="P52" s="124">
        <f>IF((S52+U52)=0,0,(Q52/(S52+U52)))</f>
        <v>0</v>
      </c>
      <c r="Q52" s="131">
        <v>0</v>
      </c>
      <c r="R52" s="134">
        <f>SUM(D52,F52,H52,J52,L52)</f>
        <v>1</v>
      </c>
      <c r="S52" s="132">
        <f>SUM(E52,G52,I52,K52,M52)</f>
        <v>13</v>
      </c>
      <c r="T52" s="79">
        <f>SUM(N52,P52)</f>
        <v>0</v>
      </c>
      <c r="U52" s="133">
        <f>SUM(O52,Q52)</f>
        <v>0</v>
      </c>
    </row>
    <row r="53" spans="1:32" s="67" customFormat="1" ht="22.5" hidden="1" customHeight="1" thickBot="1">
      <c r="B53" s="603" t="s">
        <v>122</v>
      </c>
      <c r="C53" s="604"/>
      <c r="D53" s="124">
        <f>IF((R52+T52)=0,0,(E52/(R52+T52)))</f>
        <v>0</v>
      </c>
      <c r="E53" s="125">
        <f>IF((S52+U52)=0,0,(E52/(S52+U52)))</f>
        <v>0</v>
      </c>
      <c r="F53" s="125">
        <f>IF((R52+T52)=0,0,(F52/(R52+T52)))</f>
        <v>0</v>
      </c>
      <c r="G53" s="125">
        <f>IF((S52+U52)=0,0,(G52/(S52+U52)))</f>
        <v>0</v>
      </c>
      <c r="H53" s="125">
        <f>IF((R52+T52)=0,0,(H52/(R52+T52)))</f>
        <v>0</v>
      </c>
      <c r="I53" s="125">
        <f>IF((S52+U52)=0,0,(I52/(S52+U52)))</f>
        <v>0</v>
      </c>
      <c r="J53" s="125">
        <f>IF((R52+T52)=0,0,(J52/(R52+T52)))</f>
        <v>1</v>
      </c>
      <c r="K53" s="125">
        <f>IF((S52+U52)=0,0,(K52/(S52+U52)))</f>
        <v>1</v>
      </c>
      <c r="L53" s="125">
        <f>IF((R52+T52)=0,0,(L52/(R52+T52)))</f>
        <v>0</v>
      </c>
      <c r="M53" s="125">
        <f>IF((S52+U52)=0,0,(M52/(S52+U52)))</f>
        <v>0</v>
      </c>
      <c r="N53" s="125">
        <f>IF((R52+T52)=0,0,(N52/(R52+T52)))</f>
        <v>0</v>
      </c>
      <c r="O53" s="125">
        <f>IF((S52+U52)=0,0,(O52/(S52+U52)))</f>
        <v>0</v>
      </c>
      <c r="P53" s="125">
        <f>IF((R52+T52)=0,0,(P52/(R52+T52)))</f>
        <v>0</v>
      </c>
      <c r="Q53" s="126">
        <f>IF((S52+U52)=0,0,(Q52/(S52+U52)))</f>
        <v>0</v>
      </c>
      <c r="R53" s="127">
        <f>IF((D52+F52+H52+J52+L52+N52+P52)=0,0,((D52+F52+H52+J52+L52)/(D52+F52+H52+J52+L52+N52+P52)))</f>
        <v>1</v>
      </c>
      <c r="S53" s="128">
        <f>IF((E52+G52+I52+K52+M52+O52+Q52)=0,0,((E52+G52+I52+K52+M52)/(E52+G52+I52+K52+M52+O52+Q52)))</f>
        <v>1</v>
      </c>
      <c r="T53" s="125">
        <f>IF((D52+F52+H52+J52+L52+N52+P52)=0,0,((N52+P52)/(D52+F52+H52+J52+L52+N52+P52)))</f>
        <v>0</v>
      </c>
      <c r="U53" s="129">
        <f>IF((E52+G52+I52+K52+M52+O52+Q52)=0,0,((O52+Q52)/(E52+G52+I52+K52+M52+O52+Q52)))</f>
        <v>0</v>
      </c>
    </row>
    <row r="54" spans="1:32" ht="11.25" customHeight="1" thickBot="1"/>
    <row r="55" spans="1:32" ht="11.25" customHeight="1">
      <c r="B55" s="594" t="s">
        <v>59</v>
      </c>
      <c r="C55" s="694"/>
      <c r="D55" s="520" t="s">
        <v>60</v>
      </c>
      <c r="E55" s="596"/>
      <c r="F55" s="520" t="s">
        <v>61</v>
      </c>
      <c r="G55" s="521"/>
      <c r="H55" s="520" t="s">
        <v>62</v>
      </c>
      <c r="I55" s="521"/>
      <c r="J55" s="520" t="s">
        <v>63</v>
      </c>
      <c r="K55" s="521"/>
      <c r="L55" s="520" t="s">
        <v>64</v>
      </c>
      <c r="M55" s="693"/>
    </row>
    <row r="56" spans="1:32" ht="11.25" customHeight="1" thickBot="1">
      <c r="B56" s="599" t="s">
        <v>49</v>
      </c>
      <c r="C56" s="612"/>
      <c r="D56" s="27" t="s">
        <v>125</v>
      </c>
      <c r="E56" s="26" t="s">
        <v>129</v>
      </c>
      <c r="F56" s="26" t="s">
        <v>125</v>
      </c>
      <c r="G56" s="26" t="s">
        <v>129</v>
      </c>
      <c r="H56" s="26" t="s">
        <v>125</v>
      </c>
      <c r="I56" s="26" t="s">
        <v>129</v>
      </c>
      <c r="J56" s="26" t="s">
        <v>125</v>
      </c>
      <c r="K56" s="26" t="s">
        <v>129</v>
      </c>
      <c r="L56" s="26" t="s">
        <v>125</v>
      </c>
      <c r="M56" s="29" t="s">
        <v>129</v>
      </c>
    </row>
    <row r="57" spans="1:32" s="67" customFormat="1" ht="22.5" customHeight="1" thickBot="1">
      <c r="B57" s="601" t="s">
        <v>130</v>
      </c>
      <c r="C57" s="602"/>
      <c r="D57" s="79">
        <f>IF((E57+G57+I57+K57+M57)=0,0,(E57/(E57+G57+I57+K57+M57)))</f>
        <v>1</v>
      </c>
      <c r="E57" s="130">
        <f>SUM(V12:V18)</f>
        <v>13</v>
      </c>
      <c r="F57" s="79">
        <f>IF((E57+G57+I57+K57+M57)=0,0,(G57/(E57+G57+I57+K57+M57)))</f>
        <v>0</v>
      </c>
      <c r="G57" s="130">
        <f>SUM(V19:V25)</f>
        <v>0</v>
      </c>
      <c r="H57" s="79">
        <f>IF((E57+G57+I57+K57+M57)=0,0,(I57/(E57+G57+I57+K57+M57)))</f>
        <v>0</v>
      </c>
      <c r="I57" s="130">
        <f>SUM(V26:V32)</f>
        <v>0</v>
      </c>
      <c r="J57" s="79">
        <f>IF((E57+G57+I57+K57+M57)=0,0,(K57/(E57+G57+I57+K57+M57)))</f>
        <v>0</v>
      </c>
      <c r="K57" s="130">
        <f>SUM(V33:V39)</f>
        <v>0</v>
      </c>
      <c r="L57" s="79">
        <f>IF((E57+G57+I57+K57+M57)=0,0,(M57/(E57+G57+I57+K57+M57)))</f>
        <v>0</v>
      </c>
      <c r="M57" s="133">
        <f>SUM(V40:V42)</f>
        <v>0</v>
      </c>
    </row>
    <row r="58" spans="1:32" s="67" customFormat="1" ht="22.5" hidden="1" customHeight="1" thickBot="1">
      <c r="B58" s="603" t="s">
        <v>122</v>
      </c>
      <c r="C58" s="720"/>
      <c r="D58" s="125">
        <f>IF((D57+F57+H57+J57+L57)=0,0,(D57/(D57+F57+H57+J57+L57)))</f>
        <v>1</v>
      </c>
      <c r="E58" s="125">
        <f>IF((E57+G57+I57+K57+M57)=0,0,(E57/(E57+G57+I57+K57+M57)))</f>
        <v>1</v>
      </c>
      <c r="F58" s="125">
        <f>IF((D57+F57+H57+J57+L57)=0,0,(F57/(D57+F57+H57+J57+L57)))</f>
        <v>0</v>
      </c>
      <c r="G58" s="125">
        <f>IF((E57+G57+I57+K57+M57)=0,0,(G57/(E57+G57+I57+K57+M57)))</f>
        <v>0</v>
      </c>
      <c r="H58" s="125">
        <f>IF((D57+F57+H57+J57+L57)=0,0,(H57/(D57+F57+H57+J57+L57)))</f>
        <v>0</v>
      </c>
      <c r="I58" s="125">
        <f>IF((E57+G57+I57+K57+M57)=0,0,(I57/(E57+G57+I57+K57+M57)))</f>
        <v>0</v>
      </c>
      <c r="J58" s="125">
        <f>IF((D57+F57+H57+J57+L57)=0,0,(J57/(D57+F57+H57+J57+L57)))</f>
        <v>0</v>
      </c>
      <c r="K58" s="125">
        <f>IF((E57+G57+I57+K57+M57)=0,0,(K57/(E57+G57+I57+K57+M57)))</f>
        <v>0</v>
      </c>
      <c r="L58" s="125">
        <f>IF((D57+F57+H57+J57+L57)=0,0,(L57/(D57+F57+H57+J57+L57)))</f>
        <v>0</v>
      </c>
      <c r="M58" s="129">
        <f>IF((E57+G57+I57+K57+M57)=0,0,(M57/(E57+G57+I57+K57+M57)))</f>
        <v>0</v>
      </c>
    </row>
    <row r="61" spans="1:32" ht="18.75" customHeight="1" thickBot="1">
      <c r="B61" s="66" t="s">
        <v>43</v>
      </c>
      <c r="C61" s="38"/>
      <c r="D61" s="38"/>
      <c r="E61" s="38"/>
      <c r="G61" s="368">
        <v>1</v>
      </c>
      <c r="H61" s="834"/>
      <c r="I61" s="834"/>
      <c r="J61" s="834"/>
      <c r="K61" s="834"/>
    </row>
    <row r="62" spans="1:32" ht="11.25" customHeight="1" thickBot="1">
      <c r="B62" s="835">
        <v>5</v>
      </c>
      <c r="C62" s="836"/>
      <c r="D62" s="836"/>
      <c r="E62" s="837"/>
      <c r="F62" s="747" t="s">
        <v>74</v>
      </c>
      <c r="G62" s="748"/>
      <c r="H62" s="747" t="s">
        <v>75</v>
      </c>
      <c r="I62" s="748"/>
      <c r="J62" s="747" t="s">
        <v>76</v>
      </c>
      <c r="K62" s="748"/>
      <c r="L62" s="747" t="s">
        <v>77</v>
      </c>
      <c r="M62" s="748"/>
      <c r="N62" s="747" t="s">
        <v>78</v>
      </c>
      <c r="O62" s="749"/>
      <c r="P62" s="747" t="s">
        <v>79</v>
      </c>
      <c r="Q62" s="748"/>
      <c r="R62" s="747" t="s">
        <v>80</v>
      </c>
      <c r="S62" s="748"/>
      <c r="T62" s="747" t="s">
        <v>81</v>
      </c>
      <c r="U62" s="748"/>
      <c r="V62" s="787" t="s">
        <v>4</v>
      </c>
      <c r="W62" s="788"/>
      <c r="X62" s="828" t="s">
        <v>84</v>
      </c>
      <c r="Y62" s="829"/>
      <c r="Z62" s="159"/>
      <c r="AA62" s="44"/>
      <c r="AB62" s="45"/>
      <c r="AC62" s="45"/>
      <c r="AD62" s="39"/>
      <c r="AE62" s="42"/>
      <c r="AF62" s="42"/>
    </row>
    <row r="63" spans="1:32" ht="11.25" customHeight="1" thickBot="1">
      <c r="B63" s="838"/>
      <c r="C63" s="839"/>
      <c r="D63" s="839"/>
      <c r="E63" s="840"/>
      <c r="F63" s="141" t="s">
        <v>123</v>
      </c>
      <c r="G63" s="142">
        <v>0</v>
      </c>
      <c r="H63" s="143" t="s">
        <v>123</v>
      </c>
      <c r="I63" s="142">
        <v>0</v>
      </c>
      <c r="J63" s="143" t="s">
        <v>123</v>
      </c>
      <c r="K63" s="142">
        <v>0</v>
      </c>
      <c r="L63" s="143" t="s">
        <v>123</v>
      </c>
      <c r="M63" s="142">
        <v>0</v>
      </c>
      <c r="N63" s="143" t="s">
        <v>123</v>
      </c>
      <c r="O63" s="142">
        <v>0</v>
      </c>
      <c r="P63" s="143" t="s">
        <v>123</v>
      </c>
      <c r="Q63" s="142">
        <v>0</v>
      </c>
      <c r="R63" s="143" t="s">
        <v>123</v>
      </c>
      <c r="S63" s="142">
        <v>0</v>
      </c>
      <c r="T63" s="143" t="s">
        <v>123</v>
      </c>
      <c r="U63" s="142">
        <v>0</v>
      </c>
      <c r="V63" s="789"/>
      <c r="W63" s="790"/>
      <c r="X63" s="830">
        <v>100</v>
      </c>
      <c r="Y63" s="831"/>
      <c r="Z63" s="160"/>
      <c r="AA63" s="46"/>
      <c r="AB63" s="45"/>
      <c r="AC63" s="45"/>
      <c r="AD63" s="36"/>
      <c r="AE63" s="37"/>
      <c r="AF63" s="42"/>
    </row>
    <row r="64" spans="1:32" ht="11.25" customHeight="1">
      <c r="A64" s="2"/>
      <c r="B64" s="920" t="s">
        <v>0</v>
      </c>
      <c r="C64" s="922"/>
      <c r="D64" s="869" t="s">
        <v>1</v>
      </c>
      <c r="E64" s="924" t="s">
        <v>2</v>
      </c>
      <c r="F64" s="141" t="s">
        <v>124</v>
      </c>
      <c r="G64" s="142">
        <v>0</v>
      </c>
      <c r="H64" s="143" t="s">
        <v>124</v>
      </c>
      <c r="I64" s="142">
        <v>0</v>
      </c>
      <c r="J64" s="143" t="s">
        <v>124</v>
      </c>
      <c r="K64" s="142">
        <v>0</v>
      </c>
      <c r="L64" s="143" t="s">
        <v>124</v>
      </c>
      <c r="M64" s="142">
        <v>0</v>
      </c>
      <c r="N64" s="143" t="s">
        <v>124</v>
      </c>
      <c r="O64" s="142">
        <v>0</v>
      </c>
      <c r="P64" s="143" t="s">
        <v>124</v>
      </c>
      <c r="Q64" s="142">
        <v>0</v>
      </c>
      <c r="R64" s="143" t="s">
        <v>124</v>
      </c>
      <c r="S64" s="142">
        <v>0</v>
      </c>
      <c r="T64" s="143" t="s">
        <v>124</v>
      </c>
      <c r="U64" s="142">
        <v>0</v>
      </c>
      <c r="V64" s="791"/>
      <c r="W64" s="792"/>
      <c r="X64" s="789" t="s">
        <v>103</v>
      </c>
      <c r="Y64" s="795" t="s">
        <v>42</v>
      </c>
      <c r="Z64" s="160"/>
      <c r="AA64" s="44"/>
      <c r="AB64" s="50"/>
      <c r="AC64" s="57"/>
      <c r="AD64" s="39"/>
      <c r="AE64" s="39"/>
      <c r="AF64" s="42"/>
    </row>
    <row r="65" spans="1:32" ht="11.25" customHeight="1" thickBot="1">
      <c r="A65" s="2"/>
      <c r="B65" s="921"/>
      <c r="C65" s="923"/>
      <c r="D65" s="832"/>
      <c r="E65" s="925"/>
      <c r="F65" s="752" t="s">
        <v>127</v>
      </c>
      <c r="G65" s="753"/>
      <c r="H65" s="738" t="s">
        <v>127</v>
      </c>
      <c r="I65" s="753"/>
      <c r="J65" s="738" t="s">
        <v>127</v>
      </c>
      <c r="K65" s="753"/>
      <c r="L65" s="738" t="s">
        <v>127</v>
      </c>
      <c r="M65" s="753"/>
      <c r="N65" s="738" t="s">
        <v>127</v>
      </c>
      <c r="O65" s="753"/>
      <c r="P65" s="738" t="s">
        <v>127</v>
      </c>
      <c r="Q65" s="753"/>
      <c r="R65" s="738" t="s">
        <v>127</v>
      </c>
      <c r="S65" s="753"/>
      <c r="T65" s="738" t="s">
        <v>127</v>
      </c>
      <c r="U65" s="753"/>
      <c r="V65" s="161" t="s">
        <v>127</v>
      </c>
      <c r="W65" s="162" t="s">
        <v>3</v>
      </c>
      <c r="X65" s="832"/>
      <c r="Y65" s="833"/>
      <c r="Z65" s="163"/>
      <c r="AA65" s="47"/>
      <c r="AB65" s="58"/>
      <c r="AC65" s="59"/>
      <c r="AD65" s="39"/>
      <c r="AE65" s="39"/>
      <c r="AF65" s="42"/>
    </row>
    <row r="66" spans="1:32" ht="11.25" customHeight="1">
      <c r="A66" s="2"/>
      <c r="B66" s="144" t="s">
        <v>6</v>
      </c>
      <c r="C66" s="145" t="s">
        <v>347</v>
      </c>
      <c r="D66" s="146" t="s">
        <v>37</v>
      </c>
      <c r="E66" s="147"/>
      <c r="F66" s="846">
        <v>2</v>
      </c>
      <c r="G66" s="842"/>
      <c r="H66" s="841">
        <v>3</v>
      </c>
      <c r="I66" s="842"/>
      <c r="J66" s="841">
        <v>8</v>
      </c>
      <c r="K66" s="842"/>
      <c r="L66" s="841">
        <v>1</v>
      </c>
      <c r="M66" s="842"/>
      <c r="N66" s="841">
        <v>9</v>
      </c>
      <c r="O66" s="842"/>
      <c r="P66" s="841">
        <v>0</v>
      </c>
      <c r="Q66" s="842"/>
      <c r="R66" s="841">
        <v>0</v>
      </c>
      <c r="S66" s="842"/>
      <c r="T66" s="841">
        <v>0</v>
      </c>
      <c r="U66" s="842"/>
      <c r="V66" s="164">
        <f t="shared" ref="V66:V96" si="3">SUM(F66,H66,J66,L66,N66,P66,R66,T66)</f>
        <v>23</v>
      </c>
      <c r="W66" s="165">
        <v>19400</v>
      </c>
      <c r="X66" s="164">
        <f>IF($X$63=0,0,Y66/$X$63)</f>
        <v>5</v>
      </c>
      <c r="Y66" s="166">
        <v>500</v>
      </c>
      <c r="Z66" s="167">
        <f t="shared" ref="Z66:Z96" si="4">W66-Y66</f>
        <v>18900</v>
      </c>
      <c r="AA66" s="48"/>
      <c r="AB66" s="60"/>
      <c r="AC66" s="61"/>
      <c r="AD66" s="41"/>
      <c r="AE66" s="40"/>
      <c r="AF66" s="40"/>
    </row>
    <row r="67" spans="1:32" ht="11.25" customHeight="1">
      <c r="A67" s="2"/>
      <c r="B67" s="148" t="s">
        <v>7</v>
      </c>
      <c r="C67" s="149" t="s">
        <v>348</v>
      </c>
      <c r="D67" s="150" t="s">
        <v>37</v>
      </c>
      <c r="E67" s="151"/>
      <c r="F67" s="845">
        <v>7</v>
      </c>
      <c r="G67" s="844"/>
      <c r="H67" s="843">
        <v>7</v>
      </c>
      <c r="I67" s="844"/>
      <c r="J67" s="843">
        <v>30</v>
      </c>
      <c r="K67" s="844"/>
      <c r="L67" s="843">
        <v>4</v>
      </c>
      <c r="M67" s="844"/>
      <c r="N67" s="843">
        <v>35</v>
      </c>
      <c r="O67" s="844"/>
      <c r="P67" s="843">
        <v>0</v>
      </c>
      <c r="Q67" s="844"/>
      <c r="R67" s="843">
        <v>0</v>
      </c>
      <c r="S67" s="844"/>
      <c r="T67" s="843">
        <v>0</v>
      </c>
      <c r="U67" s="844"/>
      <c r="V67" s="164">
        <f t="shared" si="3"/>
        <v>83</v>
      </c>
      <c r="W67" s="168">
        <v>68200</v>
      </c>
      <c r="X67" s="164">
        <f t="shared" ref="X67:X96" si="5">IF($X$63=0,0,Y67/$X$63)</f>
        <v>24</v>
      </c>
      <c r="Y67" s="169">
        <v>2400</v>
      </c>
      <c r="Z67" s="170">
        <f t="shared" si="4"/>
        <v>65800</v>
      </c>
      <c r="AA67" s="48"/>
      <c r="AB67" s="60"/>
      <c r="AC67" s="61"/>
      <c r="AD67" s="41"/>
      <c r="AE67" s="40"/>
      <c r="AF67" s="40"/>
    </row>
    <row r="68" spans="1:32" ht="11.25" customHeight="1">
      <c r="A68" s="2"/>
      <c r="B68" s="148" t="s">
        <v>8</v>
      </c>
      <c r="C68" s="149" t="s">
        <v>229</v>
      </c>
      <c r="D68" s="150" t="s">
        <v>37</v>
      </c>
      <c r="E68" s="151"/>
      <c r="F68" s="845">
        <v>8</v>
      </c>
      <c r="G68" s="844"/>
      <c r="H68" s="843">
        <v>5</v>
      </c>
      <c r="I68" s="844"/>
      <c r="J68" s="843">
        <v>17</v>
      </c>
      <c r="K68" s="844"/>
      <c r="L68" s="843">
        <v>5</v>
      </c>
      <c r="M68" s="844"/>
      <c r="N68" s="843">
        <v>34</v>
      </c>
      <c r="O68" s="844"/>
      <c r="P68" s="843">
        <v>0</v>
      </c>
      <c r="Q68" s="844"/>
      <c r="R68" s="843">
        <v>0</v>
      </c>
      <c r="S68" s="844"/>
      <c r="T68" s="843">
        <v>0</v>
      </c>
      <c r="U68" s="844"/>
      <c r="V68" s="164">
        <f t="shared" si="3"/>
        <v>69</v>
      </c>
      <c r="W68" s="168">
        <v>55500</v>
      </c>
      <c r="X68" s="164">
        <f t="shared" si="5"/>
        <v>69</v>
      </c>
      <c r="Y68" s="169">
        <v>6900</v>
      </c>
      <c r="Z68" s="170">
        <f t="shared" si="4"/>
        <v>48600</v>
      </c>
      <c r="AA68" s="48"/>
      <c r="AB68" s="60"/>
      <c r="AC68" s="61"/>
      <c r="AD68" s="41"/>
      <c r="AE68" s="40"/>
      <c r="AF68" s="40"/>
    </row>
    <row r="69" spans="1:32" ht="11.25" customHeight="1">
      <c r="A69" s="2"/>
      <c r="B69" s="148" t="s">
        <v>9</v>
      </c>
      <c r="C69" s="149" t="s">
        <v>230</v>
      </c>
      <c r="D69" s="150" t="s">
        <v>37</v>
      </c>
      <c r="E69" s="151"/>
      <c r="F69" s="845">
        <v>8</v>
      </c>
      <c r="G69" s="844"/>
      <c r="H69" s="843">
        <v>3</v>
      </c>
      <c r="I69" s="844"/>
      <c r="J69" s="843">
        <v>11</v>
      </c>
      <c r="K69" s="844"/>
      <c r="L69" s="843">
        <v>8</v>
      </c>
      <c r="M69" s="844"/>
      <c r="N69" s="843">
        <v>25</v>
      </c>
      <c r="O69" s="844"/>
      <c r="P69" s="843">
        <v>0</v>
      </c>
      <c r="Q69" s="844"/>
      <c r="R69" s="843">
        <v>0</v>
      </c>
      <c r="S69" s="844"/>
      <c r="T69" s="843">
        <v>0</v>
      </c>
      <c r="U69" s="844"/>
      <c r="V69" s="164">
        <f t="shared" si="3"/>
        <v>55</v>
      </c>
      <c r="W69" s="168">
        <v>45400</v>
      </c>
      <c r="X69" s="164">
        <f t="shared" si="5"/>
        <v>35</v>
      </c>
      <c r="Y69" s="169">
        <v>3500</v>
      </c>
      <c r="Z69" s="170">
        <f t="shared" si="4"/>
        <v>41900</v>
      </c>
      <c r="AA69" s="48"/>
      <c r="AB69" s="60"/>
      <c r="AC69" s="61"/>
      <c r="AD69" s="41"/>
      <c r="AE69" s="40"/>
      <c r="AF69" s="40"/>
    </row>
    <row r="70" spans="1:32" ht="11.25" customHeight="1">
      <c r="A70" s="2"/>
      <c r="B70" s="148" t="s">
        <v>10</v>
      </c>
      <c r="C70" s="149" t="s">
        <v>231</v>
      </c>
      <c r="D70" s="150" t="s">
        <v>37</v>
      </c>
      <c r="E70" s="151"/>
      <c r="F70" s="845">
        <v>12</v>
      </c>
      <c r="G70" s="844"/>
      <c r="H70" s="843">
        <v>3</v>
      </c>
      <c r="I70" s="844"/>
      <c r="J70" s="843">
        <v>12</v>
      </c>
      <c r="K70" s="844"/>
      <c r="L70" s="843">
        <v>1</v>
      </c>
      <c r="M70" s="844"/>
      <c r="N70" s="843">
        <v>20</v>
      </c>
      <c r="O70" s="844"/>
      <c r="P70" s="843">
        <v>0</v>
      </c>
      <c r="Q70" s="844"/>
      <c r="R70" s="843">
        <v>0</v>
      </c>
      <c r="S70" s="844"/>
      <c r="T70" s="843">
        <v>0</v>
      </c>
      <c r="U70" s="844"/>
      <c r="V70" s="164">
        <f t="shared" si="3"/>
        <v>48</v>
      </c>
      <c r="W70" s="168">
        <v>44700</v>
      </c>
      <c r="X70" s="164">
        <f t="shared" si="5"/>
        <v>39</v>
      </c>
      <c r="Y70" s="169">
        <v>3900</v>
      </c>
      <c r="Z70" s="170">
        <f t="shared" si="4"/>
        <v>40800</v>
      </c>
      <c r="AA70" s="48"/>
      <c r="AB70" s="60"/>
      <c r="AC70" s="61"/>
      <c r="AD70" s="41"/>
      <c r="AE70" s="40"/>
      <c r="AF70" s="40"/>
    </row>
    <row r="71" spans="1:32" ht="11.25" customHeight="1">
      <c r="A71" s="2"/>
      <c r="B71" s="148" t="s">
        <v>11</v>
      </c>
      <c r="C71" s="149" t="s">
        <v>232</v>
      </c>
      <c r="D71" s="150" t="s">
        <v>37</v>
      </c>
      <c r="E71" s="151"/>
      <c r="F71" s="845">
        <v>2</v>
      </c>
      <c r="G71" s="844"/>
      <c r="H71" s="843">
        <v>2</v>
      </c>
      <c r="I71" s="844"/>
      <c r="J71" s="843">
        <v>14</v>
      </c>
      <c r="K71" s="844"/>
      <c r="L71" s="843">
        <v>2</v>
      </c>
      <c r="M71" s="844"/>
      <c r="N71" s="843">
        <v>17</v>
      </c>
      <c r="O71" s="844"/>
      <c r="P71" s="843">
        <v>0</v>
      </c>
      <c r="Q71" s="844"/>
      <c r="R71" s="843">
        <v>0</v>
      </c>
      <c r="S71" s="844"/>
      <c r="T71" s="843">
        <v>0</v>
      </c>
      <c r="U71" s="844"/>
      <c r="V71" s="164">
        <f t="shared" si="3"/>
        <v>37</v>
      </c>
      <c r="W71" s="168">
        <v>28700</v>
      </c>
      <c r="X71" s="164">
        <f t="shared" si="5"/>
        <v>6</v>
      </c>
      <c r="Y71" s="169">
        <v>600</v>
      </c>
      <c r="Z71" s="170">
        <f t="shared" si="4"/>
        <v>28100</v>
      </c>
      <c r="AA71" s="48"/>
      <c r="AB71" s="60"/>
      <c r="AC71" s="61"/>
      <c r="AD71" s="41"/>
      <c r="AE71" s="40"/>
      <c r="AF71" s="40"/>
    </row>
    <row r="72" spans="1:32" ht="11.25" customHeight="1">
      <c r="A72" s="2"/>
      <c r="B72" s="148" t="s">
        <v>12</v>
      </c>
      <c r="C72" s="149" t="s">
        <v>233</v>
      </c>
      <c r="D72" s="150" t="s">
        <v>37</v>
      </c>
      <c r="E72" s="151"/>
      <c r="F72" s="845">
        <v>1</v>
      </c>
      <c r="G72" s="844"/>
      <c r="H72" s="843">
        <v>4</v>
      </c>
      <c r="I72" s="844"/>
      <c r="J72" s="843">
        <v>15</v>
      </c>
      <c r="K72" s="844"/>
      <c r="L72" s="843">
        <v>2</v>
      </c>
      <c r="M72" s="844"/>
      <c r="N72" s="843">
        <v>25</v>
      </c>
      <c r="O72" s="844"/>
      <c r="P72" s="843">
        <v>0</v>
      </c>
      <c r="Q72" s="844"/>
      <c r="R72" s="843">
        <v>0</v>
      </c>
      <c r="S72" s="844"/>
      <c r="T72" s="843">
        <v>0</v>
      </c>
      <c r="U72" s="844"/>
      <c r="V72" s="164">
        <f t="shared" si="3"/>
        <v>47</v>
      </c>
      <c r="W72" s="168">
        <v>34900</v>
      </c>
      <c r="X72" s="164">
        <f t="shared" si="5"/>
        <v>34</v>
      </c>
      <c r="Y72" s="169">
        <v>3400</v>
      </c>
      <c r="Z72" s="170">
        <f t="shared" si="4"/>
        <v>31500</v>
      </c>
      <c r="AA72" s="48"/>
      <c r="AB72" s="60"/>
      <c r="AC72" s="61"/>
      <c r="AD72" s="41"/>
      <c r="AE72" s="40"/>
      <c r="AF72" s="40"/>
    </row>
    <row r="73" spans="1:32" ht="11.25" customHeight="1">
      <c r="A73" s="2"/>
      <c r="B73" s="148" t="s">
        <v>13</v>
      </c>
      <c r="C73" s="149" t="s">
        <v>347</v>
      </c>
      <c r="D73" s="150" t="s">
        <v>38</v>
      </c>
      <c r="E73" s="151"/>
      <c r="F73" s="845">
        <v>3</v>
      </c>
      <c r="G73" s="844"/>
      <c r="H73" s="843">
        <v>1</v>
      </c>
      <c r="I73" s="844"/>
      <c r="J73" s="843">
        <v>11</v>
      </c>
      <c r="K73" s="844"/>
      <c r="L73" s="843">
        <v>0</v>
      </c>
      <c r="M73" s="844"/>
      <c r="N73" s="843">
        <v>16</v>
      </c>
      <c r="O73" s="844"/>
      <c r="P73" s="843">
        <v>0</v>
      </c>
      <c r="Q73" s="844"/>
      <c r="R73" s="843">
        <v>0</v>
      </c>
      <c r="S73" s="844"/>
      <c r="T73" s="843">
        <v>0</v>
      </c>
      <c r="U73" s="844"/>
      <c r="V73" s="164">
        <f t="shared" si="3"/>
        <v>31</v>
      </c>
      <c r="W73" s="168">
        <v>24100</v>
      </c>
      <c r="X73" s="164">
        <f t="shared" si="5"/>
        <v>21</v>
      </c>
      <c r="Y73" s="169">
        <v>2100</v>
      </c>
      <c r="Z73" s="170">
        <f t="shared" si="4"/>
        <v>22000</v>
      </c>
      <c r="AA73" s="48"/>
      <c r="AB73" s="60"/>
      <c r="AC73" s="61"/>
      <c r="AD73" s="41"/>
      <c r="AE73" s="40"/>
      <c r="AF73" s="40"/>
    </row>
    <row r="74" spans="1:32" ht="11.25" customHeight="1">
      <c r="A74" s="2"/>
      <c r="B74" s="148" t="s">
        <v>14</v>
      </c>
      <c r="C74" s="149" t="s">
        <v>348</v>
      </c>
      <c r="D74" s="150" t="s">
        <v>38</v>
      </c>
      <c r="E74" s="151"/>
      <c r="F74" s="845">
        <v>1</v>
      </c>
      <c r="G74" s="844"/>
      <c r="H74" s="843">
        <v>0</v>
      </c>
      <c r="I74" s="844"/>
      <c r="J74" s="843">
        <v>5</v>
      </c>
      <c r="K74" s="844"/>
      <c r="L74" s="843">
        <v>0</v>
      </c>
      <c r="M74" s="844"/>
      <c r="N74" s="843">
        <v>15</v>
      </c>
      <c r="O74" s="844"/>
      <c r="P74" s="843">
        <v>0</v>
      </c>
      <c r="Q74" s="844"/>
      <c r="R74" s="843">
        <v>0</v>
      </c>
      <c r="S74" s="844"/>
      <c r="T74" s="843">
        <v>0</v>
      </c>
      <c r="U74" s="844"/>
      <c r="V74" s="164">
        <f t="shared" si="3"/>
        <v>21</v>
      </c>
      <c r="W74" s="168">
        <v>13300</v>
      </c>
      <c r="X74" s="164">
        <f t="shared" si="5"/>
        <v>13</v>
      </c>
      <c r="Y74" s="169">
        <v>1300</v>
      </c>
      <c r="Z74" s="170">
        <f t="shared" si="4"/>
        <v>12000</v>
      </c>
      <c r="AA74" s="48"/>
      <c r="AB74" s="60"/>
      <c r="AC74" s="61"/>
      <c r="AD74" s="41"/>
      <c r="AE74" s="40"/>
      <c r="AF74" s="40"/>
    </row>
    <row r="75" spans="1:32" ht="11.25" customHeight="1">
      <c r="A75" s="2"/>
      <c r="B75" s="148" t="s">
        <v>15</v>
      </c>
      <c r="C75" s="149" t="s">
        <v>229</v>
      </c>
      <c r="D75" s="150" t="s">
        <v>38</v>
      </c>
      <c r="E75" s="151"/>
      <c r="F75" s="845">
        <v>2</v>
      </c>
      <c r="G75" s="844"/>
      <c r="H75" s="843">
        <v>2</v>
      </c>
      <c r="I75" s="844"/>
      <c r="J75" s="843">
        <v>3</v>
      </c>
      <c r="K75" s="844"/>
      <c r="L75" s="843">
        <v>1</v>
      </c>
      <c r="M75" s="844"/>
      <c r="N75" s="843">
        <v>16</v>
      </c>
      <c r="O75" s="844"/>
      <c r="P75" s="843">
        <v>0</v>
      </c>
      <c r="Q75" s="844"/>
      <c r="R75" s="843">
        <v>0</v>
      </c>
      <c r="S75" s="844"/>
      <c r="T75" s="843">
        <v>0</v>
      </c>
      <c r="U75" s="844"/>
      <c r="V75" s="164">
        <f t="shared" si="3"/>
        <v>24</v>
      </c>
      <c r="W75" s="168">
        <v>15400</v>
      </c>
      <c r="X75" s="164">
        <f t="shared" si="5"/>
        <v>5</v>
      </c>
      <c r="Y75" s="169">
        <v>500</v>
      </c>
      <c r="Z75" s="170">
        <f t="shared" si="4"/>
        <v>14900</v>
      </c>
      <c r="AA75" s="48"/>
      <c r="AB75" s="60"/>
      <c r="AC75" s="61"/>
      <c r="AD75" s="41"/>
      <c r="AE75" s="40"/>
      <c r="AF75" s="40"/>
    </row>
    <row r="76" spans="1:32" ht="11.25" customHeight="1">
      <c r="A76" s="2"/>
      <c r="B76" s="148" t="s">
        <v>16</v>
      </c>
      <c r="C76" s="149" t="s">
        <v>230</v>
      </c>
      <c r="D76" s="150" t="s">
        <v>38</v>
      </c>
      <c r="E76" s="151"/>
      <c r="F76" s="845">
        <v>0</v>
      </c>
      <c r="G76" s="844"/>
      <c r="H76" s="843">
        <v>2</v>
      </c>
      <c r="I76" s="844"/>
      <c r="J76" s="843">
        <v>7</v>
      </c>
      <c r="K76" s="844"/>
      <c r="L76" s="843">
        <v>0</v>
      </c>
      <c r="M76" s="844"/>
      <c r="N76" s="843">
        <v>17</v>
      </c>
      <c r="O76" s="844"/>
      <c r="P76" s="843">
        <v>0</v>
      </c>
      <c r="Q76" s="844"/>
      <c r="R76" s="843">
        <v>0</v>
      </c>
      <c r="S76" s="844"/>
      <c r="T76" s="843">
        <v>0</v>
      </c>
      <c r="U76" s="844"/>
      <c r="V76" s="164">
        <f t="shared" si="3"/>
        <v>26</v>
      </c>
      <c r="W76" s="168">
        <v>16300</v>
      </c>
      <c r="X76" s="164">
        <f t="shared" si="5"/>
        <v>0</v>
      </c>
      <c r="Y76" s="169">
        <v>0</v>
      </c>
      <c r="Z76" s="170">
        <f t="shared" si="4"/>
        <v>16300</v>
      </c>
      <c r="AA76" s="48"/>
      <c r="AB76" s="60"/>
      <c r="AC76" s="61"/>
      <c r="AD76" s="41"/>
      <c r="AE76" s="40"/>
      <c r="AF76" s="40"/>
    </row>
    <row r="77" spans="1:32" ht="11.25" customHeight="1">
      <c r="A77" s="2"/>
      <c r="B77" s="148" t="s">
        <v>17</v>
      </c>
      <c r="C77" s="149" t="s">
        <v>231</v>
      </c>
      <c r="D77" s="150" t="s">
        <v>38</v>
      </c>
      <c r="E77" s="151"/>
      <c r="F77" s="845">
        <v>1</v>
      </c>
      <c r="G77" s="844"/>
      <c r="H77" s="843">
        <v>0</v>
      </c>
      <c r="I77" s="844"/>
      <c r="J77" s="843">
        <v>6</v>
      </c>
      <c r="K77" s="844"/>
      <c r="L77" s="843">
        <v>5</v>
      </c>
      <c r="M77" s="844"/>
      <c r="N77" s="843">
        <v>15</v>
      </c>
      <c r="O77" s="844"/>
      <c r="P77" s="843">
        <v>0</v>
      </c>
      <c r="Q77" s="844"/>
      <c r="R77" s="843">
        <v>0</v>
      </c>
      <c r="S77" s="844"/>
      <c r="T77" s="843">
        <v>0</v>
      </c>
      <c r="U77" s="844"/>
      <c r="V77" s="164">
        <f t="shared" si="3"/>
        <v>27</v>
      </c>
      <c r="W77" s="168">
        <v>17700</v>
      </c>
      <c r="X77" s="164">
        <f t="shared" si="5"/>
        <v>0</v>
      </c>
      <c r="Y77" s="169">
        <v>0</v>
      </c>
      <c r="Z77" s="170">
        <f t="shared" si="4"/>
        <v>17700</v>
      </c>
      <c r="AA77" s="48"/>
      <c r="AB77" s="60"/>
      <c r="AC77" s="61"/>
      <c r="AD77" s="41"/>
      <c r="AE77" s="40"/>
      <c r="AF77" s="40"/>
    </row>
    <row r="78" spans="1:32" ht="11.25" customHeight="1">
      <c r="A78" s="2"/>
      <c r="B78" s="148" t="s">
        <v>18</v>
      </c>
      <c r="C78" s="149" t="s">
        <v>232</v>
      </c>
      <c r="D78" s="150" t="s">
        <v>38</v>
      </c>
      <c r="E78" s="151"/>
      <c r="F78" s="845">
        <v>2</v>
      </c>
      <c r="G78" s="844"/>
      <c r="H78" s="843">
        <v>0</v>
      </c>
      <c r="I78" s="844"/>
      <c r="J78" s="843">
        <v>2</v>
      </c>
      <c r="K78" s="844"/>
      <c r="L78" s="843">
        <v>0</v>
      </c>
      <c r="M78" s="844"/>
      <c r="N78" s="843">
        <v>7</v>
      </c>
      <c r="O78" s="844"/>
      <c r="P78" s="843">
        <v>0</v>
      </c>
      <c r="Q78" s="844"/>
      <c r="R78" s="843">
        <v>0</v>
      </c>
      <c r="S78" s="844"/>
      <c r="T78" s="843">
        <v>0</v>
      </c>
      <c r="U78" s="844"/>
      <c r="V78" s="164">
        <f t="shared" si="3"/>
        <v>11</v>
      </c>
      <c r="W78" s="168">
        <v>8100</v>
      </c>
      <c r="X78" s="164">
        <f t="shared" si="5"/>
        <v>3</v>
      </c>
      <c r="Y78" s="169">
        <v>300</v>
      </c>
      <c r="Z78" s="170">
        <f t="shared" si="4"/>
        <v>7800</v>
      </c>
      <c r="AA78" s="48"/>
      <c r="AB78" s="60"/>
      <c r="AC78" s="61"/>
      <c r="AD78" s="41"/>
      <c r="AE78" s="40"/>
      <c r="AF78" s="40"/>
    </row>
    <row r="79" spans="1:32" ht="11.25" customHeight="1">
      <c r="A79" s="2"/>
      <c r="B79" s="148" t="s">
        <v>19</v>
      </c>
      <c r="C79" s="149" t="s">
        <v>233</v>
      </c>
      <c r="D79" s="150" t="s">
        <v>38</v>
      </c>
      <c r="E79" s="151"/>
      <c r="F79" s="845">
        <v>1</v>
      </c>
      <c r="G79" s="844"/>
      <c r="H79" s="843">
        <v>3</v>
      </c>
      <c r="I79" s="844"/>
      <c r="J79" s="843">
        <v>8</v>
      </c>
      <c r="K79" s="844"/>
      <c r="L79" s="843">
        <v>3</v>
      </c>
      <c r="M79" s="844"/>
      <c r="N79" s="843">
        <v>25</v>
      </c>
      <c r="O79" s="844"/>
      <c r="P79" s="843">
        <v>0</v>
      </c>
      <c r="Q79" s="844"/>
      <c r="R79" s="843">
        <v>0</v>
      </c>
      <c r="S79" s="844"/>
      <c r="T79" s="843">
        <v>0</v>
      </c>
      <c r="U79" s="844"/>
      <c r="V79" s="164">
        <f t="shared" si="3"/>
        <v>40</v>
      </c>
      <c r="W79" s="168">
        <v>25200</v>
      </c>
      <c r="X79" s="164">
        <f t="shared" si="5"/>
        <v>24</v>
      </c>
      <c r="Y79" s="169">
        <v>2400</v>
      </c>
      <c r="Z79" s="170">
        <f t="shared" si="4"/>
        <v>22800</v>
      </c>
      <c r="AA79" s="48"/>
      <c r="AB79" s="60"/>
      <c r="AC79" s="61"/>
      <c r="AD79" s="41"/>
      <c r="AE79" s="40"/>
      <c r="AF79" s="40"/>
    </row>
    <row r="80" spans="1:32" ht="11.25" customHeight="1">
      <c r="A80" s="2"/>
      <c r="B80" s="148" t="s">
        <v>20</v>
      </c>
      <c r="C80" s="149" t="s">
        <v>347</v>
      </c>
      <c r="D80" s="150" t="s">
        <v>39</v>
      </c>
      <c r="E80" s="151"/>
      <c r="F80" s="845">
        <v>2</v>
      </c>
      <c r="G80" s="844"/>
      <c r="H80" s="843">
        <v>2</v>
      </c>
      <c r="I80" s="844"/>
      <c r="J80" s="843">
        <v>0</v>
      </c>
      <c r="K80" s="844"/>
      <c r="L80" s="843">
        <v>1</v>
      </c>
      <c r="M80" s="844"/>
      <c r="N80" s="843">
        <v>12</v>
      </c>
      <c r="O80" s="844"/>
      <c r="P80" s="843">
        <v>0</v>
      </c>
      <c r="Q80" s="844"/>
      <c r="R80" s="843">
        <v>0</v>
      </c>
      <c r="S80" s="844"/>
      <c r="T80" s="843">
        <v>0</v>
      </c>
      <c r="U80" s="844"/>
      <c r="V80" s="164">
        <f t="shared" si="3"/>
        <v>17</v>
      </c>
      <c r="W80" s="168">
        <v>11400</v>
      </c>
      <c r="X80" s="164">
        <f t="shared" si="5"/>
        <v>1</v>
      </c>
      <c r="Y80" s="169">
        <v>100</v>
      </c>
      <c r="Z80" s="170">
        <f t="shared" si="4"/>
        <v>11300</v>
      </c>
      <c r="AA80" s="48"/>
      <c r="AB80" s="60"/>
      <c r="AC80" s="61"/>
      <c r="AD80" s="41"/>
      <c r="AE80" s="40"/>
      <c r="AF80" s="40"/>
    </row>
    <row r="81" spans="1:32" ht="11.25" customHeight="1">
      <c r="A81" s="2"/>
      <c r="B81" s="148" t="s">
        <v>21</v>
      </c>
      <c r="C81" s="149" t="s">
        <v>348</v>
      </c>
      <c r="D81" s="150" t="s">
        <v>39</v>
      </c>
      <c r="E81" s="151"/>
      <c r="F81" s="845">
        <v>0</v>
      </c>
      <c r="G81" s="844"/>
      <c r="H81" s="843">
        <v>0</v>
      </c>
      <c r="I81" s="844"/>
      <c r="J81" s="843">
        <v>1</v>
      </c>
      <c r="K81" s="844"/>
      <c r="L81" s="843">
        <v>0</v>
      </c>
      <c r="M81" s="844"/>
      <c r="N81" s="843">
        <v>2</v>
      </c>
      <c r="O81" s="844"/>
      <c r="P81" s="843">
        <v>0</v>
      </c>
      <c r="Q81" s="844"/>
      <c r="R81" s="843">
        <v>0</v>
      </c>
      <c r="S81" s="844"/>
      <c r="T81" s="843">
        <v>0</v>
      </c>
      <c r="U81" s="844"/>
      <c r="V81" s="164">
        <f t="shared" si="3"/>
        <v>3</v>
      </c>
      <c r="W81" s="168">
        <v>1600</v>
      </c>
      <c r="X81" s="164">
        <f t="shared" si="5"/>
        <v>1</v>
      </c>
      <c r="Y81" s="169">
        <v>100</v>
      </c>
      <c r="Z81" s="170">
        <f t="shared" si="4"/>
        <v>1500</v>
      </c>
      <c r="AA81" s="48"/>
      <c r="AB81" s="60"/>
      <c r="AC81" s="61"/>
      <c r="AD81" s="41"/>
      <c r="AE81" s="40"/>
      <c r="AF81" s="40"/>
    </row>
    <row r="82" spans="1:32" ht="11.25" customHeight="1">
      <c r="A82" s="2"/>
      <c r="B82" s="148" t="s">
        <v>22</v>
      </c>
      <c r="C82" s="149" t="s">
        <v>229</v>
      </c>
      <c r="D82" s="150" t="s">
        <v>39</v>
      </c>
      <c r="E82" s="151"/>
      <c r="F82" s="845">
        <v>0</v>
      </c>
      <c r="G82" s="844"/>
      <c r="H82" s="843">
        <v>0</v>
      </c>
      <c r="I82" s="844"/>
      <c r="J82" s="843">
        <v>0</v>
      </c>
      <c r="K82" s="844"/>
      <c r="L82" s="843">
        <v>0</v>
      </c>
      <c r="M82" s="844"/>
      <c r="N82" s="843">
        <v>0</v>
      </c>
      <c r="O82" s="844"/>
      <c r="P82" s="843">
        <v>0</v>
      </c>
      <c r="Q82" s="844"/>
      <c r="R82" s="843">
        <v>0</v>
      </c>
      <c r="S82" s="844"/>
      <c r="T82" s="843">
        <v>0</v>
      </c>
      <c r="U82" s="844"/>
      <c r="V82" s="164">
        <f t="shared" si="3"/>
        <v>0</v>
      </c>
      <c r="W82" s="168">
        <v>0</v>
      </c>
      <c r="X82" s="164">
        <f t="shared" si="5"/>
        <v>0</v>
      </c>
      <c r="Y82" s="169">
        <v>0</v>
      </c>
      <c r="Z82" s="170">
        <f t="shared" si="4"/>
        <v>0</v>
      </c>
      <c r="AA82" s="48"/>
      <c r="AB82" s="60"/>
      <c r="AC82" s="61"/>
      <c r="AD82" s="41"/>
      <c r="AE82" s="40"/>
      <c r="AF82" s="40"/>
    </row>
    <row r="83" spans="1:32" ht="11.25" customHeight="1">
      <c r="A83" s="2"/>
      <c r="B83" s="148" t="s">
        <v>23</v>
      </c>
      <c r="C83" s="149" t="s">
        <v>230</v>
      </c>
      <c r="D83" s="150" t="s">
        <v>39</v>
      </c>
      <c r="E83" s="151"/>
      <c r="F83" s="845">
        <v>0</v>
      </c>
      <c r="G83" s="844"/>
      <c r="H83" s="843">
        <v>0</v>
      </c>
      <c r="I83" s="844"/>
      <c r="J83" s="843">
        <v>0</v>
      </c>
      <c r="K83" s="844"/>
      <c r="L83" s="843">
        <v>0</v>
      </c>
      <c r="M83" s="844"/>
      <c r="N83" s="843">
        <v>0</v>
      </c>
      <c r="O83" s="844"/>
      <c r="P83" s="843">
        <v>0</v>
      </c>
      <c r="Q83" s="844"/>
      <c r="R83" s="843">
        <v>0</v>
      </c>
      <c r="S83" s="844"/>
      <c r="T83" s="843">
        <v>0</v>
      </c>
      <c r="U83" s="844"/>
      <c r="V83" s="164">
        <f t="shared" si="3"/>
        <v>0</v>
      </c>
      <c r="W83" s="168">
        <v>0</v>
      </c>
      <c r="X83" s="164">
        <f t="shared" si="5"/>
        <v>0</v>
      </c>
      <c r="Y83" s="169">
        <v>0</v>
      </c>
      <c r="Z83" s="170">
        <f t="shared" si="4"/>
        <v>0</v>
      </c>
      <c r="AA83" s="48"/>
      <c r="AB83" s="60"/>
      <c r="AC83" s="61"/>
      <c r="AD83" s="41"/>
      <c r="AE83" s="40"/>
      <c r="AF83" s="40"/>
    </row>
    <row r="84" spans="1:32" ht="10.5" customHeight="1">
      <c r="A84" s="2"/>
      <c r="B84" s="148" t="s">
        <v>24</v>
      </c>
      <c r="C84" s="149" t="s">
        <v>231</v>
      </c>
      <c r="D84" s="150" t="s">
        <v>39</v>
      </c>
      <c r="E84" s="151"/>
      <c r="F84" s="845">
        <v>0</v>
      </c>
      <c r="G84" s="844"/>
      <c r="H84" s="843">
        <v>0</v>
      </c>
      <c r="I84" s="844"/>
      <c r="J84" s="843">
        <v>0</v>
      </c>
      <c r="K84" s="844"/>
      <c r="L84" s="843">
        <v>0</v>
      </c>
      <c r="M84" s="844"/>
      <c r="N84" s="843">
        <v>0</v>
      </c>
      <c r="O84" s="844"/>
      <c r="P84" s="843">
        <v>0</v>
      </c>
      <c r="Q84" s="844"/>
      <c r="R84" s="843">
        <v>0</v>
      </c>
      <c r="S84" s="844"/>
      <c r="T84" s="843">
        <v>0</v>
      </c>
      <c r="U84" s="844"/>
      <c r="V84" s="164">
        <f t="shared" si="3"/>
        <v>0</v>
      </c>
      <c r="W84" s="168">
        <v>0</v>
      </c>
      <c r="X84" s="164">
        <f t="shared" si="5"/>
        <v>0</v>
      </c>
      <c r="Y84" s="169">
        <v>0</v>
      </c>
      <c r="Z84" s="170">
        <f t="shared" si="4"/>
        <v>0</v>
      </c>
      <c r="AA84" s="48"/>
      <c r="AB84" s="60"/>
      <c r="AC84" s="61"/>
      <c r="AD84" s="41"/>
      <c r="AE84" s="40"/>
      <c r="AF84" s="40"/>
    </row>
    <row r="85" spans="1:32" ht="11.25" customHeight="1">
      <c r="A85" s="2"/>
      <c r="B85" s="148" t="s">
        <v>25</v>
      </c>
      <c r="C85" s="149" t="s">
        <v>232</v>
      </c>
      <c r="D85" s="150" t="s">
        <v>39</v>
      </c>
      <c r="E85" s="151"/>
      <c r="F85" s="845">
        <v>0</v>
      </c>
      <c r="G85" s="844"/>
      <c r="H85" s="843">
        <v>0</v>
      </c>
      <c r="I85" s="844"/>
      <c r="J85" s="843">
        <v>0</v>
      </c>
      <c r="K85" s="844"/>
      <c r="L85" s="843">
        <v>0</v>
      </c>
      <c r="M85" s="844"/>
      <c r="N85" s="843">
        <v>0</v>
      </c>
      <c r="O85" s="844"/>
      <c r="P85" s="843">
        <v>0</v>
      </c>
      <c r="Q85" s="844"/>
      <c r="R85" s="843">
        <v>0</v>
      </c>
      <c r="S85" s="844"/>
      <c r="T85" s="843">
        <v>0</v>
      </c>
      <c r="U85" s="844"/>
      <c r="V85" s="164">
        <f t="shared" si="3"/>
        <v>0</v>
      </c>
      <c r="W85" s="168">
        <v>0</v>
      </c>
      <c r="X85" s="164">
        <f t="shared" si="5"/>
        <v>0</v>
      </c>
      <c r="Y85" s="169">
        <v>0</v>
      </c>
      <c r="Z85" s="170">
        <f t="shared" si="4"/>
        <v>0</v>
      </c>
      <c r="AA85" s="48"/>
      <c r="AB85" s="60"/>
      <c r="AC85" s="61"/>
      <c r="AD85" s="41"/>
      <c r="AE85" s="40"/>
      <c r="AF85" s="40"/>
    </row>
    <row r="86" spans="1:32" ht="11.25" customHeight="1">
      <c r="A86" s="2"/>
      <c r="B86" s="148" t="s">
        <v>26</v>
      </c>
      <c r="C86" s="149" t="s">
        <v>233</v>
      </c>
      <c r="D86" s="150" t="s">
        <v>39</v>
      </c>
      <c r="E86" s="151"/>
      <c r="F86" s="845">
        <v>0</v>
      </c>
      <c r="G86" s="844"/>
      <c r="H86" s="843">
        <v>0</v>
      </c>
      <c r="I86" s="844"/>
      <c r="J86" s="843">
        <v>0</v>
      </c>
      <c r="K86" s="844"/>
      <c r="L86" s="843">
        <v>0</v>
      </c>
      <c r="M86" s="844"/>
      <c r="N86" s="843">
        <v>0</v>
      </c>
      <c r="O86" s="844"/>
      <c r="P86" s="843">
        <v>0</v>
      </c>
      <c r="Q86" s="844"/>
      <c r="R86" s="843">
        <v>0</v>
      </c>
      <c r="S86" s="844"/>
      <c r="T86" s="843">
        <v>0</v>
      </c>
      <c r="U86" s="844"/>
      <c r="V86" s="164">
        <f t="shared" si="3"/>
        <v>0</v>
      </c>
      <c r="W86" s="168">
        <v>0</v>
      </c>
      <c r="X86" s="164">
        <f t="shared" si="5"/>
        <v>0</v>
      </c>
      <c r="Y86" s="169">
        <v>0</v>
      </c>
      <c r="Z86" s="170">
        <f t="shared" si="4"/>
        <v>0</v>
      </c>
      <c r="AA86" s="48"/>
      <c r="AB86" s="60"/>
      <c r="AC86" s="61"/>
      <c r="AD86" s="41"/>
      <c r="AE86" s="40"/>
      <c r="AF86" s="40"/>
    </row>
    <row r="87" spans="1:32" ht="11.25" customHeight="1">
      <c r="A87" s="2"/>
      <c r="B87" s="148" t="s">
        <v>27</v>
      </c>
      <c r="C87" s="149" t="s">
        <v>347</v>
      </c>
      <c r="D87" s="150" t="s">
        <v>40</v>
      </c>
      <c r="E87" s="151"/>
      <c r="F87" s="845">
        <v>2</v>
      </c>
      <c r="G87" s="844"/>
      <c r="H87" s="843">
        <v>0</v>
      </c>
      <c r="I87" s="844"/>
      <c r="J87" s="843">
        <v>3</v>
      </c>
      <c r="K87" s="844"/>
      <c r="L87" s="843">
        <v>0</v>
      </c>
      <c r="M87" s="844"/>
      <c r="N87" s="843">
        <v>9</v>
      </c>
      <c r="O87" s="844"/>
      <c r="P87" s="843">
        <v>0</v>
      </c>
      <c r="Q87" s="844"/>
      <c r="R87" s="843">
        <v>0</v>
      </c>
      <c r="S87" s="844"/>
      <c r="T87" s="843">
        <v>0</v>
      </c>
      <c r="U87" s="844"/>
      <c r="V87" s="164">
        <f t="shared" si="3"/>
        <v>14</v>
      </c>
      <c r="W87" s="168">
        <v>10100</v>
      </c>
      <c r="X87" s="164">
        <f t="shared" si="5"/>
        <v>3</v>
      </c>
      <c r="Y87" s="169">
        <v>300</v>
      </c>
      <c r="Z87" s="170">
        <f t="shared" si="4"/>
        <v>9800</v>
      </c>
      <c r="AA87" s="48"/>
      <c r="AB87" s="60"/>
      <c r="AC87" s="61"/>
      <c r="AD87" s="41"/>
      <c r="AE87" s="40"/>
      <c r="AF87" s="40"/>
    </row>
    <row r="88" spans="1:32" ht="11.25" customHeight="1">
      <c r="A88" s="2"/>
      <c r="B88" s="148" t="s">
        <v>28</v>
      </c>
      <c r="C88" s="149" t="s">
        <v>348</v>
      </c>
      <c r="D88" s="150" t="s">
        <v>40</v>
      </c>
      <c r="E88" s="151"/>
      <c r="F88" s="845">
        <v>2</v>
      </c>
      <c r="G88" s="844"/>
      <c r="H88" s="843">
        <v>2</v>
      </c>
      <c r="I88" s="844"/>
      <c r="J88" s="843">
        <v>6</v>
      </c>
      <c r="K88" s="844"/>
      <c r="L88" s="843">
        <v>3</v>
      </c>
      <c r="M88" s="844"/>
      <c r="N88" s="843">
        <v>17</v>
      </c>
      <c r="O88" s="844"/>
      <c r="P88" s="843">
        <v>0</v>
      </c>
      <c r="Q88" s="844"/>
      <c r="R88" s="843">
        <v>0</v>
      </c>
      <c r="S88" s="844"/>
      <c r="T88" s="843">
        <v>0</v>
      </c>
      <c r="U88" s="844"/>
      <c r="V88" s="164">
        <f t="shared" si="3"/>
        <v>30</v>
      </c>
      <c r="W88" s="168">
        <v>21900</v>
      </c>
      <c r="X88" s="164">
        <f t="shared" si="5"/>
        <v>0</v>
      </c>
      <c r="Y88" s="169">
        <v>0</v>
      </c>
      <c r="Z88" s="170">
        <f t="shared" si="4"/>
        <v>21900</v>
      </c>
      <c r="AA88" s="48"/>
      <c r="AB88" s="60"/>
      <c r="AC88" s="61"/>
      <c r="AD88" s="41"/>
      <c r="AE88" s="40"/>
      <c r="AF88" s="40"/>
    </row>
    <row r="89" spans="1:32" ht="11.25" customHeight="1">
      <c r="A89" s="2"/>
      <c r="B89" s="148" t="s">
        <v>29</v>
      </c>
      <c r="C89" s="149" t="s">
        <v>229</v>
      </c>
      <c r="D89" s="150" t="s">
        <v>40</v>
      </c>
      <c r="E89" s="151"/>
      <c r="F89" s="845">
        <v>3</v>
      </c>
      <c r="G89" s="844"/>
      <c r="H89" s="843">
        <v>2</v>
      </c>
      <c r="I89" s="844"/>
      <c r="J89" s="843">
        <v>6</v>
      </c>
      <c r="K89" s="844"/>
      <c r="L89" s="843">
        <v>1</v>
      </c>
      <c r="M89" s="844"/>
      <c r="N89" s="843">
        <v>13</v>
      </c>
      <c r="O89" s="844"/>
      <c r="P89" s="843">
        <v>0</v>
      </c>
      <c r="Q89" s="844"/>
      <c r="R89" s="843">
        <v>0</v>
      </c>
      <c r="S89" s="844"/>
      <c r="T89" s="843">
        <v>0</v>
      </c>
      <c r="U89" s="844"/>
      <c r="V89" s="164">
        <f t="shared" si="3"/>
        <v>25</v>
      </c>
      <c r="W89" s="168">
        <v>19500</v>
      </c>
      <c r="X89" s="164">
        <f t="shared" si="5"/>
        <v>8</v>
      </c>
      <c r="Y89" s="169">
        <v>800</v>
      </c>
      <c r="Z89" s="170">
        <f t="shared" si="4"/>
        <v>18700</v>
      </c>
      <c r="AA89" s="48"/>
      <c r="AB89" s="60"/>
      <c r="AC89" s="61"/>
      <c r="AD89" s="41"/>
      <c r="AE89" s="40"/>
      <c r="AF89" s="40"/>
    </row>
    <row r="90" spans="1:32" ht="11.25" customHeight="1">
      <c r="A90" s="2"/>
      <c r="B90" s="148" t="s">
        <v>30</v>
      </c>
      <c r="C90" s="149" t="s">
        <v>230</v>
      </c>
      <c r="D90" s="150" t="s">
        <v>40</v>
      </c>
      <c r="E90" s="151"/>
      <c r="F90" s="845">
        <v>0</v>
      </c>
      <c r="G90" s="844"/>
      <c r="H90" s="843">
        <v>0</v>
      </c>
      <c r="I90" s="844"/>
      <c r="J90" s="843">
        <v>3</v>
      </c>
      <c r="K90" s="844"/>
      <c r="L90" s="843">
        <v>0</v>
      </c>
      <c r="M90" s="844"/>
      <c r="N90" s="843">
        <v>10</v>
      </c>
      <c r="O90" s="844"/>
      <c r="P90" s="843">
        <v>0</v>
      </c>
      <c r="Q90" s="844"/>
      <c r="R90" s="843">
        <v>0</v>
      </c>
      <c r="S90" s="844"/>
      <c r="T90" s="843">
        <v>0</v>
      </c>
      <c r="U90" s="844"/>
      <c r="V90" s="164">
        <f t="shared" si="3"/>
        <v>13</v>
      </c>
      <c r="W90" s="168">
        <v>7000</v>
      </c>
      <c r="X90" s="164">
        <f t="shared" si="5"/>
        <v>0</v>
      </c>
      <c r="Y90" s="169">
        <v>0</v>
      </c>
      <c r="Z90" s="170">
        <f t="shared" si="4"/>
        <v>7000</v>
      </c>
      <c r="AA90" s="48"/>
      <c r="AB90" s="60"/>
      <c r="AC90" s="61"/>
      <c r="AD90" s="41"/>
      <c r="AE90" s="40"/>
      <c r="AF90" s="40"/>
    </row>
    <row r="91" spans="1:32" ht="11.25" customHeight="1">
      <c r="A91" s="2"/>
      <c r="B91" s="148" t="s">
        <v>31</v>
      </c>
      <c r="C91" s="149" t="s">
        <v>231</v>
      </c>
      <c r="D91" s="150" t="s">
        <v>40</v>
      </c>
      <c r="E91" s="151"/>
      <c r="F91" s="845">
        <v>1</v>
      </c>
      <c r="G91" s="844"/>
      <c r="H91" s="843">
        <v>0</v>
      </c>
      <c r="I91" s="844"/>
      <c r="J91" s="843">
        <v>4</v>
      </c>
      <c r="K91" s="844"/>
      <c r="L91" s="843">
        <v>0</v>
      </c>
      <c r="M91" s="844"/>
      <c r="N91" s="843">
        <v>6</v>
      </c>
      <c r="O91" s="844"/>
      <c r="P91" s="843">
        <v>0</v>
      </c>
      <c r="Q91" s="844"/>
      <c r="R91" s="843">
        <v>0</v>
      </c>
      <c r="S91" s="844"/>
      <c r="T91" s="843">
        <v>0</v>
      </c>
      <c r="U91" s="844"/>
      <c r="V91" s="164">
        <f t="shared" si="3"/>
        <v>11</v>
      </c>
      <c r="W91" s="168">
        <v>7800</v>
      </c>
      <c r="X91" s="164">
        <f t="shared" si="5"/>
        <v>20</v>
      </c>
      <c r="Y91" s="169">
        <v>2000</v>
      </c>
      <c r="Z91" s="170">
        <f t="shared" si="4"/>
        <v>5800</v>
      </c>
      <c r="AA91" s="48"/>
      <c r="AB91" s="60"/>
      <c r="AC91" s="61"/>
      <c r="AD91" s="41"/>
      <c r="AE91" s="40"/>
      <c r="AF91" s="40"/>
    </row>
    <row r="92" spans="1:32" ht="11.25" customHeight="1">
      <c r="A92" s="2"/>
      <c r="B92" s="148" t="s">
        <v>32</v>
      </c>
      <c r="C92" s="149" t="s">
        <v>232</v>
      </c>
      <c r="D92" s="150" t="s">
        <v>40</v>
      </c>
      <c r="E92" s="151"/>
      <c r="F92" s="845">
        <v>6</v>
      </c>
      <c r="G92" s="844"/>
      <c r="H92" s="843">
        <v>3</v>
      </c>
      <c r="I92" s="844"/>
      <c r="J92" s="843">
        <v>11</v>
      </c>
      <c r="K92" s="844"/>
      <c r="L92" s="843">
        <v>2</v>
      </c>
      <c r="M92" s="844"/>
      <c r="N92" s="843">
        <v>13</v>
      </c>
      <c r="O92" s="844"/>
      <c r="P92" s="843">
        <v>0</v>
      </c>
      <c r="Q92" s="844"/>
      <c r="R92" s="843">
        <v>0</v>
      </c>
      <c r="S92" s="844"/>
      <c r="T92" s="843">
        <v>0</v>
      </c>
      <c r="U92" s="844"/>
      <c r="V92" s="164">
        <f t="shared" si="3"/>
        <v>35</v>
      </c>
      <c r="W92" s="168">
        <v>31200</v>
      </c>
      <c r="X92" s="164">
        <f t="shared" si="5"/>
        <v>33</v>
      </c>
      <c r="Y92" s="169">
        <v>3300</v>
      </c>
      <c r="Z92" s="170">
        <f t="shared" si="4"/>
        <v>27900</v>
      </c>
      <c r="AA92" s="48"/>
      <c r="AB92" s="60"/>
      <c r="AC92" s="61"/>
      <c r="AD92" s="41"/>
      <c r="AE92" s="40"/>
      <c r="AF92" s="40"/>
    </row>
    <row r="93" spans="1:32" ht="11.25" customHeight="1">
      <c r="A93" s="2"/>
      <c r="B93" s="148" t="s">
        <v>33</v>
      </c>
      <c r="C93" s="149" t="s">
        <v>233</v>
      </c>
      <c r="D93" s="150" t="s">
        <v>40</v>
      </c>
      <c r="E93" s="151"/>
      <c r="F93" s="845">
        <v>4</v>
      </c>
      <c r="G93" s="844"/>
      <c r="H93" s="843">
        <v>1</v>
      </c>
      <c r="I93" s="844"/>
      <c r="J93" s="843">
        <v>7</v>
      </c>
      <c r="K93" s="844"/>
      <c r="L93" s="843">
        <v>2</v>
      </c>
      <c r="M93" s="844"/>
      <c r="N93" s="843">
        <v>16</v>
      </c>
      <c r="O93" s="844"/>
      <c r="P93" s="843">
        <v>0</v>
      </c>
      <c r="Q93" s="844"/>
      <c r="R93" s="843">
        <v>0</v>
      </c>
      <c r="S93" s="844"/>
      <c r="T93" s="843">
        <v>0</v>
      </c>
      <c r="U93" s="844"/>
      <c r="V93" s="164">
        <f t="shared" si="3"/>
        <v>30</v>
      </c>
      <c r="W93" s="168">
        <v>22900</v>
      </c>
      <c r="X93" s="164">
        <f t="shared" si="5"/>
        <v>31</v>
      </c>
      <c r="Y93" s="169">
        <v>3100</v>
      </c>
      <c r="Z93" s="170">
        <f t="shared" si="4"/>
        <v>19800</v>
      </c>
      <c r="AA93" s="48"/>
      <c r="AB93" s="60"/>
      <c r="AC93" s="61"/>
      <c r="AD93" s="41"/>
      <c r="AE93" s="40"/>
      <c r="AF93" s="40"/>
    </row>
    <row r="94" spans="1:32" ht="11.25" customHeight="1">
      <c r="A94" s="2"/>
      <c r="B94" s="148" t="s">
        <v>34</v>
      </c>
      <c r="C94" s="149" t="s">
        <v>347</v>
      </c>
      <c r="D94" s="150" t="s">
        <v>41</v>
      </c>
      <c r="E94" s="151"/>
      <c r="F94" s="845">
        <v>2</v>
      </c>
      <c r="G94" s="844"/>
      <c r="H94" s="843">
        <v>3</v>
      </c>
      <c r="I94" s="844"/>
      <c r="J94" s="843">
        <v>5</v>
      </c>
      <c r="K94" s="844"/>
      <c r="L94" s="843">
        <v>0</v>
      </c>
      <c r="M94" s="844"/>
      <c r="N94" s="843">
        <v>8</v>
      </c>
      <c r="O94" s="844"/>
      <c r="P94" s="843">
        <v>0</v>
      </c>
      <c r="Q94" s="844"/>
      <c r="R94" s="843">
        <v>0</v>
      </c>
      <c r="S94" s="844"/>
      <c r="T94" s="843">
        <v>0</v>
      </c>
      <c r="U94" s="844"/>
      <c r="V94" s="164">
        <f t="shared" si="3"/>
        <v>18</v>
      </c>
      <c r="W94" s="168">
        <v>15100</v>
      </c>
      <c r="X94" s="164">
        <f t="shared" si="5"/>
        <v>18</v>
      </c>
      <c r="Y94" s="169">
        <v>1800</v>
      </c>
      <c r="Z94" s="170">
        <f t="shared" si="4"/>
        <v>13300</v>
      </c>
      <c r="AA94" s="48"/>
      <c r="AB94" s="60"/>
      <c r="AC94" s="61"/>
      <c r="AD94" s="41"/>
      <c r="AE94" s="40"/>
      <c r="AF94" s="40"/>
    </row>
    <row r="95" spans="1:32" ht="11.25" customHeight="1">
      <c r="A95" s="2"/>
      <c r="B95" s="148" t="s">
        <v>35</v>
      </c>
      <c r="C95" s="149" t="s">
        <v>348</v>
      </c>
      <c r="D95" s="150" t="s">
        <v>41</v>
      </c>
      <c r="E95" s="151"/>
      <c r="F95" s="845">
        <v>2</v>
      </c>
      <c r="G95" s="844"/>
      <c r="H95" s="843">
        <v>4</v>
      </c>
      <c r="I95" s="844"/>
      <c r="J95" s="843">
        <v>5</v>
      </c>
      <c r="K95" s="844"/>
      <c r="L95" s="843">
        <v>2</v>
      </c>
      <c r="M95" s="844"/>
      <c r="N95" s="843">
        <v>14</v>
      </c>
      <c r="O95" s="844"/>
      <c r="P95" s="843">
        <v>0</v>
      </c>
      <c r="Q95" s="844"/>
      <c r="R95" s="843">
        <v>0</v>
      </c>
      <c r="S95" s="844"/>
      <c r="T95" s="843">
        <v>0</v>
      </c>
      <c r="U95" s="844"/>
      <c r="V95" s="164">
        <f t="shared" si="3"/>
        <v>27</v>
      </c>
      <c r="W95" s="168">
        <v>21000</v>
      </c>
      <c r="X95" s="164">
        <f t="shared" si="5"/>
        <v>50</v>
      </c>
      <c r="Y95" s="169">
        <v>5000</v>
      </c>
      <c r="Z95" s="170">
        <f t="shared" si="4"/>
        <v>16000</v>
      </c>
      <c r="AA95" s="48"/>
      <c r="AB95" s="60"/>
      <c r="AC95" s="61"/>
      <c r="AD95" s="41"/>
      <c r="AE95" s="40"/>
      <c r="AF95" s="40"/>
    </row>
    <row r="96" spans="1:32" ht="11.25" customHeight="1">
      <c r="A96" s="2"/>
      <c r="B96" s="148" t="s">
        <v>36</v>
      </c>
      <c r="C96" s="149" t="s">
        <v>229</v>
      </c>
      <c r="D96" s="150" t="s">
        <v>41</v>
      </c>
      <c r="E96" s="151"/>
      <c r="F96" s="845">
        <v>2</v>
      </c>
      <c r="G96" s="844"/>
      <c r="H96" s="843">
        <v>0</v>
      </c>
      <c r="I96" s="844"/>
      <c r="J96" s="843">
        <v>4</v>
      </c>
      <c r="K96" s="844"/>
      <c r="L96" s="843">
        <v>0</v>
      </c>
      <c r="M96" s="844"/>
      <c r="N96" s="843">
        <v>10</v>
      </c>
      <c r="O96" s="844"/>
      <c r="P96" s="843">
        <v>0</v>
      </c>
      <c r="Q96" s="844"/>
      <c r="R96" s="843">
        <v>0</v>
      </c>
      <c r="S96" s="844"/>
      <c r="T96" s="843">
        <v>0</v>
      </c>
      <c r="U96" s="844"/>
      <c r="V96" s="164">
        <f t="shared" si="3"/>
        <v>16</v>
      </c>
      <c r="W96" s="168">
        <v>11800</v>
      </c>
      <c r="X96" s="164">
        <f t="shared" si="5"/>
        <v>19</v>
      </c>
      <c r="Y96" s="169">
        <v>1900</v>
      </c>
      <c r="Z96" s="170">
        <f t="shared" si="4"/>
        <v>9900</v>
      </c>
      <c r="AA96" s="48"/>
      <c r="AB96" s="60"/>
      <c r="AC96" s="61"/>
      <c r="AD96" s="41"/>
      <c r="AE96" s="40"/>
      <c r="AF96" s="40"/>
    </row>
    <row r="97" spans="1:32" ht="11.25" customHeight="1" thickBot="1">
      <c r="A97" s="2"/>
      <c r="B97" s="152"/>
      <c r="C97" s="153"/>
      <c r="D97" s="154"/>
      <c r="E97" s="155"/>
      <c r="F97" s="969"/>
      <c r="G97" s="858"/>
      <c r="H97" s="857"/>
      <c r="I97" s="858"/>
      <c r="J97" s="857"/>
      <c r="K97" s="858"/>
      <c r="L97" s="857"/>
      <c r="M97" s="858"/>
      <c r="N97" s="857"/>
      <c r="O97" s="858"/>
      <c r="P97" s="857"/>
      <c r="Q97" s="858"/>
      <c r="R97" s="857"/>
      <c r="S97" s="858"/>
      <c r="T97" s="857"/>
      <c r="U97" s="858"/>
      <c r="V97" s="171"/>
      <c r="W97" s="172"/>
      <c r="X97" s="171"/>
      <c r="Y97" s="173"/>
      <c r="Z97" s="174"/>
      <c r="AA97" s="48"/>
      <c r="AB97" s="60"/>
      <c r="AC97" s="61"/>
      <c r="AD97" s="41"/>
      <c r="AE97" s="40"/>
      <c r="AF97" s="40"/>
    </row>
    <row r="98" spans="1:32" s="67" customFormat="1" ht="18.75" customHeight="1" thickTop="1" thickBot="1">
      <c r="B98" s="916" t="s">
        <v>44</v>
      </c>
      <c r="C98" s="917"/>
      <c r="D98" s="156"/>
      <c r="E98" s="157"/>
      <c r="F98" s="859">
        <f>SUM(F66:F96)</f>
        <v>76</v>
      </c>
      <c r="G98" s="860"/>
      <c r="H98" s="861">
        <f>SUM(H66:H96)</f>
        <v>52</v>
      </c>
      <c r="I98" s="860"/>
      <c r="J98" s="861">
        <f>SUM(J66:J96)</f>
        <v>204</v>
      </c>
      <c r="K98" s="860"/>
      <c r="L98" s="861">
        <f>SUM(L66:L96)</f>
        <v>43</v>
      </c>
      <c r="M98" s="860"/>
      <c r="N98" s="861">
        <f>SUM(N66:N96)</f>
        <v>406</v>
      </c>
      <c r="O98" s="860"/>
      <c r="P98" s="861">
        <f>SUM(P66:P96)</f>
        <v>0</v>
      </c>
      <c r="Q98" s="860"/>
      <c r="R98" s="861">
        <f>SUM(R66:R96)</f>
        <v>0</v>
      </c>
      <c r="S98" s="860"/>
      <c r="T98" s="861">
        <f>SUM(T66:T96)</f>
        <v>0</v>
      </c>
      <c r="U98" s="860"/>
      <c r="V98" s="158">
        <f>SUM(V66:V96)</f>
        <v>781</v>
      </c>
      <c r="W98" s="175">
        <f>SUM(W66:W96)</f>
        <v>598200</v>
      </c>
      <c r="X98" s="158">
        <f>SUM(X66:X96)</f>
        <v>462</v>
      </c>
      <c r="Y98" s="176">
        <f>SUM(Y66:Y96)</f>
        <v>46200</v>
      </c>
      <c r="Z98" s="177">
        <f>SUM(Z66:Z96)</f>
        <v>552000</v>
      </c>
      <c r="AA98" s="69"/>
      <c r="AB98" s="70"/>
      <c r="AC98" s="71"/>
      <c r="AD98" s="72"/>
      <c r="AE98" s="73"/>
      <c r="AF98" s="73"/>
    </row>
    <row r="99" spans="1:32" ht="6" customHeight="1">
      <c r="AA99" s="49"/>
      <c r="AB99" s="49"/>
      <c r="AC99" s="49"/>
      <c r="AD99" s="2"/>
      <c r="AE99" s="2"/>
      <c r="AF99" s="2"/>
    </row>
    <row r="100" spans="1:32" ht="6" customHeight="1" thickBot="1">
      <c r="AA100" s="49"/>
      <c r="AB100" s="49"/>
      <c r="AC100" s="49"/>
      <c r="AD100" s="2"/>
      <c r="AE100" s="2"/>
      <c r="AF100" s="2"/>
    </row>
    <row r="101" spans="1:32" ht="11.25" customHeight="1">
      <c r="B101" s="869" t="s">
        <v>73</v>
      </c>
      <c r="C101" s="918"/>
      <c r="D101" s="918"/>
      <c r="E101" s="788"/>
      <c r="F101" s="869" t="s">
        <v>66</v>
      </c>
      <c r="G101" s="794"/>
      <c r="H101" s="793" t="s">
        <v>65</v>
      </c>
      <c r="I101" s="794"/>
      <c r="J101" s="793" t="s">
        <v>67</v>
      </c>
      <c r="K101" s="794"/>
      <c r="L101" s="793" t="s">
        <v>68</v>
      </c>
      <c r="M101" s="794"/>
      <c r="N101" s="793" t="s">
        <v>69</v>
      </c>
      <c r="O101" s="794"/>
      <c r="P101" s="793" t="s">
        <v>70</v>
      </c>
      <c r="Q101" s="794"/>
      <c r="R101" s="793" t="s">
        <v>71</v>
      </c>
      <c r="S101" s="794"/>
      <c r="T101" s="793" t="s">
        <v>72</v>
      </c>
      <c r="U101" s="794"/>
      <c r="V101" s="900" t="s">
        <v>4</v>
      </c>
      <c r="W101" s="864"/>
      <c r="X101" s="865" t="s">
        <v>84</v>
      </c>
      <c r="Y101" s="866"/>
      <c r="Z101" s="178" t="s">
        <v>45</v>
      </c>
      <c r="AA101" s="44"/>
      <c r="AB101" s="50"/>
      <c r="AC101" s="50"/>
      <c r="AD101" s="39"/>
      <c r="AE101" s="39"/>
      <c r="AF101" s="35"/>
    </row>
    <row r="102" spans="1:32" ht="11.25" customHeight="1" thickBot="1">
      <c r="B102" s="832"/>
      <c r="C102" s="892"/>
      <c r="D102" s="892"/>
      <c r="E102" s="919"/>
      <c r="F102" s="832"/>
      <c r="G102" s="863"/>
      <c r="H102" s="833"/>
      <c r="I102" s="863"/>
      <c r="J102" s="833"/>
      <c r="K102" s="863"/>
      <c r="L102" s="833"/>
      <c r="M102" s="863"/>
      <c r="N102" s="833"/>
      <c r="O102" s="863"/>
      <c r="P102" s="833"/>
      <c r="Q102" s="863"/>
      <c r="R102" s="833"/>
      <c r="S102" s="863"/>
      <c r="T102" s="833"/>
      <c r="U102" s="863"/>
      <c r="V102" s="161" t="s">
        <v>127</v>
      </c>
      <c r="W102" s="162" t="s">
        <v>3</v>
      </c>
      <c r="X102" s="867" t="s">
        <v>3</v>
      </c>
      <c r="Y102" s="868"/>
      <c r="Z102" s="179" t="s">
        <v>46</v>
      </c>
      <c r="AA102" s="50"/>
      <c r="AB102" s="50"/>
      <c r="AC102" s="57"/>
      <c r="AD102" s="39"/>
      <c r="AE102" s="39"/>
      <c r="AF102" s="35"/>
    </row>
    <row r="103" spans="1:32" s="67" customFormat="1" ht="18.75" customHeight="1" thickBot="1">
      <c r="B103" s="832" t="s">
        <v>125</v>
      </c>
      <c r="C103" s="892"/>
      <c r="D103" s="892"/>
      <c r="E103" s="892"/>
      <c r="F103" s="893">
        <f>IF(V98=0,0,(F98/V98))</f>
        <v>9.7311139564660698E-2</v>
      </c>
      <c r="G103" s="862"/>
      <c r="H103" s="862">
        <f>IF(V98=0,0,(H98/V98))</f>
        <v>6.6581306017925737E-2</v>
      </c>
      <c r="I103" s="862"/>
      <c r="J103" s="862">
        <f>IF(V98=0,0,(J98/V98))</f>
        <v>0.26120358514724712</v>
      </c>
      <c r="K103" s="862"/>
      <c r="L103" s="862">
        <f>IF(V98=0,0,(L98/V98))</f>
        <v>5.5057618437900128E-2</v>
      </c>
      <c r="M103" s="862"/>
      <c r="N103" s="862">
        <f>IF(V98=0,0,(N98/V98))</f>
        <v>0.51984635083226638</v>
      </c>
      <c r="O103" s="862"/>
      <c r="P103" s="862">
        <f>IF(V98=0,0,(P98/V98))</f>
        <v>0</v>
      </c>
      <c r="Q103" s="862"/>
      <c r="R103" s="862">
        <f>IF(V98=0,0,(R98/V98))</f>
        <v>0</v>
      </c>
      <c r="S103" s="862"/>
      <c r="T103" s="862">
        <f>IF(V98=0,0,(T98/V98))</f>
        <v>0</v>
      </c>
      <c r="U103" s="862"/>
      <c r="V103" s="180">
        <f>IF(V98=0,0,(V98/V98))</f>
        <v>1</v>
      </c>
      <c r="W103" s="181">
        <f>IF(W98=0,0,(W98/W98))</f>
        <v>1</v>
      </c>
      <c r="X103" s="890">
        <f>IF(W98=0,0,(Y98/W98))</f>
        <v>7.7231695085255764E-2</v>
      </c>
      <c r="Y103" s="891"/>
      <c r="Z103" s="182">
        <f>W103-X103</f>
        <v>0.92276830491474426</v>
      </c>
      <c r="AA103" s="81"/>
      <c r="AB103" s="82"/>
      <c r="AC103" s="83"/>
      <c r="AD103" s="77"/>
      <c r="AE103" s="77"/>
      <c r="AF103" s="77"/>
    </row>
    <row r="104" spans="1:32" ht="13" thickBot="1"/>
    <row r="105" spans="1:32" ht="11.25" customHeight="1">
      <c r="B105" s="865" t="s">
        <v>48</v>
      </c>
      <c r="C105" s="870"/>
      <c r="D105" s="749" t="s">
        <v>50</v>
      </c>
      <c r="E105" s="748"/>
      <c r="F105" s="747" t="s">
        <v>51</v>
      </c>
      <c r="G105" s="748"/>
      <c r="H105" s="747" t="s">
        <v>52</v>
      </c>
      <c r="I105" s="748"/>
      <c r="J105" s="747" t="s">
        <v>53</v>
      </c>
      <c r="K105" s="748"/>
      <c r="L105" s="747" t="s">
        <v>54</v>
      </c>
      <c r="M105" s="748"/>
      <c r="N105" s="747" t="s">
        <v>55</v>
      </c>
      <c r="O105" s="748"/>
      <c r="P105" s="747" t="s">
        <v>56</v>
      </c>
      <c r="Q105" s="964"/>
      <c r="R105" s="946" t="s">
        <v>57</v>
      </c>
      <c r="S105" s="748"/>
      <c r="T105" s="747" t="s">
        <v>58</v>
      </c>
      <c r="U105" s="864"/>
    </row>
    <row r="106" spans="1:32" ht="11.25" customHeight="1" thickBot="1">
      <c r="B106" s="867" t="s">
        <v>49</v>
      </c>
      <c r="C106" s="913"/>
      <c r="D106" s="183" t="s">
        <v>125</v>
      </c>
      <c r="E106" s="184" t="s">
        <v>129</v>
      </c>
      <c r="F106" s="184" t="s">
        <v>125</v>
      </c>
      <c r="G106" s="184" t="s">
        <v>129</v>
      </c>
      <c r="H106" s="184" t="s">
        <v>125</v>
      </c>
      <c r="I106" s="184" t="s">
        <v>129</v>
      </c>
      <c r="J106" s="184" t="s">
        <v>125</v>
      </c>
      <c r="K106" s="184" t="s">
        <v>129</v>
      </c>
      <c r="L106" s="184" t="s">
        <v>125</v>
      </c>
      <c r="M106" s="184" t="s">
        <v>129</v>
      </c>
      <c r="N106" s="184" t="s">
        <v>125</v>
      </c>
      <c r="O106" s="184" t="s">
        <v>129</v>
      </c>
      <c r="P106" s="184" t="s">
        <v>125</v>
      </c>
      <c r="Q106" s="184" t="s">
        <v>129</v>
      </c>
      <c r="R106" s="185" t="s">
        <v>125</v>
      </c>
      <c r="S106" s="184" t="s">
        <v>129</v>
      </c>
      <c r="T106" s="184" t="s">
        <v>125</v>
      </c>
      <c r="U106" s="186" t="s">
        <v>129</v>
      </c>
    </row>
    <row r="107" spans="1:32" s="67" customFormat="1" ht="22.5" customHeight="1" thickBot="1">
      <c r="B107" s="914" t="s">
        <v>130</v>
      </c>
      <c r="C107" s="915"/>
      <c r="D107" s="187">
        <f>IF((S107+U107)=0,0,(E107/(S107+U107)))</f>
        <v>0.13428943937418514</v>
      </c>
      <c r="E107" s="188">
        <v>103</v>
      </c>
      <c r="F107" s="187">
        <f>IF((S107+U107)=0,0,(G107/(S107+U107)))</f>
        <v>0.21382007822685789</v>
      </c>
      <c r="G107" s="188">
        <v>164</v>
      </c>
      <c r="H107" s="187">
        <f>IF((S107+U107)=0,0,(I107/(S107+U107)))</f>
        <v>0.17470664928292046</v>
      </c>
      <c r="I107" s="188">
        <v>134</v>
      </c>
      <c r="J107" s="187">
        <f>IF((S107+U107)=0,0,(K107/(S107+U107)))</f>
        <v>0.12255541069100391</v>
      </c>
      <c r="K107" s="188">
        <v>94</v>
      </c>
      <c r="L107" s="187">
        <f>IF((S107+U107)=0,0,(M107/(S107+U107)))</f>
        <v>0.1121251629726206</v>
      </c>
      <c r="M107" s="188">
        <v>86</v>
      </c>
      <c r="N107" s="187">
        <f>IF((S107+U107)=0,0,(O107/(S107+U107)))</f>
        <v>0.10821382007822686</v>
      </c>
      <c r="O107" s="188">
        <v>83</v>
      </c>
      <c r="P107" s="187">
        <f>IF((S107+U107)=0,0,(Q107/(S107+U107)))</f>
        <v>0.13428943937418514</v>
      </c>
      <c r="Q107" s="189">
        <v>103</v>
      </c>
      <c r="R107" s="190">
        <f>SUM(D107,F107,H107,J107,L107)</f>
        <v>0.75749674054758809</v>
      </c>
      <c r="S107" s="191">
        <f>SUM(E107,G107,I107,K107,M107)</f>
        <v>581</v>
      </c>
      <c r="T107" s="181">
        <f>SUM(N107,P107)</f>
        <v>0.242503259452412</v>
      </c>
      <c r="U107" s="192">
        <f>SUM(O107,Q107)</f>
        <v>186</v>
      </c>
    </row>
    <row r="108" spans="1:32" s="67" customFormat="1" ht="22.5" hidden="1" customHeight="1" thickBot="1">
      <c r="B108" s="603" t="s">
        <v>122</v>
      </c>
      <c r="C108" s="604"/>
      <c r="D108" s="124">
        <f>IF((R107+T107)=0,0,(E107/(R107+T107)))</f>
        <v>103</v>
      </c>
      <c r="E108" s="125">
        <f>IF((S107+U107)=0,0,(E107/(S107+U107)))</f>
        <v>0.13428943937418514</v>
      </c>
      <c r="F108" s="125">
        <f>IF((R107+T107)=0,0,(F107/(R107+T107)))</f>
        <v>0.21382007822685789</v>
      </c>
      <c r="G108" s="125">
        <f>IF((S107+U107)=0,0,(G107/(S107+U107)))</f>
        <v>0.21382007822685789</v>
      </c>
      <c r="H108" s="125">
        <f>IF((R107+T107)=0,0,(H107/(R107+T107)))</f>
        <v>0.17470664928292046</v>
      </c>
      <c r="I108" s="125">
        <f>IF((S107+U107)=0,0,(I107/(S107+U107)))</f>
        <v>0.17470664928292046</v>
      </c>
      <c r="J108" s="125">
        <f>IF((R107+T107)=0,0,(J107/(R107+T107)))</f>
        <v>0.12255541069100391</v>
      </c>
      <c r="K108" s="125">
        <f>IF((S107+U107)=0,0,(K107/(S107+U107)))</f>
        <v>0.12255541069100391</v>
      </c>
      <c r="L108" s="125">
        <f>IF((R107+T107)=0,0,(L107/(R107+T107)))</f>
        <v>0.1121251629726206</v>
      </c>
      <c r="M108" s="125">
        <f>IF((S107+U107)=0,0,(M107/(S107+U107)))</f>
        <v>0.1121251629726206</v>
      </c>
      <c r="N108" s="125">
        <f>IF((R107+T107)=0,0,(N107/(R107+T107)))</f>
        <v>0.10821382007822686</v>
      </c>
      <c r="O108" s="125">
        <f>IF((S107+U107)=0,0,(O107/(S107+U107)))</f>
        <v>0.10821382007822686</v>
      </c>
      <c r="P108" s="125">
        <f>IF((R107+T107)=0,0,(P107/(R107+T107)))</f>
        <v>0.13428943937418514</v>
      </c>
      <c r="Q108" s="126">
        <f>IF((S107+U107)=0,0,(Q107/(S107+U107)))</f>
        <v>0.13428943937418514</v>
      </c>
      <c r="R108" s="127">
        <f>IF((D107+F107+H107+J107+L107+N107+P107)=0,0,((D107+F107+H107+J107+L107)/(D107+F107+H107+J107+L107+N107+P107)))</f>
        <v>0.75749674054758809</v>
      </c>
      <c r="S108" s="128">
        <f>IF((E107+G107+I107+K107+M107+O107+Q107)=0,0,((E107+G107+I107+K107+M107)/(E107+G107+I107+K107+M107+O107+Q107)))</f>
        <v>0.75749674054758798</v>
      </c>
      <c r="T108" s="125">
        <f>IF((D107+F107+H107+J107+L107+N107+P107)=0,0,((N107+P107)/(D107+F107+H107+J107+L107+N107+P107)))</f>
        <v>0.242503259452412</v>
      </c>
      <c r="U108" s="129">
        <f>IF((E107+G107+I107+K107+M107+O107+Q107)=0,0,((O107+Q107)/(E107+G107+I107+K107+M107+O107+Q107)))</f>
        <v>0.242503259452412</v>
      </c>
    </row>
    <row r="109" spans="1:32" ht="11.25" customHeight="1" thickBot="1"/>
    <row r="110" spans="1:32" ht="11.25" customHeight="1">
      <c r="B110" s="865" t="s">
        <v>59</v>
      </c>
      <c r="C110" s="904"/>
      <c r="D110" s="747" t="s">
        <v>60</v>
      </c>
      <c r="E110" s="749"/>
      <c r="F110" s="747" t="s">
        <v>61</v>
      </c>
      <c r="G110" s="748"/>
      <c r="H110" s="747" t="s">
        <v>62</v>
      </c>
      <c r="I110" s="748"/>
      <c r="J110" s="747" t="s">
        <v>63</v>
      </c>
      <c r="K110" s="748"/>
      <c r="L110" s="747" t="s">
        <v>64</v>
      </c>
      <c r="M110" s="864"/>
    </row>
    <row r="111" spans="1:32" ht="11.25" customHeight="1" thickBot="1">
      <c r="B111" s="867" t="s">
        <v>49</v>
      </c>
      <c r="C111" s="905"/>
      <c r="D111" s="183" t="s">
        <v>125</v>
      </c>
      <c r="E111" s="184" t="s">
        <v>129</v>
      </c>
      <c r="F111" s="184" t="s">
        <v>125</v>
      </c>
      <c r="G111" s="184" t="s">
        <v>129</v>
      </c>
      <c r="H111" s="184" t="s">
        <v>125</v>
      </c>
      <c r="I111" s="184" t="s">
        <v>129</v>
      </c>
      <c r="J111" s="184" t="s">
        <v>125</v>
      </c>
      <c r="K111" s="184" t="s">
        <v>129</v>
      </c>
      <c r="L111" s="184" t="s">
        <v>125</v>
      </c>
      <c r="M111" s="186" t="s">
        <v>129</v>
      </c>
    </row>
    <row r="112" spans="1:32" s="67" customFormat="1" ht="22.5" customHeight="1" thickBot="1">
      <c r="B112" s="914" t="s">
        <v>130</v>
      </c>
      <c r="C112" s="915"/>
      <c r="D112" s="181">
        <f>IF((E112+G112+I112+K112+M112)=0,0,(E112/(E112+G112+I112+K112+M112)))</f>
        <v>0.46350832266325226</v>
      </c>
      <c r="E112" s="188">
        <f>SUM(V66:V72)</f>
        <v>362</v>
      </c>
      <c r="F112" s="181">
        <f>IF((E112+G112+I112+K112+M112)=0,0,(G112/(E112+G112+I112+K112+M112)))</f>
        <v>0.23047375160051217</v>
      </c>
      <c r="G112" s="188">
        <f>SUM(V73:V79)</f>
        <v>180</v>
      </c>
      <c r="H112" s="181">
        <f>IF((E112+G112+I112+K112+M112)=0,0,(I112/(E112+G112+I112+K112+M112)))</f>
        <v>2.5608194622279128E-2</v>
      </c>
      <c r="I112" s="188">
        <f>SUM(V80:V86)</f>
        <v>20</v>
      </c>
      <c r="J112" s="181">
        <f>IF((E112+G112+I112+K112+M112)=0,0,(K112/(E112+G112+I112+K112+M112)))</f>
        <v>0.20230473751600511</v>
      </c>
      <c r="K112" s="188">
        <f>SUM(V87:V93)</f>
        <v>158</v>
      </c>
      <c r="L112" s="181">
        <f>IF((E112+G112+I112+K112+M112)=0,0,(M112/(E112+G112+I112+K112+M112)))</f>
        <v>7.8104993597951339E-2</v>
      </c>
      <c r="M112" s="192">
        <f>SUM(V94:V96)</f>
        <v>61</v>
      </c>
    </row>
    <row r="113" spans="1:32" s="67" customFormat="1" ht="22.5" hidden="1" customHeight="1">
      <c r="B113" s="603" t="s">
        <v>122</v>
      </c>
      <c r="C113" s="720"/>
      <c r="D113" s="125">
        <f>IF((D112+F112+H112+J112+L112)=0,0,(D112/(D112+F112+H112+J112+L112)))</f>
        <v>0.46350832266325226</v>
      </c>
      <c r="E113" s="125">
        <f>IF((E112+G112+I112+K112+M112)=0,0,(E112/(E112+G112+I112+K112+M112)))</f>
        <v>0.46350832266325226</v>
      </c>
      <c r="F113" s="125">
        <f>IF((D112+F112+H112+J112+L112)=0,0,(F112/(D112+F112+H112+J112+L112)))</f>
        <v>0.23047375160051217</v>
      </c>
      <c r="G113" s="125">
        <f>IF((E112+G112+I112+K112+M112)=0,0,(G112/(E112+G112+I112+K112+M112)))</f>
        <v>0.23047375160051217</v>
      </c>
      <c r="H113" s="125">
        <f>IF((D112+F112+H112+J112+L112)=0,0,(H112/(D112+F112+H112+J112+L112)))</f>
        <v>2.5608194622279128E-2</v>
      </c>
      <c r="I113" s="125">
        <f>IF((E112+G112+I112+K112+M112)=0,0,(I112/(E112+G112+I112+K112+M112)))</f>
        <v>2.5608194622279128E-2</v>
      </c>
      <c r="J113" s="125">
        <f>IF((D112+F112+H112+J112+L112)=0,0,(J112/(D112+F112+H112+J112+L112)))</f>
        <v>0.20230473751600511</v>
      </c>
      <c r="K113" s="125">
        <f>IF((E112+G112+I112+K112+M112)=0,0,(K112/(E112+G112+I112+K112+M112)))</f>
        <v>0.20230473751600511</v>
      </c>
      <c r="L113" s="125">
        <f>IF((D112+F112+H112+J112+L112)=0,0,(L112/(D112+F112+H112+J112+L112)))</f>
        <v>7.8104993597951339E-2</v>
      </c>
      <c r="M113" s="129">
        <f>IF((E112+G112+I112+K112+M112)=0,0,(M112/(E112+G112+I112+K112+M112)))</f>
        <v>7.8104993597951339E-2</v>
      </c>
    </row>
    <row r="116" spans="1:32" ht="18.75" customHeight="1" thickBot="1">
      <c r="B116" s="231" t="s">
        <v>43</v>
      </c>
      <c r="C116" s="370"/>
      <c r="D116" s="370"/>
      <c r="E116" s="370"/>
      <c r="F116" s="2"/>
      <c r="G116" s="371">
        <v>1</v>
      </c>
      <c r="H116" s="970"/>
      <c r="I116" s="970"/>
      <c r="J116" s="970"/>
      <c r="K116" s="970"/>
      <c r="L116" s="970"/>
      <c r="M116" s="970"/>
    </row>
    <row r="117" spans="1:32" s="67" customFormat="1" ht="11.25" customHeight="1" thickBot="1">
      <c r="B117" s="906">
        <v>2017</v>
      </c>
      <c r="C117" s="907"/>
      <c r="D117" s="907"/>
      <c r="E117" s="908"/>
      <c r="F117" s="507" t="s">
        <v>66</v>
      </c>
      <c r="G117" s="611"/>
      <c r="H117" s="522" t="s">
        <v>65</v>
      </c>
      <c r="I117" s="611"/>
      <c r="J117" s="522" t="s">
        <v>67</v>
      </c>
      <c r="K117" s="611"/>
      <c r="L117" s="522" t="s">
        <v>68</v>
      </c>
      <c r="M117" s="611"/>
      <c r="N117" s="522" t="s">
        <v>69</v>
      </c>
      <c r="O117" s="611"/>
      <c r="P117" s="522" t="s">
        <v>70</v>
      </c>
      <c r="Q117" s="611"/>
      <c r="R117" s="522" t="s">
        <v>71</v>
      </c>
      <c r="S117" s="611"/>
      <c r="T117" s="522" t="s">
        <v>72</v>
      </c>
      <c r="U117" s="508"/>
      <c r="V117" s="940" t="s">
        <v>4</v>
      </c>
      <c r="W117" s="815"/>
      <c r="X117" s="583" t="s">
        <v>84</v>
      </c>
      <c r="Y117" s="584"/>
      <c r="Z117" s="937"/>
      <c r="AA117" s="44"/>
      <c r="AB117" s="71"/>
      <c r="AC117" s="71"/>
      <c r="AD117" s="39"/>
      <c r="AE117" s="123"/>
      <c r="AF117" s="123"/>
    </row>
    <row r="118" spans="1:32" ht="11.25" customHeight="1">
      <c r="B118" s="909"/>
      <c r="C118" s="645"/>
      <c r="D118" s="645"/>
      <c r="E118" s="910"/>
      <c r="F118" s="509"/>
      <c r="G118" s="813"/>
      <c r="H118" s="812"/>
      <c r="I118" s="813"/>
      <c r="J118" s="812"/>
      <c r="K118" s="813"/>
      <c r="L118" s="812"/>
      <c r="M118" s="813"/>
      <c r="N118" s="812"/>
      <c r="O118" s="813"/>
      <c r="P118" s="812"/>
      <c r="Q118" s="813"/>
      <c r="R118" s="812"/>
      <c r="S118" s="813"/>
      <c r="T118" s="812"/>
      <c r="U118" s="510"/>
      <c r="V118" s="509"/>
      <c r="W118" s="941"/>
      <c r="X118" s="944">
        <v>100</v>
      </c>
      <c r="Y118" s="945"/>
      <c r="Z118" s="938"/>
      <c r="AA118" s="46"/>
      <c r="AB118" s="45"/>
      <c r="AC118" s="45"/>
      <c r="AD118" s="36"/>
      <c r="AE118" s="37"/>
      <c r="AF118" s="42"/>
    </row>
    <row r="119" spans="1:32" ht="11.25" customHeight="1">
      <c r="A119" s="2"/>
      <c r="B119" s="909"/>
      <c r="C119" s="645"/>
      <c r="D119" s="645"/>
      <c r="E119" s="910"/>
      <c r="F119" s="942"/>
      <c r="G119" s="814"/>
      <c r="H119" s="786"/>
      <c r="I119" s="814"/>
      <c r="J119" s="786"/>
      <c r="K119" s="814"/>
      <c r="L119" s="786"/>
      <c r="M119" s="814"/>
      <c r="N119" s="786"/>
      <c r="O119" s="814"/>
      <c r="P119" s="786"/>
      <c r="Q119" s="814"/>
      <c r="R119" s="786"/>
      <c r="S119" s="814"/>
      <c r="T119" s="786"/>
      <c r="U119" s="965"/>
      <c r="V119" s="942"/>
      <c r="W119" s="943"/>
      <c r="X119" s="509" t="s">
        <v>103</v>
      </c>
      <c r="Y119" s="812" t="s">
        <v>42</v>
      </c>
      <c r="Z119" s="938"/>
      <c r="AA119" s="44"/>
      <c r="AB119" s="50"/>
      <c r="AC119" s="57"/>
      <c r="AD119" s="39"/>
      <c r="AE119" s="39"/>
      <c r="AF119" s="42"/>
    </row>
    <row r="120" spans="1:32" ht="11.25" customHeight="1" thickBot="1">
      <c r="A120" s="2"/>
      <c r="B120" s="911"/>
      <c r="C120" s="648"/>
      <c r="D120" s="648"/>
      <c r="E120" s="912"/>
      <c r="F120" s="512" t="s">
        <v>127</v>
      </c>
      <c r="G120" s="819"/>
      <c r="H120" s="850" t="s">
        <v>127</v>
      </c>
      <c r="I120" s="819"/>
      <c r="J120" s="850" t="s">
        <v>127</v>
      </c>
      <c r="K120" s="819"/>
      <c r="L120" s="850" t="s">
        <v>127</v>
      </c>
      <c r="M120" s="819"/>
      <c r="N120" s="850" t="s">
        <v>127</v>
      </c>
      <c r="O120" s="819"/>
      <c r="P120" s="850" t="s">
        <v>127</v>
      </c>
      <c r="Q120" s="819"/>
      <c r="R120" s="850" t="s">
        <v>127</v>
      </c>
      <c r="S120" s="819"/>
      <c r="T120" s="850" t="s">
        <v>127</v>
      </c>
      <c r="U120" s="851"/>
      <c r="V120" s="135" t="s">
        <v>127</v>
      </c>
      <c r="W120" s="13" t="s">
        <v>3</v>
      </c>
      <c r="X120" s="511"/>
      <c r="Y120" s="883"/>
      <c r="Z120" s="939"/>
      <c r="AA120" s="47"/>
      <c r="AB120" s="58"/>
      <c r="AC120" s="59"/>
      <c r="AD120" s="39"/>
      <c r="AE120" s="39"/>
      <c r="AF120" s="42"/>
    </row>
    <row r="121" spans="1:32" ht="11.25" customHeight="1">
      <c r="A121" s="2"/>
      <c r="B121" s="587" t="s">
        <v>86</v>
      </c>
      <c r="C121" s="687"/>
      <c r="D121" s="687"/>
      <c r="E121" s="588"/>
      <c r="F121" s="775">
        <v>106</v>
      </c>
      <c r="G121" s="774"/>
      <c r="H121" s="772">
        <v>64</v>
      </c>
      <c r="I121" s="774"/>
      <c r="J121" s="772">
        <v>154</v>
      </c>
      <c r="K121" s="774"/>
      <c r="L121" s="772">
        <v>45</v>
      </c>
      <c r="M121" s="774"/>
      <c r="N121" s="772">
        <v>399</v>
      </c>
      <c r="O121" s="774"/>
      <c r="P121" s="772">
        <v>0</v>
      </c>
      <c r="Q121" s="774"/>
      <c r="R121" s="772">
        <v>0</v>
      </c>
      <c r="S121" s="774"/>
      <c r="T121" s="772">
        <v>0</v>
      </c>
      <c r="U121" s="773"/>
      <c r="V121" s="88">
        <f t="shared" ref="V121:V132" si="6">SUM(F121,H121,J121,L121,N121,P121,R121,T121)</f>
        <v>768</v>
      </c>
      <c r="W121" s="14">
        <v>612600</v>
      </c>
      <c r="X121" s="88">
        <f t="shared" ref="X121:X132" si="7">IF($X$118=0,0,Y121/$X$118)</f>
        <v>715</v>
      </c>
      <c r="Y121" s="21">
        <v>71500</v>
      </c>
      <c r="Z121" s="8">
        <f t="shared" ref="Z121:Z132" si="8">W121-Y121</f>
        <v>541100</v>
      </c>
      <c r="AA121" s="48"/>
      <c r="AB121" s="60"/>
      <c r="AC121" s="61"/>
      <c r="AD121" s="41"/>
      <c r="AE121" s="40"/>
      <c r="AF121" s="40"/>
    </row>
    <row r="122" spans="1:32" ht="11.25" customHeight="1">
      <c r="A122" s="2"/>
      <c r="B122" s="766" t="s">
        <v>87</v>
      </c>
      <c r="C122" s="443"/>
      <c r="D122" s="443"/>
      <c r="E122" s="767"/>
      <c r="F122" s="770">
        <v>76</v>
      </c>
      <c r="G122" s="769"/>
      <c r="H122" s="768">
        <v>69</v>
      </c>
      <c r="I122" s="769"/>
      <c r="J122" s="768">
        <v>192</v>
      </c>
      <c r="K122" s="769"/>
      <c r="L122" s="768">
        <v>67</v>
      </c>
      <c r="M122" s="769"/>
      <c r="N122" s="768">
        <v>499</v>
      </c>
      <c r="O122" s="769"/>
      <c r="P122" s="768">
        <v>0</v>
      </c>
      <c r="Q122" s="769"/>
      <c r="R122" s="768">
        <v>0</v>
      </c>
      <c r="S122" s="769"/>
      <c r="T122" s="768">
        <v>0</v>
      </c>
      <c r="U122" s="771"/>
      <c r="V122" s="88">
        <f t="shared" si="6"/>
        <v>903</v>
      </c>
      <c r="W122" s="15">
        <v>668000</v>
      </c>
      <c r="X122" s="88">
        <f t="shared" si="7"/>
        <v>748</v>
      </c>
      <c r="Y122" s="22">
        <v>74800</v>
      </c>
      <c r="Z122" s="12">
        <f t="shared" si="8"/>
        <v>593200</v>
      </c>
      <c r="AA122" s="48"/>
      <c r="AB122" s="60"/>
      <c r="AC122" s="61"/>
      <c r="AD122" s="41"/>
      <c r="AE122" s="40"/>
      <c r="AF122" s="40"/>
    </row>
    <row r="123" spans="1:32" ht="11.25" customHeight="1">
      <c r="A123" s="2"/>
      <c r="B123" s="766" t="s">
        <v>88</v>
      </c>
      <c r="C123" s="443"/>
      <c r="D123" s="443"/>
      <c r="E123" s="767"/>
      <c r="F123" s="770">
        <v>52</v>
      </c>
      <c r="G123" s="769"/>
      <c r="H123" s="768">
        <v>58</v>
      </c>
      <c r="I123" s="769"/>
      <c r="J123" s="768">
        <v>174</v>
      </c>
      <c r="K123" s="769"/>
      <c r="L123" s="768">
        <v>44</v>
      </c>
      <c r="M123" s="769"/>
      <c r="N123" s="768">
        <v>381</v>
      </c>
      <c r="O123" s="769"/>
      <c r="P123" s="768">
        <v>0</v>
      </c>
      <c r="Q123" s="769"/>
      <c r="R123" s="768">
        <v>0</v>
      </c>
      <c r="S123" s="769"/>
      <c r="T123" s="768">
        <v>0</v>
      </c>
      <c r="U123" s="771"/>
      <c r="V123" s="88">
        <f t="shared" si="6"/>
        <v>709</v>
      </c>
      <c r="W123" s="15">
        <v>524400</v>
      </c>
      <c r="X123" s="88">
        <f t="shared" si="7"/>
        <v>468</v>
      </c>
      <c r="Y123" s="22">
        <v>46800</v>
      </c>
      <c r="Z123" s="12">
        <f t="shared" si="8"/>
        <v>477600</v>
      </c>
      <c r="AA123" s="48"/>
      <c r="AB123" s="60"/>
      <c r="AC123" s="61"/>
      <c r="AD123" s="41"/>
      <c r="AE123" s="40"/>
      <c r="AF123" s="40"/>
    </row>
    <row r="124" spans="1:32" ht="11.25" customHeight="1">
      <c r="A124" s="2"/>
      <c r="B124" s="766" t="s">
        <v>89</v>
      </c>
      <c r="C124" s="443"/>
      <c r="D124" s="443"/>
      <c r="E124" s="767"/>
      <c r="F124" s="770">
        <v>40</v>
      </c>
      <c r="G124" s="769"/>
      <c r="H124" s="768">
        <v>94</v>
      </c>
      <c r="I124" s="769"/>
      <c r="J124" s="768">
        <v>201</v>
      </c>
      <c r="K124" s="769"/>
      <c r="L124" s="768">
        <v>51</v>
      </c>
      <c r="M124" s="769"/>
      <c r="N124" s="768">
        <v>422</v>
      </c>
      <c r="O124" s="769"/>
      <c r="P124" s="768">
        <v>0</v>
      </c>
      <c r="Q124" s="769"/>
      <c r="R124" s="768">
        <v>0</v>
      </c>
      <c r="S124" s="769"/>
      <c r="T124" s="768">
        <v>0</v>
      </c>
      <c r="U124" s="771"/>
      <c r="V124" s="88">
        <f t="shared" si="6"/>
        <v>808</v>
      </c>
      <c r="W124" s="15">
        <v>598400</v>
      </c>
      <c r="X124" s="88">
        <f t="shared" si="7"/>
        <v>758</v>
      </c>
      <c r="Y124" s="22">
        <v>75800</v>
      </c>
      <c r="Z124" s="12">
        <f t="shared" si="8"/>
        <v>522600</v>
      </c>
      <c r="AA124" s="48"/>
      <c r="AB124" s="60"/>
      <c r="AC124" s="61"/>
      <c r="AD124" s="41"/>
      <c r="AE124" s="40"/>
      <c r="AF124" s="40"/>
    </row>
    <row r="125" spans="1:32" ht="11.25" customHeight="1">
      <c r="A125" s="2"/>
      <c r="B125" s="766" t="s">
        <v>90</v>
      </c>
      <c r="C125" s="443"/>
      <c r="D125" s="443"/>
      <c r="E125" s="767"/>
      <c r="F125" s="770">
        <v>76</v>
      </c>
      <c r="G125" s="769"/>
      <c r="H125" s="768">
        <v>52</v>
      </c>
      <c r="I125" s="769"/>
      <c r="J125" s="768">
        <v>204</v>
      </c>
      <c r="K125" s="769"/>
      <c r="L125" s="768">
        <v>43</v>
      </c>
      <c r="M125" s="769"/>
      <c r="N125" s="768">
        <v>406</v>
      </c>
      <c r="O125" s="769"/>
      <c r="P125" s="768">
        <v>0</v>
      </c>
      <c r="Q125" s="769"/>
      <c r="R125" s="768">
        <v>0</v>
      </c>
      <c r="S125" s="769"/>
      <c r="T125" s="768">
        <v>0</v>
      </c>
      <c r="U125" s="771"/>
      <c r="V125" s="88">
        <f t="shared" si="6"/>
        <v>781</v>
      </c>
      <c r="W125" s="15">
        <v>598200</v>
      </c>
      <c r="X125" s="88">
        <f t="shared" si="7"/>
        <v>462</v>
      </c>
      <c r="Y125" s="22">
        <v>46200</v>
      </c>
      <c r="Z125" s="12">
        <f t="shared" si="8"/>
        <v>552000</v>
      </c>
      <c r="AA125" s="48"/>
      <c r="AB125" s="60"/>
      <c r="AC125" s="61"/>
      <c r="AD125" s="41"/>
      <c r="AE125" s="40"/>
      <c r="AF125" s="40"/>
    </row>
    <row r="126" spans="1:32" ht="11.25" customHeight="1">
      <c r="A126" s="2"/>
      <c r="B126" s="766" t="s">
        <v>91</v>
      </c>
      <c r="C126" s="443"/>
      <c r="D126" s="443"/>
      <c r="E126" s="767"/>
      <c r="F126" s="770">
        <v>1</v>
      </c>
      <c r="G126" s="769"/>
      <c r="H126" s="768">
        <v>1</v>
      </c>
      <c r="I126" s="769"/>
      <c r="J126" s="768">
        <v>3</v>
      </c>
      <c r="K126" s="769"/>
      <c r="L126" s="768">
        <v>0</v>
      </c>
      <c r="M126" s="769"/>
      <c r="N126" s="768">
        <v>8</v>
      </c>
      <c r="O126" s="769"/>
      <c r="P126" s="768">
        <v>0</v>
      </c>
      <c r="Q126" s="769"/>
      <c r="R126" s="768">
        <v>0</v>
      </c>
      <c r="S126" s="769"/>
      <c r="T126" s="768">
        <v>0</v>
      </c>
      <c r="U126" s="771"/>
      <c r="V126" s="88">
        <f t="shared" si="6"/>
        <v>13</v>
      </c>
      <c r="W126" s="15">
        <v>8500</v>
      </c>
      <c r="X126" s="88">
        <f t="shared" si="7"/>
        <v>23</v>
      </c>
      <c r="Y126" s="22">
        <v>2300</v>
      </c>
      <c r="Z126" s="12">
        <f t="shared" si="8"/>
        <v>6200</v>
      </c>
      <c r="AA126" s="48"/>
      <c r="AB126" s="60"/>
      <c r="AC126" s="61"/>
      <c r="AD126" s="41"/>
      <c r="AE126" s="40"/>
      <c r="AF126" s="40"/>
    </row>
    <row r="127" spans="1:32" ht="11.25" customHeight="1">
      <c r="A127" s="2"/>
      <c r="B127" s="766" t="s">
        <v>92</v>
      </c>
      <c r="C127" s="443"/>
      <c r="D127" s="443"/>
      <c r="E127" s="767"/>
      <c r="F127" s="770">
        <v>0</v>
      </c>
      <c r="G127" s="769"/>
      <c r="H127" s="768">
        <v>0</v>
      </c>
      <c r="I127" s="769"/>
      <c r="J127" s="768">
        <v>0</v>
      </c>
      <c r="K127" s="769"/>
      <c r="L127" s="768">
        <v>0</v>
      </c>
      <c r="M127" s="769"/>
      <c r="N127" s="768">
        <v>0</v>
      </c>
      <c r="O127" s="769"/>
      <c r="P127" s="768">
        <v>0</v>
      </c>
      <c r="Q127" s="769"/>
      <c r="R127" s="768">
        <v>0</v>
      </c>
      <c r="S127" s="769"/>
      <c r="T127" s="768">
        <v>0</v>
      </c>
      <c r="U127" s="771"/>
      <c r="V127" s="88">
        <f t="shared" si="6"/>
        <v>0</v>
      </c>
      <c r="W127" s="15">
        <v>0</v>
      </c>
      <c r="X127" s="88">
        <f t="shared" si="7"/>
        <v>0</v>
      </c>
      <c r="Y127" s="22">
        <v>0</v>
      </c>
      <c r="Z127" s="12">
        <f t="shared" si="8"/>
        <v>0</v>
      </c>
      <c r="AA127" s="48"/>
      <c r="AB127" s="60"/>
      <c r="AC127" s="61"/>
      <c r="AD127" s="41"/>
      <c r="AE127" s="40"/>
      <c r="AF127" s="40"/>
    </row>
    <row r="128" spans="1:32" ht="11.25" customHeight="1">
      <c r="A128" s="2"/>
      <c r="B128" s="766" t="s">
        <v>93</v>
      </c>
      <c r="C128" s="443"/>
      <c r="D128" s="443"/>
      <c r="E128" s="767"/>
      <c r="F128" s="770">
        <v>0</v>
      </c>
      <c r="G128" s="769"/>
      <c r="H128" s="768">
        <v>0</v>
      </c>
      <c r="I128" s="769"/>
      <c r="J128" s="768">
        <v>0</v>
      </c>
      <c r="K128" s="769"/>
      <c r="L128" s="768">
        <v>0</v>
      </c>
      <c r="M128" s="769"/>
      <c r="N128" s="768">
        <v>0</v>
      </c>
      <c r="O128" s="769"/>
      <c r="P128" s="768">
        <v>0</v>
      </c>
      <c r="Q128" s="769"/>
      <c r="R128" s="768">
        <v>0</v>
      </c>
      <c r="S128" s="769"/>
      <c r="T128" s="768">
        <v>0</v>
      </c>
      <c r="U128" s="771"/>
      <c r="V128" s="88">
        <f t="shared" si="6"/>
        <v>0</v>
      </c>
      <c r="W128" s="15">
        <v>0</v>
      </c>
      <c r="X128" s="88">
        <f t="shared" si="7"/>
        <v>0</v>
      </c>
      <c r="Y128" s="22">
        <v>0</v>
      </c>
      <c r="Z128" s="12">
        <f t="shared" si="8"/>
        <v>0</v>
      </c>
      <c r="AA128" s="48"/>
      <c r="AB128" s="60"/>
      <c r="AC128" s="61"/>
      <c r="AD128" s="41"/>
      <c r="AE128" s="40"/>
      <c r="AF128" s="40"/>
    </row>
    <row r="129" spans="1:32" ht="11.25" customHeight="1">
      <c r="A129" s="2"/>
      <c r="B129" s="766" t="s">
        <v>94</v>
      </c>
      <c r="C129" s="443"/>
      <c r="D129" s="443"/>
      <c r="E129" s="767"/>
      <c r="F129" s="770">
        <v>0</v>
      </c>
      <c r="G129" s="769"/>
      <c r="H129" s="768">
        <v>0</v>
      </c>
      <c r="I129" s="769"/>
      <c r="J129" s="768">
        <v>0</v>
      </c>
      <c r="K129" s="769"/>
      <c r="L129" s="768">
        <v>0</v>
      </c>
      <c r="M129" s="769"/>
      <c r="N129" s="768">
        <v>0</v>
      </c>
      <c r="O129" s="769"/>
      <c r="P129" s="768">
        <v>0</v>
      </c>
      <c r="Q129" s="769"/>
      <c r="R129" s="768">
        <v>0</v>
      </c>
      <c r="S129" s="769"/>
      <c r="T129" s="768">
        <v>0</v>
      </c>
      <c r="U129" s="771"/>
      <c r="V129" s="88">
        <f t="shared" si="6"/>
        <v>0</v>
      </c>
      <c r="W129" s="15">
        <v>0</v>
      </c>
      <c r="X129" s="88">
        <f t="shared" si="7"/>
        <v>0</v>
      </c>
      <c r="Y129" s="22">
        <v>0</v>
      </c>
      <c r="Z129" s="12">
        <f t="shared" si="8"/>
        <v>0</v>
      </c>
      <c r="AA129" s="48"/>
      <c r="AB129" s="60"/>
      <c r="AC129" s="61"/>
      <c r="AD129" s="41"/>
      <c r="AE129" s="40"/>
      <c r="AF129" s="40"/>
    </row>
    <row r="130" spans="1:32" ht="11.25" customHeight="1">
      <c r="A130" s="2"/>
      <c r="B130" s="766" t="s">
        <v>95</v>
      </c>
      <c r="C130" s="443"/>
      <c r="D130" s="443"/>
      <c r="E130" s="767"/>
      <c r="F130" s="770">
        <v>0</v>
      </c>
      <c r="G130" s="769"/>
      <c r="H130" s="768">
        <v>0</v>
      </c>
      <c r="I130" s="769"/>
      <c r="J130" s="768">
        <v>0</v>
      </c>
      <c r="K130" s="769"/>
      <c r="L130" s="768">
        <v>0</v>
      </c>
      <c r="M130" s="769"/>
      <c r="N130" s="768">
        <v>0</v>
      </c>
      <c r="O130" s="769"/>
      <c r="P130" s="768">
        <v>0</v>
      </c>
      <c r="Q130" s="769"/>
      <c r="R130" s="768">
        <v>0</v>
      </c>
      <c r="S130" s="769"/>
      <c r="T130" s="768">
        <v>0</v>
      </c>
      <c r="U130" s="771"/>
      <c r="V130" s="88">
        <f t="shared" si="6"/>
        <v>0</v>
      </c>
      <c r="W130" s="15">
        <v>0</v>
      </c>
      <c r="X130" s="88">
        <f t="shared" si="7"/>
        <v>0</v>
      </c>
      <c r="Y130" s="22">
        <v>0</v>
      </c>
      <c r="Z130" s="12">
        <f t="shared" si="8"/>
        <v>0</v>
      </c>
      <c r="AA130" s="48"/>
      <c r="AB130" s="60"/>
      <c r="AC130" s="61"/>
      <c r="AD130" s="41"/>
      <c r="AE130" s="40"/>
      <c r="AF130" s="40"/>
    </row>
    <row r="131" spans="1:32" ht="11.25" customHeight="1">
      <c r="A131" s="2"/>
      <c r="B131" s="766" t="s">
        <v>96</v>
      </c>
      <c r="C131" s="443"/>
      <c r="D131" s="443"/>
      <c r="E131" s="767"/>
      <c r="F131" s="770">
        <v>0</v>
      </c>
      <c r="G131" s="769"/>
      <c r="H131" s="768">
        <v>0</v>
      </c>
      <c r="I131" s="769"/>
      <c r="J131" s="768">
        <v>0</v>
      </c>
      <c r="K131" s="769"/>
      <c r="L131" s="768">
        <v>0</v>
      </c>
      <c r="M131" s="769"/>
      <c r="N131" s="768">
        <v>0</v>
      </c>
      <c r="O131" s="769"/>
      <c r="P131" s="768">
        <v>0</v>
      </c>
      <c r="Q131" s="769"/>
      <c r="R131" s="768">
        <v>0</v>
      </c>
      <c r="S131" s="769"/>
      <c r="T131" s="768">
        <v>0</v>
      </c>
      <c r="U131" s="771"/>
      <c r="V131" s="88">
        <f t="shared" si="6"/>
        <v>0</v>
      </c>
      <c r="W131" s="15">
        <v>0</v>
      </c>
      <c r="X131" s="88">
        <f t="shared" si="7"/>
        <v>0</v>
      </c>
      <c r="Y131" s="22">
        <v>0</v>
      </c>
      <c r="Z131" s="12">
        <f t="shared" si="8"/>
        <v>0</v>
      </c>
      <c r="AA131" s="48"/>
      <c r="AB131" s="60"/>
      <c r="AC131" s="61"/>
      <c r="AD131" s="41"/>
      <c r="AE131" s="40"/>
      <c r="AF131" s="40"/>
    </row>
    <row r="132" spans="1:32" ht="11.25" customHeight="1">
      <c r="A132" s="2"/>
      <c r="B132" s="766" t="s">
        <v>97</v>
      </c>
      <c r="C132" s="443"/>
      <c r="D132" s="443"/>
      <c r="E132" s="767"/>
      <c r="F132" s="770">
        <v>0</v>
      </c>
      <c r="G132" s="769"/>
      <c r="H132" s="768">
        <v>0</v>
      </c>
      <c r="I132" s="769"/>
      <c r="J132" s="768">
        <v>0</v>
      </c>
      <c r="K132" s="769"/>
      <c r="L132" s="768">
        <v>0</v>
      </c>
      <c r="M132" s="769"/>
      <c r="N132" s="768">
        <v>0</v>
      </c>
      <c r="O132" s="769"/>
      <c r="P132" s="768">
        <v>0</v>
      </c>
      <c r="Q132" s="769"/>
      <c r="R132" s="768">
        <v>0</v>
      </c>
      <c r="S132" s="769"/>
      <c r="T132" s="768">
        <v>0</v>
      </c>
      <c r="U132" s="771"/>
      <c r="V132" s="88">
        <f t="shared" si="6"/>
        <v>0</v>
      </c>
      <c r="W132" s="15">
        <v>0</v>
      </c>
      <c r="X132" s="88">
        <f t="shared" si="7"/>
        <v>0</v>
      </c>
      <c r="Y132" s="22">
        <v>0</v>
      </c>
      <c r="Z132" s="12">
        <f t="shared" si="8"/>
        <v>0</v>
      </c>
      <c r="AA132" s="48"/>
      <c r="AB132" s="60"/>
      <c r="AC132" s="61"/>
      <c r="AD132" s="41"/>
      <c r="AE132" s="40"/>
      <c r="AF132" s="40"/>
    </row>
    <row r="133" spans="1:32" ht="11.25" customHeight="1" thickBot="1">
      <c r="A133" s="2"/>
      <c r="B133" s="816"/>
      <c r="C133" s="683"/>
      <c r="D133" s="683"/>
      <c r="E133" s="817"/>
      <c r="F133" s="776"/>
      <c r="G133" s="777"/>
      <c r="H133" s="768"/>
      <c r="I133" s="769"/>
      <c r="J133" s="768"/>
      <c r="K133" s="769"/>
      <c r="L133" s="768"/>
      <c r="M133" s="769"/>
      <c r="N133" s="768"/>
      <c r="O133" s="769"/>
      <c r="P133" s="768"/>
      <c r="Q133" s="769"/>
      <c r="R133" s="768"/>
      <c r="S133" s="769"/>
      <c r="T133" s="768"/>
      <c r="U133" s="771"/>
      <c r="V133" s="89"/>
      <c r="W133" s="23"/>
      <c r="X133" s="89"/>
      <c r="Y133" s="24"/>
      <c r="Z133" s="25"/>
      <c r="AA133" s="48"/>
      <c r="AB133" s="60"/>
      <c r="AC133" s="61"/>
      <c r="AD133" s="41"/>
      <c r="AE133" s="40"/>
      <c r="AF133" s="40"/>
    </row>
    <row r="134" spans="1:32" s="67" customFormat="1" ht="18.75" customHeight="1" thickTop="1" thickBot="1">
      <c r="B134" s="412" t="s">
        <v>98</v>
      </c>
      <c r="C134" s="413"/>
      <c r="D134" s="413"/>
      <c r="E134" s="818"/>
      <c r="F134" s="826">
        <f>SUM(F121:F132)</f>
        <v>351</v>
      </c>
      <c r="G134" s="822"/>
      <c r="H134" s="820">
        <f>SUM(H121:H132)</f>
        <v>338</v>
      </c>
      <c r="I134" s="822"/>
      <c r="J134" s="820">
        <f>SUM(J121:J132)</f>
        <v>928</v>
      </c>
      <c r="K134" s="822"/>
      <c r="L134" s="820">
        <f>SUM(L121:L132)</f>
        <v>250</v>
      </c>
      <c r="M134" s="822"/>
      <c r="N134" s="820">
        <f>SUM(N121:N132)</f>
        <v>2115</v>
      </c>
      <c r="O134" s="822"/>
      <c r="P134" s="820">
        <f>SUM(P121:P132)</f>
        <v>0</v>
      </c>
      <c r="Q134" s="822"/>
      <c r="R134" s="820">
        <f>SUM(R121:R132)</f>
        <v>0</v>
      </c>
      <c r="S134" s="822"/>
      <c r="T134" s="820">
        <f>SUM(T121:T132)</f>
        <v>0</v>
      </c>
      <c r="U134" s="821"/>
      <c r="V134" s="139">
        <f>SUM(V121:V132)</f>
        <v>3982</v>
      </c>
      <c r="W134" s="68">
        <f>SUM(W121:W132)</f>
        <v>3010100</v>
      </c>
      <c r="X134" s="87">
        <f>SUM(X121:X132)</f>
        <v>3174</v>
      </c>
      <c r="Y134" s="75">
        <f>SUM(Y121:Y132)</f>
        <v>317400</v>
      </c>
      <c r="Z134" s="76">
        <f>SUM(Z121:Z132)</f>
        <v>2692700</v>
      </c>
      <c r="AA134" s="69"/>
      <c r="AB134" s="70"/>
      <c r="AC134" s="71"/>
      <c r="AD134" s="72"/>
      <c r="AE134" s="73"/>
      <c r="AF134" s="73"/>
    </row>
    <row r="135" spans="1:32" ht="11.25" customHeight="1" thickBot="1">
      <c r="AA135" s="49"/>
      <c r="AB135" s="49"/>
      <c r="AC135" s="49"/>
      <c r="AD135" s="2"/>
      <c r="AE135" s="2"/>
      <c r="AF135" s="2"/>
    </row>
    <row r="136" spans="1:32" ht="11.25" customHeight="1">
      <c r="B136" s="507" t="s">
        <v>73</v>
      </c>
      <c r="C136" s="508"/>
      <c r="D136" s="508"/>
      <c r="E136" s="815"/>
      <c r="F136" s="507" t="s">
        <v>66</v>
      </c>
      <c r="G136" s="611"/>
      <c r="H136" s="522" t="s">
        <v>65</v>
      </c>
      <c r="I136" s="611"/>
      <c r="J136" s="522" t="s">
        <v>67</v>
      </c>
      <c r="K136" s="611"/>
      <c r="L136" s="522" t="s">
        <v>68</v>
      </c>
      <c r="M136" s="611"/>
      <c r="N136" s="522" t="s">
        <v>69</v>
      </c>
      <c r="O136" s="611"/>
      <c r="P136" s="522" t="s">
        <v>70</v>
      </c>
      <c r="Q136" s="611"/>
      <c r="R136" s="522" t="s">
        <v>71</v>
      </c>
      <c r="S136" s="611"/>
      <c r="T136" s="522" t="s">
        <v>72</v>
      </c>
      <c r="U136" s="508"/>
      <c r="V136" s="885" t="s">
        <v>4</v>
      </c>
      <c r="W136" s="693"/>
      <c r="X136" s="594" t="s">
        <v>84</v>
      </c>
      <c r="Y136" s="894"/>
      <c r="Z136" s="52" t="s">
        <v>45</v>
      </c>
      <c r="AA136" s="44"/>
      <c r="AB136" s="50"/>
      <c r="AC136" s="50"/>
      <c r="AD136" s="39"/>
      <c r="AE136" s="39"/>
      <c r="AF136" s="35"/>
    </row>
    <row r="137" spans="1:32" ht="11.25" customHeight="1" thickBot="1">
      <c r="B137" s="511"/>
      <c r="C137" s="419"/>
      <c r="D137" s="419"/>
      <c r="E137" s="586"/>
      <c r="F137" s="511"/>
      <c r="G137" s="886"/>
      <c r="H137" s="883"/>
      <c r="I137" s="886"/>
      <c r="J137" s="883"/>
      <c r="K137" s="886"/>
      <c r="L137" s="883"/>
      <c r="M137" s="886"/>
      <c r="N137" s="883"/>
      <c r="O137" s="886"/>
      <c r="P137" s="883"/>
      <c r="Q137" s="886"/>
      <c r="R137" s="883"/>
      <c r="S137" s="886"/>
      <c r="T137" s="883"/>
      <c r="U137" s="419"/>
      <c r="V137" s="135" t="s">
        <v>127</v>
      </c>
      <c r="W137" s="13" t="s">
        <v>3</v>
      </c>
      <c r="X137" s="599" t="s">
        <v>3</v>
      </c>
      <c r="Y137" s="895"/>
      <c r="Z137" s="53" t="s">
        <v>46</v>
      </c>
      <c r="AA137" s="50"/>
      <c r="AB137" s="50"/>
      <c r="AC137" s="57"/>
      <c r="AD137" s="39"/>
      <c r="AE137" s="39"/>
      <c r="AF137" s="35"/>
    </row>
    <row r="138" spans="1:32" ht="18.75" customHeight="1" thickBot="1">
      <c r="B138" s="511" t="s">
        <v>47</v>
      </c>
      <c r="C138" s="419"/>
      <c r="D138" s="419"/>
      <c r="E138" s="419"/>
      <c r="F138" s="898">
        <f>IF(V134=0,0,(F134/V134))</f>
        <v>8.8146659969864385E-2</v>
      </c>
      <c r="G138" s="988"/>
      <c r="H138" s="987">
        <f>IF(V134=0,0,(H134/V134))</f>
        <v>8.4881968859869414E-2</v>
      </c>
      <c r="I138" s="988"/>
      <c r="J138" s="987">
        <f>IF(V134=0,0,(J134/V134))</f>
        <v>0.23304871923656453</v>
      </c>
      <c r="K138" s="988"/>
      <c r="L138" s="987">
        <f>IF(V134=0,0,(L134/V134))</f>
        <v>6.278252134605726E-2</v>
      </c>
      <c r="M138" s="988"/>
      <c r="N138" s="987">
        <f>IF(V134=0,0,(N134/V134))</f>
        <v>0.53114013058764442</v>
      </c>
      <c r="O138" s="988"/>
      <c r="P138" s="987">
        <f>IF(V134=0,0,(P134/V134))</f>
        <v>0</v>
      </c>
      <c r="Q138" s="988"/>
      <c r="R138" s="987">
        <f>IF(V134=0,0,(R134/V134))</f>
        <v>0</v>
      </c>
      <c r="S138" s="988"/>
      <c r="T138" s="987">
        <f>IF(V134=0,0,(T134/V134))</f>
        <v>0</v>
      </c>
      <c r="U138" s="989"/>
      <c r="V138" s="64">
        <f>IF(V134=0,0,(V134/V134))</f>
        <v>1</v>
      </c>
      <c r="W138" s="140">
        <f>IF(W134=0,0,(W134/W134))</f>
        <v>1</v>
      </c>
      <c r="X138" s="898">
        <f>IF(W134=0,0,(Y134/W134))</f>
        <v>0.10544500182718182</v>
      </c>
      <c r="Y138" s="899"/>
      <c r="Z138" s="34">
        <f>W138-X138</f>
        <v>0.89455499817281814</v>
      </c>
      <c r="AA138" s="51"/>
      <c r="AB138" s="62"/>
      <c r="AC138" s="63"/>
      <c r="AD138" s="43"/>
      <c r="AE138" s="43"/>
      <c r="AF138" s="43"/>
    </row>
    <row r="142" spans="1:32" ht="18.75" customHeight="1" thickBot="1">
      <c r="B142" s="66"/>
      <c r="C142" s="38"/>
      <c r="D142" s="38"/>
      <c r="E142" s="38"/>
      <c r="H142" s="884"/>
      <c r="I142" s="884"/>
      <c r="J142" s="884"/>
      <c r="K142" s="884"/>
      <c r="L142" s="884"/>
      <c r="M142" s="884"/>
    </row>
    <row r="143" spans="1:32" s="67" customFormat="1" ht="11.25" customHeight="1" thickBot="1">
      <c r="B143" s="799">
        <v>2016</v>
      </c>
      <c r="C143" s="800"/>
      <c r="D143" s="800"/>
      <c r="E143" s="801"/>
      <c r="F143" s="869" t="s">
        <v>66</v>
      </c>
      <c r="G143" s="794"/>
      <c r="H143" s="793" t="s">
        <v>65</v>
      </c>
      <c r="I143" s="794"/>
      <c r="J143" s="793" t="s">
        <v>67</v>
      </c>
      <c r="K143" s="794"/>
      <c r="L143" s="793" t="s">
        <v>68</v>
      </c>
      <c r="M143" s="794"/>
      <c r="N143" s="793" t="s">
        <v>69</v>
      </c>
      <c r="O143" s="794"/>
      <c r="P143" s="793" t="s">
        <v>70</v>
      </c>
      <c r="Q143" s="794"/>
      <c r="R143" s="793" t="s">
        <v>71</v>
      </c>
      <c r="S143" s="794"/>
      <c r="T143" s="793" t="s">
        <v>72</v>
      </c>
      <c r="U143" s="918"/>
      <c r="V143" s="787" t="s">
        <v>4</v>
      </c>
      <c r="W143" s="788"/>
      <c r="X143" s="874" t="s">
        <v>84</v>
      </c>
      <c r="Y143" s="875"/>
      <c r="Z143" s="871"/>
      <c r="AA143" s="44"/>
      <c r="AB143" s="71"/>
      <c r="AC143" s="71"/>
      <c r="AD143" s="39"/>
      <c r="AE143" s="123"/>
      <c r="AF143" s="123"/>
    </row>
    <row r="144" spans="1:32" ht="11.25" customHeight="1">
      <c r="B144" s="802"/>
      <c r="C144" s="803"/>
      <c r="D144" s="803"/>
      <c r="E144" s="804"/>
      <c r="F144" s="789"/>
      <c r="G144" s="796"/>
      <c r="H144" s="795"/>
      <c r="I144" s="796"/>
      <c r="J144" s="795"/>
      <c r="K144" s="796"/>
      <c r="L144" s="795"/>
      <c r="M144" s="796"/>
      <c r="N144" s="795"/>
      <c r="O144" s="796"/>
      <c r="P144" s="795"/>
      <c r="Q144" s="796"/>
      <c r="R144" s="795"/>
      <c r="S144" s="796"/>
      <c r="T144" s="795"/>
      <c r="U144" s="962"/>
      <c r="V144" s="789"/>
      <c r="W144" s="790"/>
      <c r="X144" s="830">
        <v>100</v>
      </c>
      <c r="Y144" s="831"/>
      <c r="Z144" s="872"/>
      <c r="AA144" s="46"/>
      <c r="AB144" s="45"/>
      <c r="AC144" s="45"/>
      <c r="AD144" s="36"/>
      <c r="AE144" s="37"/>
      <c r="AF144" s="42"/>
    </row>
    <row r="145" spans="1:32" ht="11.25" customHeight="1">
      <c r="A145" s="2"/>
      <c r="B145" s="802"/>
      <c r="C145" s="803"/>
      <c r="D145" s="803"/>
      <c r="E145" s="804"/>
      <c r="F145" s="791"/>
      <c r="G145" s="798"/>
      <c r="H145" s="797"/>
      <c r="I145" s="798"/>
      <c r="J145" s="797"/>
      <c r="K145" s="798"/>
      <c r="L145" s="797"/>
      <c r="M145" s="798"/>
      <c r="N145" s="797"/>
      <c r="O145" s="798"/>
      <c r="P145" s="797"/>
      <c r="Q145" s="798"/>
      <c r="R145" s="797"/>
      <c r="S145" s="798"/>
      <c r="T145" s="797"/>
      <c r="U145" s="963"/>
      <c r="V145" s="791"/>
      <c r="W145" s="792"/>
      <c r="X145" s="789" t="s">
        <v>103</v>
      </c>
      <c r="Y145" s="795" t="s">
        <v>42</v>
      </c>
      <c r="Z145" s="872"/>
      <c r="AA145" s="44"/>
      <c r="AB145" s="50"/>
      <c r="AC145" s="57"/>
      <c r="AD145" s="39"/>
      <c r="AE145" s="39"/>
      <c r="AF145" s="42"/>
    </row>
    <row r="146" spans="1:32" ht="11.25" customHeight="1" thickBot="1">
      <c r="A146" s="2"/>
      <c r="B146" s="805"/>
      <c r="C146" s="806"/>
      <c r="D146" s="806"/>
      <c r="E146" s="807"/>
      <c r="F146" s="752" t="s">
        <v>127</v>
      </c>
      <c r="G146" s="753"/>
      <c r="H146" s="738" t="s">
        <v>127</v>
      </c>
      <c r="I146" s="753"/>
      <c r="J146" s="738" t="s">
        <v>127</v>
      </c>
      <c r="K146" s="753"/>
      <c r="L146" s="738" t="s">
        <v>127</v>
      </c>
      <c r="M146" s="753"/>
      <c r="N146" s="738" t="s">
        <v>127</v>
      </c>
      <c r="O146" s="753"/>
      <c r="P146" s="738" t="s">
        <v>127</v>
      </c>
      <c r="Q146" s="753"/>
      <c r="R146" s="738" t="s">
        <v>127</v>
      </c>
      <c r="S146" s="753"/>
      <c r="T146" s="738" t="s">
        <v>127</v>
      </c>
      <c r="U146" s="739"/>
      <c r="V146" s="161" t="s">
        <v>127</v>
      </c>
      <c r="W146" s="162" t="s">
        <v>3</v>
      </c>
      <c r="X146" s="832"/>
      <c r="Y146" s="833"/>
      <c r="Z146" s="873"/>
      <c r="AA146" s="47"/>
      <c r="AB146" s="58"/>
      <c r="AC146" s="59"/>
      <c r="AD146" s="39"/>
      <c r="AE146" s="39"/>
      <c r="AF146" s="42"/>
    </row>
    <row r="147" spans="1:32" ht="11.25" customHeight="1">
      <c r="A147" s="2"/>
      <c r="B147" s="742" t="s">
        <v>86</v>
      </c>
      <c r="C147" s="743"/>
      <c r="D147" s="743"/>
      <c r="E147" s="744"/>
      <c r="F147" s="745">
        <v>75</v>
      </c>
      <c r="G147" s="746"/>
      <c r="H147" s="736">
        <v>50</v>
      </c>
      <c r="I147" s="746"/>
      <c r="J147" s="736">
        <v>170</v>
      </c>
      <c r="K147" s="746"/>
      <c r="L147" s="736">
        <v>59</v>
      </c>
      <c r="M147" s="746"/>
      <c r="N147" s="736">
        <v>370</v>
      </c>
      <c r="O147" s="746"/>
      <c r="P147" s="736">
        <v>0</v>
      </c>
      <c r="Q147" s="746"/>
      <c r="R147" s="736">
        <v>0</v>
      </c>
      <c r="S147" s="746"/>
      <c r="T147" s="736">
        <v>0</v>
      </c>
      <c r="U147" s="737"/>
      <c r="V147" s="193">
        <f t="shared" ref="V147:V158" si="9">SUM(F147,H147,J147,L147,N147,P147,R147,T147)</f>
        <v>724</v>
      </c>
      <c r="W147" s="194">
        <v>555800</v>
      </c>
      <c r="X147" s="195">
        <f t="shared" ref="X147:X158" si="10">IF($X$144=0,0,Y147/$X$144)</f>
        <v>724</v>
      </c>
      <c r="Y147" s="196">
        <v>72400</v>
      </c>
      <c r="Z147" s="197">
        <f t="shared" ref="Z147:Z158" si="11">W147-Y147</f>
        <v>483400</v>
      </c>
      <c r="AA147" s="48"/>
      <c r="AB147" s="60"/>
      <c r="AC147" s="61"/>
      <c r="AD147" s="41"/>
      <c r="AE147" s="40"/>
      <c r="AF147" s="40"/>
    </row>
    <row r="148" spans="1:32" ht="11.25" customHeight="1">
      <c r="A148" s="2"/>
      <c r="B148" s="731" t="s">
        <v>87</v>
      </c>
      <c r="C148" s="732"/>
      <c r="D148" s="732"/>
      <c r="E148" s="733"/>
      <c r="F148" s="734">
        <v>65</v>
      </c>
      <c r="G148" s="735"/>
      <c r="H148" s="729">
        <v>73</v>
      </c>
      <c r="I148" s="735"/>
      <c r="J148" s="729">
        <v>155</v>
      </c>
      <c r="K148" s="735"/>
      <c r="L148" s="729">
        <v>46</v>
      </c>
      <c r="M148" s="735"/>
      <c r="N148" s="729">
        <v>446</v>
      </c>
      <c r="O148" s="735"/>
      <c r="P148" s="729">
        <v>0</v>
      </c>
      <c r="Q148" s="735"/>
      <c r="R148" s="729">
        <v>0</v>
      </c>
      <c r="S148" s="735"/>
      <c r="T148" s="729">
        <v>0</v>
      </c>
      <c r="U148" s="730"/>
      <c r="V148" s="193">
        <f t="shared" si="9"/>
        <v>785</v>
      </c>
      <c r="W148" s="198">
        <v>577800</v>
      </c>
      <c r="X148" s="193">
        <f t="shared" si="10"/>
        <v>793</v>
      </c>
      <c r="Y148" s="199">
        <v>79300</v>
      </c>
      <c r="Z148" s="200">
        <f t="shared" si="11"/>
        <v>498500</v>
      </c>
      <c r="AA148" s="48"/>
      <c r="AB148" s="60"/>
      <c r="AC148" s="61"/>
      <c r="AD148" s="41"/>
      <c r="AE148" s="40"/>
      <c r="AF148" s="40"/>
    </row>
    <row r="149" spans="1:32" ht="11.25" customHeight="1">
      <c r="A149" s="2"/>
      <c r="B149" s="731" t="s">
        <v>88</v>
      </c>
      <c r="C149" s="732"/>
      <c r="D149" s="732"/>
      <c r="E149" s="733"/>
      <c r="F149" s="734">
        <v>84</v>
      </c>
      <c r="G149" s="735"/>
      <c r="H149" s="729">
        <v>72</v>
      </c>
      <c r="I149" s="735"/>
      <c r="J149" s="729">
        <v>197</v>
      </c>
      <c r="K149" s="735"/>
      <c r="L149" s="729">
        <v>56</v>
      </c>
      <c r="M149" s="735"/>
      <c r="N149" s="729">
        <v>541</v>
      </c>
      <c r="O149" s="735"/>
      <c r="P149" s="729">
        <v>0</v>
      </c>
      <c r="Q149" s="735"/>
      <c r="R149" s="729">
        <v>0</v>
      </c>
      <c r="S149" s="735"/>
      <c r="T149" s="729">
        <v>0</v>
      </c>
      <c r="U149" s="730"/>
      <c r="V149" s="193">
        <f t="shared" si="9"/>
        <v>950</v>
      </c>
      <c r="W149" s="198">
        <v>693100</v>
      </c>
      <c r="X149" s="193">
        <f t="shared" si="10"/>
        <v>778</v>
      </c>
      <c r="Y149" s="199">
        <v>77800</v>
      </c>
      <c r="Z149" s="200">
        <f t="shared" si="11"/>
        <v>615300</v>
      </c>
      <c r="AA149" s="48"/>
      <c r="AB149" s="60"/>
      <c r="AC149" s="61"/>
      <c r="AD149" s="41"/>
      <c r="AE149" s="40"/>
      <c r="AF149" s="40"/>
    </row>
    <row r="150" spans="1:32" ht="11.25" customHeight="1">
      <c r="A150" s="2"/>
      <c r="B150" s="731" t="s">
        <v>89</v>
      </c>
      <c r="C150" s="732"/>
      <c r="D150" s="732"/>
      <c r="E150" s="733"/>
      <c r="F150" s="734">
        <v>90</v>
      </c>
      <c r="G150" s="735"/>
      <c r="H150" s="729">
        <v>83</v>
      </c>
      <c r="I150" s="735"/>
      <c r="J150" s="729">
        <v>202</v>
      </c>
      <c r="K150" s="735"/>
      <c r="L150" s="729">
        <v>50</v>
      </c>
      <c r="M150" s="735"/>
      <c r="N150" s="729">
        <v>542</v>
      </c>
      <c r="O150" s="735"/>
      <c r="P150" s="729">
        <v>0</v>
      </c>
      <c r="Q150" s="735"/>
      <c r="R150" s="729">
        <v>0</v>
      </c>
      <c r="S150" s="735"/>
      <c r="T150" s="729">
        <v>0</v>
      </c>
      <c r="U150" s="730"/>
      <c r="V150" s="193">
        <f t="shared" si="9"/>
        <v>967</v>
      </c>
      <c r="W150" s="198">
        <v>709800</v>
      </c>
      <c r="X150" s="193">
        <f t="shared" si="10"/>
        <v>883</v>
      </c>
      <c r="Y150" s="199">
        <v>88300</v>
      </c>
      <c r="Z150" s="200">
        <f t="shared" si="11"/>
        <v>621500</v>
      </c>
      <c r="AA150" s="48"/>
      <c r="AB150" s="60"/>
      <c r="AC150" s="61"/>
      <c r="AD150" s="41"/>
      <c r="AE150" s="40"/>
      <c r="AF150" s="40"/>
    </row>
    <row r="151" spans="1:32" ht="11.25" customHeight="1">
      <c r="A151" s="2"/>
      <c r="B151" s="731" t="s">
        <v>90</v>
      </c>
      <c r="C151" s="732"/>
      <c r="D151" s="732"/>
      <c r="E151" s="733"/>
      <c r="F151" s="734">
        <v>113</v>
      </c>
      <c r="G151" s="735"/>
      <c r="H151" s="729">
        <v>104</v>
      </c>
      <c r="I151" s="735"/>
      <c r="J151" s="729">
        <v>220</v>
      </c>
      <c r="K151" s="735"/>
      <c r="L151" s="729">
        <v>50</v>
      </c>
      <c r="M151" s="735"/>
      <c r="N151" s="729">
        <v>570</v>
      </c>
      <c r="O151" s="735"/>
      <c r="P151" s="729">
        <v>0</v>
      </c>
      <c r="Q151" s="735"/>
      <c r="R151" s="729">
        <v>0</v>
      </c>
      <c r="S151" s="735"/>
      <c r="T151" s="729">
        <v>0</v>
      </c>
      <c r="U151" s="730"/>
      <c r="V151" s="193">
        <f t="shared" si="9"/>
        <v>1057</v>
      </c>
      <c r="W151" s="198">
        <v>801000</v>
      </c>
      <c r="X151" s="193">
        <f t="shared" si="10"/>
        <v>939</v>
      </c>
      <c r="Y151" s="199">
        <v>93900</v>
      </c>
      <c r="Z151" s="200">
        <f t="shared" si="11"/>
        <v>707100</v>
      </c>
      <c r="AA151" s="48"/>
      <c r="AB151" s="60"/>
      <c r="AC151" s="61"/>
      <c r="AD151" s="41"/>
      <c r="AE151" s="40"/>
      <c r="AF151" s="40"/>
    </row>
    <row r="152" spans="1:32" ht="11.25" customHeight="1">
      <c r="A152" s="2"/>
      <c r="B152" s="731" t="s">
        <v>91</v>
      </c>
      <c r="C152" s="732"/>
      <c r="D152" s="732"/>
      <c r="E152" s="733"/>
      <c r="F152" s="734">
        <v>62</v>
      </c>
      <c r="G152" s="735"/>
      <c r="H152" s="729">
        <v>38</v>
      </c>
      <c r="I152" s="735"/>
      <c r="J152" s="729">
        <v>123</v>
      </c>
      <c r="K152" s="735"/>
      <c r="L152" s="729">
        <v>25</v>
      </c>
      <c r="M152" s="735"/>
      <c r="N152" s="729">
        <v>330</v>
      </c>
      <c r="O152" s="735"/>
      <c r="P152" s="729">
        <v>0</v>
      </c>
      <c r="Q152" s="735"/>
      <c r="R152" s="729">
        <v>0</v>
      </c>
      <c r="S152" s="735"/>
      <c r="T152" s="729">
        <v>0</v>
      </c>
      <c r="U152" s="730"/>
      <c r="V152" s="193">
        <f t="shared" si="9"/>
        <v>578</v>
      </c>
      <c r="W152" s="198">
        <v>418100</v>
      </c>
      <c r="X152" s="193">
        <f t="shared" si="10"/>
        <v>516</v>
      </c>
      <c r="Y152" s="199">
        <v>51600</v>
      </c>
      <c r="Z152" s="200">
        <f t="shared" si="11"/>
        <v>366500</v>
      </c>
      <c r="AA152" s="48"/>
      <c r="AB152" s="60"/>
      <c r="AC152" s="61"/>
      <c r="AD152" s="41"/>
      <c r="AE152" s="40"/>
      <c r="AF152" s="40"/>
    </row>
    <row r="153" spans="1:32" ht="11.25" customHeight="1">
      <c r="A153" s="2"/>
      <c r="B153" s="731" t="s">
        <v>92</v>
      </c>
      <c r="C153" s="732"/>
      <c r="D153" s="732"/>
      <c r="E153" s="733"/>
      <c r="F153" s="734">
        <v>70</v>
      </c>
      <c r="G153" s="735"/>
      <c r="H153" s="729">
        <v>46</v>
      </c>
      <c r="I153" s="735"/>
      <c r="J153" s="729">
        <v>167</v>
      </c>
      <c r="K153" s="735"/>
      <c r="L153" s="729">
        <v>31</v>
      </c>
      <c r="M153" s="735"/>
      <c r="N153" s="729">
        <v>383</v>
      </c>
      <c r="O153" s="735"/>
      <c r="P153" s="729">
        <v>0</v>
      </c>
      <c r="Q153" s="735"/>
      <c r="R153" s="729">
        <v>0</v>
      </c>
      <c r="S153" s="735"/>
      <c r="T153" s="729">
        <v>0</v>
      </c>
      <c r="U153" s="730"/>
      <c r="V153" s="193">
        <f t="shared" si="9"/>
        <v>697</v>
      </c>
      <c r="W153" s="198">
        <v>517000</v>
      </c>
      <c r="X153" s="193">
        <f t="shared" si="10"/>
        <v>625</v>
      </c>
      <c r="Y153" s="199">
        <v>62500</v>
      </c>
      <c r="Z153" s="200">
        <f t="shared" si="11"/>
        <v>454500</v>
      </c>
      <c r="AA153" s="48"/>
      <c r="AB153" s="60"/>
      <c r="AC153" s="61"/>
      <c r="AD153" s="41"/>
      <c r="AE153" s="40"/>
      <c r="AF153" s="40"/>
    </row>
    <row r="154" spans="1:32" ht="11.25" customHeight="1">
      <c r="A154" s="2"/>
      <c r="B154" s="731" t="s">
        <v>93</v>
      </c>
      <c r="C154" s="732"/>
      <c r="D154" s="732"/>
      <c r="E154" s="733"/>
      <c r="F154" s="734">
        <v>86</v>
      </c>
      <c r="G154" s="735"/>
      <c r="H154" s="729">
        <v>72</v>
      </c>
      <c r="I154" s="735"/>
      <c r="J154" s="729">
        <v>168</v>
      </c>
      <c r="K154" s="735"/>
      <c r="L154" s="729">
        <v>47</v>
      </c>
      <c r="M154" s="735"/>
      <c r="N154" s="729">
        <v>375</v>
      </c>
      <c r="O154" s="735"/>
      <c r="P154" s="729">
        <v>0</v>
      </c>
      <c r="Q154" s="735"/>
      <c r="R154" s="729">
        <v>0</v>
      </c>
      <c r="S154" s="735"/>
      <c r="T154" s="729">
        <v>0</v>
      </c>
      <c r="U154" s="730"/>
      <c r="V154" s="193">
        <f t="shared" si="9"/>
        <v>748</v>
      </c>
      <c r="W154" s="198">
        <v>584400</v>
      </c>
      <c r="X154" s="193">
        <f t="shared" si="10"/>
        <v>903</v>
      </c>
      <c r="Y154" s="199">
        <v>90300</v>
      </c>
      <c r="Z154" s="200">
        <f t="shared" si="11"/>
        <v>494100</v>
      </c>
      <c r="AA154" s="48"/>
      <c r="AB154" s="60"/>
      <c r="AC154" s="61"/>
      <c r="AD154" s="41"/>
      <c r="AE154" s="40"/>
      <c r="AF154" s="40"/>
    </row>
    <row r="155" spans="1:32" ht="11.25" customHeight="1">
      <c r="A155" s="2"/>
      <c r="B155" s="731" t="s">
        <v>94</v>
      </c>
      <c r="C155" s="732"/>
      <c r="D155" s="732"/>
      <c r="E155" s="733"/>
      <c r="F155" s="734">
        <v>64</v>
      </c>
      <c r="G155" s="735"/>
      <c r="H155" s="729">
        <v>44</v>
      </c>
      <c r="I155" s="735"/>
      <c r="J155" s="729">
        <v>126</v>
      </c>
      <c r="K155" s="735"/>
      <c r="L155" s="729">
        <v>32</v>
      </c>
      <c r="M155" s="735"/>
      <c r="N155" s="729">
        <v>311</v>
      </c>
      <c r="O155" s="735"/>
      <c r="P155" s="729">
        <v>0</v>
      </c>
      <c r="Q155" s="735"/>
      <c r="R155" s="729">
        <v>0</v>
      </c>
      <c r="S155" s="735"/>
      <c r="T155" s="729">
        <v>0</v>
      </c>
      <c r="U155" s="730"/>
      <c r="V155" s="193">
        <f t="shared" si="9"/>
        <v>577</v>
      </c>
      <c r="W155" s="198">
        <v>425900</v>
      </c>
      <c r="X155" s="193">
        <f t="shared" si="10"/>
        <v>493</v>
      </c>
      <c r="Y155" s="199">
        <v>49300</v>
      </c>
      <c r="Z155" s="200">
        <f t="shared" si="11"/>
        <v>376600</v>
      </c>
      <c r="AA155" s="48"/>
      <c r="AB155" s="60"/>
      <c r="AC155" s="61"/>
      <c r="AD155" s="41"/>
      <c r="AE155" s="40"/>
      <c r="AF155" s="40"/>
    </row>
    <row r="156" spans="1:32" ht="11.25" customHeight="1">
      <c r="A156" s="2"/>
      <c r="B156" s="731" t="s">
        <v>95</v>
      </c>
      <c r="C156" s="732"/>
      <c r="D156" s="732"/>
      <c r="E156" s="733"/>
      <c r="F156" s="734">
        <v>87</v>
      </c>
      <c r="G156" s="735"/>
      <c r="H156" s="729">
        <v>68</v>
      </c>
      <c r="I156" s="735"/>
      <c r="J156" s="729">
        <v>163</v>
      </c>
      <c r="K156" s="735"/>
      <c r="L156" s="729">
        <v>39</v>
      </c>
      <c r="M156" s="735"/>
      <c r="N156" s="729">
        <v>363</v>
      </c>
      <c r="O156" s="735"/>
      <c r="P156" s="729">
        <v>0</v>
      </c>
      <c r="Q156" s="735"/>
      <c r="R156" s="729">
        <v>0</v>
      </c>
      <c r="S156" s="735"/>
      <c r="T156" s="729">
        <v>0</v>
      </c>
      <c r="U156" s="730"/>
      <c r="V156" s="193">
        <f t="shared" si="9"/>
        <v>720</v>
      </c>
      <c r="W156" s="198">
        <v>563200</v>
      </c>
      <c r="X156" s="193">
        <f t="shared" si="10"/>
        <v>788</v>
      </c>
      <c r="Y156" s="199">
        <v>78800</v>
      </c>
      <c r="Z156" s="200">
        <f t="shared" si="11"/>
        <v>484400</v>
      </c>
      <c r="AA156" s="48"/>
      <c r="AB156" s="60"/>
      <c r="AC156" s="61"/>
      <c r="AD156" s="41"/>
      <c r="AE156" s="40"/>
      <c r="AF156" s="40"/>
    </row>
    <row r="157" spans="1:32" ht="11.25" customHeight="1">
      <c r="A157" s="2"/>
      <c r="B157" s="731" t="s">
        <v>96</v>
      </c>
      <c r="C157" s="732"/>
      <c r="D157" s="732"/>
      <c r="E157" s="733"/>
      <c r="F157" s="734">
        <v>89</v>
      </c>
      <c r="G157" s="735"/>
      <c r="H157" s="729">
        <v>56</v>
      </c>
      <c r="I157" s="735"/>
      <c r="J157" s="729">
        <v>175</v>
      </c>
      <c r="K157" s="735"/>
      <c r="L157" s="729">
        <v>36</v>
      </c>
      <c r="M157" s="735"/>
      <c r="N157" s="729">
        <v>394</v>
      </c>
      <c r="O157" s="735"/>
      <c r="P157" s="729">
        <v>0</v>
      </c>
      <c r="Q157" s="735"/>
      <c r="R157" s="729">
        <v>0</v>
      </c>
      <c r="S157" s="735"/>
      <c r="T157" s="729">
        <v>0</v>
      </c>
      <c r="U157" s="730"/>
      <c r="V157" s="193">
        <f t="shared" si="9"/>
        <v>750</v>
      </c>
      <c r="W157" s="198">
        <v>570800</v>
      </c>
      <c r="X157" s="193">
        <f t="shared" si="10"/>
        <v>1273</v>
      </c>
      <c r="Y157" s="199">
        <v>127300</v>
      </c>
      <c r="Z157" s="200">
        <f t="shared" si="11"/>
        <v>443500</v>
      </c>
      <c r="AA157" s="48"/>
      <c r="AB157" s="60"/>
      <c r="AC157" s="61"/>
      <c r="AD157" s="41"/>
      <c r="AE157" s="40"/>
      <c r="AF157" s="40"/>
    </row>
    <row r="158" spans="1:32" ht="11.25" customHeight="1">
      <c r="A158" s="2"/>
      <c r="B158" s="731" t="s">
        <v>97</v>
      </c>
      <c r="C158" s="732"/>
      <c r="D158" s="732"/>
      <c r="E158" s="733"/>
      <c r="F158" s="734">
        <v>121</v>
      </c>
      <c r="G158" s="735"/>
      <c r="H158" s="729">
        <v>89</v>
      </c>
      <c r="I158" s="735"/>
      <c r="J158" s="729">
        <v>190</v>
      </c>
      <c r="K158" s="735"/>
      <c r="L158" s="729">
        <v>74</v>
      </c>
      <c r="M158" s="735"/>
      <c r="N158" s="729">
        <v>384</v>
      </c>
      <c r="O158" s="735"/>
      <c r="P158" s="729">
        <v>0</v>
      </c>
      <c r="Q158" s="735"/>
      <c r="R158" s="729">
        <v>0</v>
      </c>
      <c r="S158" s="735"/>
      <c r="T158" s="729">
        <v>0</v>
      </c>
      <c r="U158" s="730"/>
      <c r="V158" s="193">
        <f t="shared" si="9"/>
        <v>858</v>
      </c>
      <c r="W158" s="198">
        <v>719200</v>
      </c>
      <c r="X158" s="193">
        <f t="shared" si="10"/>
        <v>1003</v>
      </c>
      <c r="Y158" s="199">
        <v>100300</v>
      </c>
      <c r="Z158" s="200">
        <f t="shared" si="11"/>
        <v>618900</v>
      </c>
      <c r="AA158" s="48"/>
      <c r="AB158" s="60"/>
      <c r="AC158" s="61"/>
      <c r="AD158" s="41"/>
      <c r="AE158" s="40"/>
      <c r="AF158" s="40"/>
    </row>
    <row r="159" spans="1:32" ht="11.25" customHeight="1" thickBot="1">
      <c r="A159" s="2"/>
      <c r="B159" s="972"/>
      <c r="C159" s="973"/>
      <c r="D159" s="973"/>
      <c r="E159" s="974"/>
      <c r="F159" s="765"/>
      <c r="G159" s="764"/>
      <c r="H159" s="729"/>
      <c r="I159" s="735"/>
      <c r="J159" s="729"/>
      <c r="K159" s="735"/>
      <c r="L159" s="729"/>
      <c r="M159" s="735"/>
      <c r="N159" s="729"/>
      <c r="O159" s="735"/>
      <c r="P159" s="729"/>
      <c r="Q159" s="735"/>
      <c r="R159" s="729"/>
      <c r="S159" s="735"/>
      <c r="T159" s="729"/>
      <c r="U159" s="730"/>
      <c r="V159" s="201"/>
      <c r="W159" s="202"/>
      <c r="X159" s="201"/>
      <c r="Y159" s="203"/>
      <c r="Z159" s="204"/>
      <c r="AA159" s="48"/>
      <c r="AB159" s="60"/>
      <c r="AC159" s="61"/>
      <c r="AD159" s="41"/>
      <c r="AE159" s="40"/>
      <c r="AF159" s="40"/>
    </row>
    <row r="160" spans="1:32" s="67" customFormat="1" ht="18.75" customHeight="1" thickTop="1" thickBot="1">
      <c r="B160" s="916" t="s">
        <v>98</v>
      </c>
      <c r="C160" s="917"/>
      <c r="D160" s="917"/>
      <c r="E160" s="971"/>
      <c r="F160" s="728">
        <f>SUM(F147:F158)</f>
        <v>1006</v>
      </c>
      <c r="G160" s="724"/>
      <c r="H160" s="722">
        <f>SUM(H147:H158)</f>
        <v>795</v>
      </c>
      <c r="I160" s="724"/>
      <c r="J160" s="722">
        <f>SUM(J147:J158)</f>
        <v>2056</v>
      </c>
      <c r="K160" s="724"/>
      <c r="L160" s="722">
        <f>SUM(L147:L158)</f>
        <v>545</v>
      </c>
      <c r="M160" s="724"/>
      <c r="N160" s="722">
        <f>SUM(N147:N158)</f>
        <v>5009</v>
      </c>
      <c r="O160" s="724"/>
      <c r="P160" s="722">
        <f>SUM(P147:P158)</f>
        <v>0</v>
      </c>
      <c r="Q160" s="724"/>
      <c r="R160" s="722">
        <f>SUM(R147:R158)</f>
        <v>0</v>
      </c>
      <c r="S160" s="724"/>
      <c r="T160" s="722">
        <f>SUM(T147:T158)</f>
        <v>0</v>
      </c>
      <c r="U160" s="723"/>
      <c r="V160" s="206">
        <f>SUM(V147:V158)</f>
        <v>9411</v>
      </c>
      <c r="W160" s="207">
        <f>SUM(W147:W158)</f>
        <v>7136100</v>
      </c>
      <c r="X160" s="205">
        <f>SUM(X147:X158)</f>
        <v>9718</v>
      </c>
      <c r="Y160" s="208">
        <f>SUM(Y147:Y158)</f>
        <v>971800</v>
      </c>
      <c r="Z160" s="209">
        <f>SUM(Z147:Z158)</f>
        <v>6164300</v>
      </c>
      <c r="AA160" s="69"/>
      <c r="AB160" s="70"/>
      <c r="AC160" s="71"/>
      <c r="AD160" s="72"/>
      <c r="AE160" s="73"/>
      <c r="AF160" s="73"/>
    </row>
    <row r="161" spans="2:32" ht="11.25" customHeight="1" thickBot="1">
      <c r="AA161" s="49"/>
      <c r="AB161" s="49"/>
      <c r="AC161" s="49"/>
      <c r="AD161" s="2"/>
      <c r="AE161" s="2"/>
      <c r="AF161" s="2"/>
    </row>
    <row r="162" spans="2:32" ht="11.25" customHeight="1">
      <c r="B162" s="869" t="s">
        <v>73</v>
      </c>
      <c r="C162" s="918"/>
      <c r="D162" s="918"/>
      <c r="E162" s="788"/>
      <c r="F162" s="869" t="s">
        <v>66</v>
      </c>
      <c r="G162" s="794"/>
      <c r="H162" s="793" t="s">
        <v>65</v>
      </c>
      <c r="I162" s="794"/>
      <c r="J162" s="793" t="s">
        <v>67</v>
      </c>
      <c r="K162" s="794"/>
      <c r="L162" s="793" t="s">
        <v>68</v>
      </c>
      <c r="M162" s="794"/>
      <c r="N162" s="793" t="s">
        <v>69</v>
      </c>
      <c r="O162" s="794"/>
      <c r="P162" s="793" t="s">
        <v>70</v>
      </c>
      <c r="Q162" s="794"/>
      <c r="R162" s="793" t="s">
        <v>71</v>
      </c>
      <c r="S162" s="794"/>
      <c r="T162" s="793" t="s">
        <v>72</v>
      </c>
      <c r="U162" s="918"/>
      <c r="V162" s="900" t="s">
        <v>4</v>
      </c>
      <c r="W162" s="864"/>
      <c r="X162" s="865" t="s">
        <v>84</v>
      </c>
      <c r="Y162" s="866"/>
      <c r="Z162" s="178" t="s">
        <v>45</v>
      </c>
      <c r="AA162" s="44"/>
      <c r="AB162" s="50"/>
      <c r="AC162" s="50"/>
      <c r="AD162" s="39"/>
      <c r="AE162" s="39"/>
      <c r="AF162" s="35"/>
    </row>
    <row r="163" spans="2:32" ht="11.25" customHeight="1" thickBot="1">
      <c r="B163" s="832"/>
      <c r="C163" s="892"/>
      <c r="D163" s="892"/>
      <c r="E163" s="919"/>
      <c r="F163" s="832"/>
      <c r="G163" s="863"/>
      <c r="H163" s="833"/>
      <c r="I163" s="863"/>
      <c r="J163" s="833"/>
      <c r="K163" s="863"/>
      <c r="L163" s="833"/>
      <c r="M163" s="863"/>
      <c r="N163" s="833"/>
      <c r="O163" s="863"/>
      <c r="P163" s="833"/>
      <c r="Q163" s="863"/>
      <c r="R163" s="833"/>
      <c r="S163" s="863"/>
      <c r="T163" s="833"/>
      <c r="U163" s="892"/>
      <c r="V163" s="161" t="s">
        <v>127</v>
      </c>
      <c r="W163" s="162" t="s">
        <v>3</v>
      </c>
      <c r="X163" s="867" t="s">
        <v>3</v>
      </c>
      <c r="Y163" s="868"/>
      <c r="Z163" s="179" t="s">
        <v>46</v>
      </c>
      <c r="AA163" s="50"/>
      <c r="AB163" s="50"/>
      <c r="AC163" s="57"/>
      <c r="AD163" s="39"/>
      <c r="AE163" s="39"/>
      <c r="AF163" s="35"/>
    </row>
    <row r="164" spans="2:32" ht="18.75" customHeight="1" thickBot="1">
      <c r="B164" s="832" t="s">
        <v>47</v>
      </c>
      <c r="C164" s="892"/>
      <c r="D164" s="892"/>
      <c r="E164" s="892"/>
      <c r="F164" s="901">
        <f>IF(V160=0,0,(F160/V160))</f>
        <v>0.10689618531505685</v>
      </c>
      <c r="G164" s="948"/>
      <c r="H164" s="947">
        <f>IF(V160=0,0,(H160/V160))</f>
        <v>8.4475613643608546E-2</v>
      </c>
      <c r="I164" s="948"/>
      <c r="J164" s="947">
        <f>IF(V160=0,0,(J160/V160))</f>
        <v>0.2184677505047285</v>
      </c>
      <c r="K164" s="948"/>
      <c r="L164" s="947">
        <f>IF(V160=0,0,(L160/V160))</f>
        <v>5.7910955265115291E-2</v>
      </c>
      <c r="M164" s="948"/>
      <c r="N164" s="947">
        <f>IF(V160=0,0,(N160/V160))</f>
        <v>0.53224949527149079</v>
      </c>
      <c r="O164" s="948"/>
      <c r="P164" s="947">
        <f>IF(V160=0,0,(P160/V160))</f>
        <v>0</v>
      </c>
      <c r="Q164" s="948"/>
      <c r="R164" s="947">
        <f>IF(V160=0,0,(R160/V160))</f>
        <v>0</v>
      </c>
      <c r="S164" s="948"/>
      <c r="T164" s="947">
        <f>IF(V160=0,0,(T160/V160))</f>
        <v>0</v>
      </c>
      <c r="U164" s="975"/>
      <c r="V164" s="210">
        <f>IF(V160=0,0,(V160/V160))</f>
        <v>1</v>
      </c>
      <c r="W164" s="211">
        <f>IF(W160=0,0,(W160/W160))</f>
        <v>1</v>
      </c>
      <c r="X164" s="901">
        <f>IF(W160=0,0,(Y160/W160))</f>
        <v>0.13618082706240103</v>
      </c>
      <c r="Y164" s="902"/>
      <c r="Z164" s="212">
        <f>W164-X164</f>
        <v>0.86381917293759902</v>
      </c>
      <c r="AA164" s="51"/>
      <c r="AB164" s="62"/>
      <c r="AC164" s="63"/>
      <c r="AD164" s="43"/>
      <c r="AE164" s="43"/>
      <c r="AF164" s="43"/>
    </row>
    <row r="168" spans="2:32" ht="18.75" customHeight="1" thickBot="1">
      <c r="B168" s="66" t="s">
        <v>102</v>
      </c>
      <c r="C168" s="38"/>
      <c r="D168" s="38"/>
      <c r="E168" s="38"/>
      <c r="G168" s="368">
        <v>1</v>
      </c>
      <c r="H168" s="884"/>
      <c r="I168" s="884"/>
      <c r="J168" s="884"/>
      <c r="K168" s="884"/>
      <c r="L168" s="884"/>
      <c r="M168" s="884"/>
    </row>
    <row r="169" spans="2:32" ht="17.25" customHeight="1" thickBot="1">
      <c r="B169" s="983">
        <v>2017</v>
      </c>
      <c r="C169" s="984"/>
      <c r="D169" s="984"/>
      <c r="E169" s="985"/>
      <c r="F169" s="585" t="s">
        <v>66</v>
      </c>
      <c r="G169" s="781"/>
      <c r="H169" s="781" t="s">
        <v>65</v>
      </c>
      <c r="I169" s="781"/>
      <c r="J169" s="781" t="s">
        <v>67</v>
      </c>
      <c r="K169" s="781"/>
      <c r="L169" s="781" t="s">
        <v>68</v>
      </c>
      <c r="M169" s="781"/>
      <c r="N169" s="781" t="s">
        <v>69</v>
      </c>
      <c r="O169" s="781"/>
      <c r="P169" s="781" t="s">
        <v>70</v>
      </c>
      <c r="Q169" s="781"/>
      <c r="R169" s="781" t="s">
        <v>71</v>
      </c>
      <c r="S169" s="781"/>
      <c r="T169" s="781" t="s">
        <v>72</v>
      </c>
      <c r="U169" s="781"/>
      <c r="V169" s="896" t="s">
        <v>85</v>
      </c>
      <c r="W169" s="897"/>
      <c r="X169" s="876"/>
      <c r="Y169" s="876"/>
      <c r="Z169" s="36"/>
      <c r="AA169" s="50"/>
      <c r="AB169" s="50"/>
      <c r="AC169" s="50"/>
      <c r="AD169" s="39"/>
      <c r="AE169" s="39"/>
      <c r="AF169" s="35"/>
    </row>
    <row r="170" spans="2:32" ht="11.25" customHeight="1">
      <c r="B170" s="784" t="s">
        <v>168</v>
      </c>
      <c r="C170" s="785"/>
      <c r="D170" s="785"/>
      <c r="E170" s="827"/>
      <c r="F170" s="106"/>
      <c r="G170" s="107">
        <v>301</v>
      </c>
      <c r="H170" s="112"/>
      <c r="I170" s="107">
        <v>288</v>
      </c>
      <c r="J170" s="112"/>
      <c r="K170" s="107">
        <v>869</v>
      </c>
      <c r="L170" s="112"/>
      <c r="M170" s="107">
        <v>214</v>
      </c>
      <c r="N170" s="112"/>
      <c r="O170" s="107">
        <v>1853</v>
      </c>
      <c r="P170" s="112"/>
      <c r="Q170" s="107">
        <v>0</v>
      </c>
      <c r="R170" s="112"/>
      <c r="S170" s="107">
        <v>0</v>
      </c>
      <c r="T170" s="112"/>
      <c r="U170" s="107">
        <v>0</v>
      </c>
      <c r="V170" s="122">
        <f>IF(W174=0,0,(W170/W174))</f>
        <v>0.88523355097940737</v>
      </c>
      <c r="W170" s="115">
        <f>SUM(G170,I170,K170,M170,O170,Q170,S170,U170)</f>
        <v>3525</v>
      </c>
      <c r="X170" s="36"/>
      <c r="Y170" s="36"/>
      <c r="Z170" s="36"/>
      <c r="AA170" s="50"/>
      <c r="AB170" s="50"/>
      <c r="AC170" s="50"/>
      <c r="AD170" s="39"/>
      <c r="AE170" s="39"/>
      <c r="AF170" s="35"/>
    </row>
    <row r="171" spans="2:32" ht="11.25" customHeight="1">
      <c r="B171" s="782" t="s">
        <v>169</v>
      </c>
      <c r="C171" s="783"/>
      <c r="D171" s="783"/>
      <c r="E171" s="811"/>
      <c r="F171" s="108"/>
      <c r="G171" s="109">
        <v>39</v>
      </c>
      <c r="H171" s="113"/>
      <c r="I171" s="109">
        <v>40</v>
      </c>
      <c r="J171" s="113"/>
      <c r="K171" s="109">
        <v>54</v>
      </c>
      <c r="L171" s="113"/>
      <c r="M171" s="109">
        <v>35</v>
      </c>
      <c r="N171" s="113"/>
      <c r="O171" s="109">
        <v>245</v>
      </c>
      <c r="P171" s="113"/>
      <c r="Q171" s="109">
        <v>0</v>
      </c>
      <c r="R171" s="113"/>
      <c r="S171" s="109">
        <v>0</v>
      </c>
      <c r="T171" s="113"/>
      <c r="U171" s="109">
        <v>0</v>
      </c>
      <c r="V171" s="121">
        <f>IF(W174=0,0,(W171/W174))</f>
        <v>0.1037167252636866</v>
      </c>
      <c r="W171" s="116">
        <f>SUM(G171,I171,K171,M171,O171,Q171,S171,U171)</f>
        <v>413</v>
      </c>
      <c r="X171" s="36"/>
      <c r="Y171" s="36"/>
      <c r="Z171" s="36"/>
      <c r="AA171" s="50"/>
      <c r="AB171" s="50"/>
      <c r="AC171" s="50"/>
      <c r="AD171" s="39"/>
      <c r="AE171" s="39"/>
      <c r="AF171" s="35"/>
    </row>
    <row r="172" spans="2:32" ht="11.25" customHeight="1">
      <c r="B172" s="782" t="s">
        <v>99</v>
      </c>
      <c r="C172" s="783"/>
      <c r="D172" s="783"/>
      <c r="E172" s="811"/>
      <c r="F172" s="108"/>
      <c r="G172" s="109">
        <v>10</v>
      </c>
      <c r="H172" s="113"/>
      <c r="I172" s="109">
        <v>10</v>
      </c>
      <c r="J172" s="113"/>
      <c r="K172" s="109">
        <v>5</v>
      </c>
      <c r="L172" s="113"/>
      <c r="M172" s="109">
        <v>0</v>
      </c>
      <c r="N172" s="113"/>
      <c r="O172" s="109">
        <v>11</v>
      </c>
      <c r="P172" s="113"/>
      <c r="Q172" s="109">
        <v>0</v>
      </c>
      <c r="R172" s="113"/>
      <c r="S172" s="109">
        <v>0</v>
      </c>
      <c r="T172" s="113"/>
      <c r="U172" s="109">
        <v>0</v>
      </c>
      <c r="V172" s="121">
        <f>IF(W174=0,0,(W172/W174))</f>
        <v>9.0406830738322449E-3</v>
      </c>
      <c r="W172" s="116">
        <f>SUM(G172,I172,K172,M172,O172,Q172,S172,U172)</f>
        <v>36</v>
      </c>
      <c r="X172" s="36"/>
      <c r="Y172" s="36"/>
      <c r="Z172" s="36"/>
      <c r="AA172" s="50"/>
      <c r="AB172" s="50"/>
      <c r="AC172" s="50"/>
      <c r="AD172" s="39"/>
      <c r="AE172" s="39"/>
      <c r="AF172" s="35"/>
    </row>
    <row r="173" spans="2:32" ht="11.25" customHeight="1" thickBot="1">
      <c r="B173" s="808" t="s">
        <v>170</v>
      </c>
      <c r="C173" s="809"/>
      <c r="D173" s="809"/>
      <c r="E173" s="810"/>
      <c r="F173" s="110"/>
      <c r="G173" s="111">
        <f>G174-SUM(G170:G172)</f>
        <v>1</v>
      </c>
      <c r="H173" s="114"/>
      <c r="I173" s="111">
        <f>I174-SUM(I170:I172)</f>
        <v>0</v>
      </c>
      <c r="J173" s="114"/>
      <c r="K173" s="111">
        <f>K174-SUM(K170:K172)</f>
        <v>0</v>
      </c>
      <c r="L173" s="114"/>
      <c r="M173" s="111">
        <f>M174-SUM(M170:M172)</f>
        <v>1</v>
      </c>
      <c r="N173" s="114"/>
      <c r="O173" s="111">
        <f>O174-SUM(O170:O172)</f>
        <v>6</v>
      </c>
      <c r="P173" s="114"/>
      <c r="Q173" s="111">
        <f>Q174-SUM(Q170:Q172)</f>
        <v>0</v>
      </c>
      <c r="R173" s="114"/>
      <c r="S173" s="111">
        <f>S174-SUM(S170:S172)</f>
        <v>0</v>
      </c>
      <c r="T173" s="114"/>
      <c r="U173" s="111">
        <f>U174-SUM(U170:U172)</f>
        <v>0</v>
      </c>
      <c r="V173" s="120">
        <f>IF(W174=0,0,(W173/W174))</f>
        <v>2.0090406830738324E-3</v>
      </c>
      <c r="W173" s="117">
        <f>SUM(G173,I173,K173,M173,O173,Q173,S173,U173)</f>
        <v>8</v>
      </c>
      <c r="X173" s="36"/>
      <c r="Y173" s="36"/>
      <c r="Z173" s="36"/>
      <c r="AA173" s="50"/>
      <c r="AB173" s="50"/>
      <c r="AC173" s="50"/>
      <c r="AD173" s="39"/>
      <c r="AE173" s="39"/>
      <c r="AF173" s="35"/>
    </row>
    <row r="174" spans="2:32" ht="18.75" customHeight="1" thickTop="1" thickBot="1">
      <c r="B174" s="880" t="s">
        <v>85</v>
      </c>
      <c r="C174" s="881"/>
      <c r="D174" s="881"/>
      <c r="E174" s="882"/>
      <c r="F174" s="86">
        <f>IF(W174=0,0,(G174/W174))</f>
        <v>8.8146659969864385E-2</v>
      </c>
      <c r="G174" s="74">
        <v>351</v>
      </c>
      <c r="H174" s="86">
        <f>IF(W174=0,0,(I174/W174))</f>
        <v>8.4881968859869414E-2</v>
      </c>
      <c r="I174" s="74">
        <v>338</v>
      </c>
      <c r="J174" s="86">
        <f>IF(W174=0,0,(K174/W174))</f>
        <v>0.23304871923656453</v>
      </c>
      <c r="K174" s="74">
        <v>928</v>
      </c>
      <c r="L174" s="86">
        <f>IF(W174=0,0,(M174/W174))</f>
        <v>6.278252134605726E-2</v>
      </c>
      <c r="M174" s="74">
        <v>250</v>
      </c>
      <c r="N174" s="86">
        <f>IF(W174=0,0,(O174/W174))</f>
        <v>0.53114013058764442</v>
      </c>
      <c r="O174" s="74">
        <v>2115</v>
      </c>
      <c r="P174" s="86">
        <f>IF(W174=0,0,(Q174/W174))</f>
        <v>0</v>
      </c>
      <c r="Q174" s="74">
        <v>0</v>
      </c>
      <c r="R174" s="86">
        <f>IF(W174=0,0,(S174/W174))</f>
        <v>0</v>
      </c>
      <c r="S174" s="74">
        <v>0</v>
      </c>
      <c r="T174" s="86">
        <f>IF(W174=0,0,(U174/W174))</f>
        <v>0</v>
      </c>
      <c r="U174" s="74">
        <v>0</v>
      </c>
      <c r="V174" s="119">
        <f>SUM(V170:V173)</f>
        <v>1</v>
      </c>
      <c r="W174" s="68">
        <f>SUM(W170:W173)</f>
        <v>3982</v>
      </c>
      <c r="X174" s="877"/>
      <c r="Y174" s="877"/>
      <c r="Z174" s="43"/>
      <c r="AA174" s="65"/>
      <c r="AB174" s="62"/>
      <c r="AC174" s="63"/>
      <c r="AD174" s="43"/>
      <c r="AE174" s="43"/>
      <c r="AF174" s="43"/>
    </row>
    <row r="176" spans="2:32" ht="18.75" customHeight="1" thickBot="1">
      <c r="B176" s="66"/>
      <c r="C176" s="38"/>
      <c r="D176" s="38"/>
      <c r="E176" s="38"/>
      <c r="H176" s="884"/>
      <c r="I176" s="884"/>
      <c r="J176" s="884"/>
      <c r="K176" s="884"/>
      <c r="L176" s="884"/>
      <c r="M176" s="884"/>
    </row>
    <row r="177" spans="2:32" ht="17.25" customHeight="1" thickBot="1">
      <c r="B177" s="979">
        <v>2016</v>
      </c>
      <c r="C177" s="980"/>
      <c r="D177" s="980"/>
      <c r="E177" s="981"/>
      <c r="F177" s="982" t="s">
        <v>66</v>
      </c>
      <c r="G177" s="903"/>
      <c r="H177" s="903" t="s">
        <v>65</v>
      </c>
      <c r="I177" s="903"/>
      <c r="J177" s="903" t="s">
        <v>67</v>
      </c>
      <c r="K177" s="903"/>
      <c r="L177" s="903" t="s">
        <v>68</v>
      </c>
      <c r="M177" s="903"/>
      <c r="N177" s="903" t="s">
        <v>69</v>
      </c>
      <c r="O177" s="903"/>
      <c r="P177" s="903" t="s">
        <v>70</v>
      </c>
      <c r="Q177" s="903"/>
      <c r="R177" s="903" t="s">
        <v>71</v>
      </c>
      <c r="S177" s="903"/>
      <c r="T177" s="903" t="s">
        <v>72</v>
      </c>
      <c r="U177" s="903"/>
      <c r="V177" s="878" t="s">
        <v>85</v>
      </c>
      <c r="W177" s="879"/>
      <c r="X177" s="876"/>
      <c r="Y177" s="876"/>
      <c r="Z177" s="36"/>
      <c r="AA177" s="50"/>
      <c r="AB177" s="50"/>
      <c r="AC177" s="50"/>
      <c r="AD177" s="39"/>
      <c r="AE177" s="39"/>
      <c r="AF177" s="35"/>
    </row>
    <row r="178" spans="2:32" ht="11.25" customHeight="1">
      <c r="B178" s="952" t="s">
        <v>168</v>
      </c>
      <c r="C178" s="953"/>
      <c r="D178" s="953"/>
      <c r="E178" s="741"/>
      <c r="F178" s="213"/>
      <c r="G178" s="214">
        <v>805</v>
      </c>
      <c r="H178" s="215"/>
      <c r="I178" s="214">
        <v>655</v>
      </c>
      <c r="J178" s="215"/>
      <c r="K178" s="214">
        <v>1826</v>
      </c>
      <c r="L178" s="215"/>
      <c r="M178" s="214">
        <v>455</v>
      </c>
      <c r="N178" s="215"/>
      <c r="O178" s="214">
        <v>4480</v>
      </c>
      <c r="P178" s="215"/>
      <c r="Q178" s="214">
        <v>0</v>
      </c>
      <c r="R178" s="215"/>
      <c r="S178" s="214">
        <v>0</v>
      </c>
      <c r="T178" s="215"/>
      <c r="U178" s="214">
        <v>0</v>
      </c>
      <c r="V178" s="216">
        <f>IF(W182=0,0,(W178/W182))</f>
        <v>0.87355222611837213</v>
      </c>
      <c r="W178" s="217">
        <f>SUM(G178,I178,K178,M178,O178,Q178,S178,U178)</f>
        <v>8221</v>
      </c>
      <c r="X178" s="36"/>
      <c r="Y178" s="36"/>
      <c r="Z178" s="36"/>
      <c r="AA178" s="50"/>
      <c r="AB178" s="50"/>
      <c r="AC178" s="50"/>
      <c r="AD178" s="39"/>
      <c r="AE178" s="39"/>
      <c r="AF178" s="35"/>
    </row>
    <row r="179" spans="2:32" ht="11.25" customHeight="1">
      <c r="B179" s="976" t="s">
        <v>169</v>
      </c>
      <c r="C179" s="977"/>
      <c r="D179" s="977"/>
      <c r="E179" s="978"/>
      <c r="F179" s="218"/>
      <c r="G179" s="219">
        <v>170</v>
      </c>
      <c r="H179" s="220"/>
      <c r="I179" s="219">
        <v>127</v>
      </c>
      <c r="J179" s="220"/>
      <c r="K179" s="219">
        <v>214</v>
      </c>
      <c r="L179" s="220"/>
      <c r="M179" s="219">
        <v>78</v>
      </c>
      <c r="N179" s="220"/>
      <c r="O179" s="219">
        <v>495</v>
      </c>
      <c r="P179" s="220"/>
      <c r="Q179" s="219">
        <v>0</v>
      </c>
      <c r="R179" s="220"/>
      <c r="S179" s="219">
        <v>0</v>
      </c>
      <c r="T179" s="220"/>
      <c r="U179" s="219">
        <v>0</v>
      </c>
      <c r="V179" s="221">
        <f>IF(W182=0,0,(W179/W182))</f>
        <v>0.11518435872914674</v>
      </c>
      <c r="W179" s="222">
        <f>SUM(G179,I179,K179,M179,O179,Q179,S179,U179)</f>
        <v>1084</v>
      </c>
      <c r="X179" s="36"/>
      <c r="Y179" s="36"/>
      <c r="Z179" s="36"/>
      <c r="AA179" s="50"/>
      <c r="AB179" s="50"/>
      <c r="AC179" s="50"/>
      <c r="AD179" s="39"/>
      <c r="AE179" s="39"/>
      <c r="AF179" s="35"/>
    </row>
    <row r="180" spans="2:32" ht="11.25" customHeight="1">
      <c r="B180" s="976" t="s">
        <v>99</v>
      </c>
      <c r="C180" s="977"/>
      <c r="D180" s="977"/>
      <c r="E180" s="978"/>
      <c r="F180" s="218"/>
      <c r="G180" s="219">
        <v>20</v>
      </c>
      <c r="H180" s="220"/>
      <c r="I180" s="219">
        <v>13</v>
      </c>
      <c r="J180" s="220"/>
      <c r="K180" s="219">
        <v>12</v>
      </c>
      <c r="L180" s="220"/>
      <c r="M180" s="219">
        <v>10</v>
      </c>
      <c r="N180" s="220"/>
      <c r="O180" s="219">
        <v>28</v>
      </c>
      <c r="P180" s="220"/>
      <c r="Q180" s="219">
        <v>0</v>
      </c>
      <c r="R180" s="220"/>
      <c r="S180" s="219">
        <v>0</v>
      </c>
      <c r="T180" s="220"/>
      <c r="U180" s="219">
        <v>0</v>
      </c>
      <c r="V180" s="221">
        <f>IF(W182=0,0,(W180/W182))</f>
        <v>8.8194665816597601E-3</v>
      </c>
      <c r="W180" s="222">
        <f>SUM(G180,I180,K180,M180,O180,Q180,S180,U180)</f>
        <v>83</v>
      </c>
      <c r="X180" s="36"/>
      <c r="Y180" s="36"/>
      <c r="Z180" s="36"/>
      <c r="AA180" s="50"/>
      <c r="AB180" s="50"/>
      <c r="AC180" s="50"/>
      <c r="AD180" s="39"/>
      <c r="AE180" s="39"/>
      <c r="AF180" s="35"/>
    </row>
    <row r="181" spans="2:32" ht="11.25" customHeight="1" thickBot="1">
      <c r="B181" s="949" t="s">
        <v>170</v>
      </c>
      <c r="C181" s="950"/>
      <c r="D181" s="950"/>
      <c r="E181" s="951"/>
      <c r="F181" s="223"/>
      <c r="G181" s="224">
        <f>G182-SUM(G178:G180)</f>
        <v>11</v>
      </c>
      <c r="H181" s="225"/>
      <c r="I181" s="224">
        <f>I182-SUM(I178:I180)</f>
        <v>0</v>
      </c>
      <c r="J181" s="225"/>
      <c r="K181" s="224">
        <f>K182-SUM(K178:K180)</f>
        <v>4</v>
      </c>
      <c r="L181" s="225"/>
      <c r="M181" s="224">
        <f>M182-SUM(M178:M180)</f>
        <v>2</v>
      </c>
      <c r="N181" s="225"/>
      <c r="O181" s="224">
        <f>O182-SUM(O178:O180)</f>
        <v>6</v>
      </c>
      <c r="P181" s="225"/>
      <c r="Q181" s="224">
        <f>Q182-SUM(Q178:Q180)</f>
        <v>0</v>
      </c>
      <c r="R181" s="225"/>
      <c r="S181" s="224">
        <f>S182-SUM(S178:S180)</f>
        <v>0</v>
      </c>
      <c r="T181" s="225"/>
      <c r="U181" s="224">
        <f>U182-SUM(U178:U180)</f>
        <v>0</v>
      </c>
      <c r="V181" s="226">
        <f>IF(W182=0,0,(W181/W182))</f>
        <v>2.4439485708213794E-3</v>
      </c>
      <c r="W181" s="227">
        <f>SUM(G181,I181,K181,M181,O181,Q181,S181,U181)</f>
        <v>23</v>
      </c>
      <c r="X181" s="36"/>
      <c r="Y181" s="36"/>
      <c r="Z181" s="36"/>
      <c r="AA181" s="50"/>
      <c r="AB181" s="50"/>
      <c r="AC181" s="50"/>
      <c r="AD181" s="39"/>
      <c r="AE181" s="39"/>
      <c r="AF181" s="35"/>
    </row>
    <row r="182" spans="2:32" ht="18.75" customHeight="1" thickTop="1" thickBot="1">
      <c r="B182" s="921" t="s">
        <v>85</v>
      </c>
      <c r="C182" s="986"/>
      <c r="D182" s="986"/>
      <c r="E182" s="925"/>
      <c r="F182" s="228">
        <f>IF(W182=0,0,(G182/W182))</f>
        <v>0.10689618531505685</v>
      </c>
      <c r="G182" s="229">
        <v>1006</v>
      </c>
      <c r="H182" s="228">
        <f>IF(W182=0,0,(I182/W182))</f>
        <v>8.4475613643608546E-2</v>
      </c>
      <c r="I182" s="229">
        <v>795</v>
      </c>
      <c r="J182" s="228">
        <f>IF(W182=0,0,(K182/W182))</f>
        <v>0.2184677505047285</v>
      </c>
      <c r="K182" s="229">
        <v>2056</v>
      </c>
      <c r="L182" s="228">
        <f>IF(W182=0,0,(M182/W182))</f>
        <v>5.7910955265115291E-2</v>
      </c>
      <c r="M182" s="229">
        <v>545</v>
      </c>
      <c r="N182" s="228">
        <f>IF(W182=0,0,(O182/W182))</f>
        <v>0.53224949527149079</v>
      </c>
      <c r="O182" s="229">
        <v>5009</v>
      </c>
      <c r="P182" s="228">
        <f>IF(W182=0,0,(Q182/W182))</f>
        <v>0</v>
      </c>
      <c r="Q182" s="229">
        <v>0</v>
      </c>
      <c r="R182" s="228">
        <f>IF(W182=0,0,(S182/W182))</f>
        <v>0</v>
      </c>
      <c r="S182" s="229">
        <v>0</v>
      </c>
      <c r="T182" s="228">
        <f>IF(W182=0,0,(U182/W182))</f>
        <v>0</v>
      </c>
      <c r="U182" s="229">
        <v>0</v>
      </c>
      <c r="V182" s="230">
        <f>SUM(V178:V181)</f>
        <v>1</v>
      </c>
      <c r="W182" s="207">
        <f>SUM(W178:W181)</f>
        <v>9411</v>
      </c>
      <c r="X182" s="877"/>
      <c r="Y182" s="877"/>
      <c r="Z182" s="43"/>
      <c r="AA182" s="65"/>
      <c r="AB182" s="62"/>
      <c r="AC182" s="63"/>
      <c r="AD182" s="43"/>
      <c r="AE182" s="43"/>
      <c r="AF182" s="43"/>
    </row>
    <row r="189" spans="2:32" ht="18.75" customHeight="1" thickBot="1">
      <c r="B189" s="66" t="s">
        <v>100</v>
      </c>
      <c r="C189" s="38"/>
      <c r="D189" s="38"/>
      <c r="E189" s="38"/>
      <c r="G189" s="368">
        <v>1</v>
      </c>
      <c r="H189" s="232"/>
      <c r="I189" s="232"/>
      <c r="J189" s="232"/>
      <c r="K189" s="232"/>
      <c r="L189" s="232"/>
      <c r="M189" s="232"/>
    </row>
    <row r="190" spans="2:32" ht="17.25" customHeight="1" thickBot="1">
      <c r="B190" s="780"/>
      <c r="C190" s="781"/>
      <c r="D190" s="781"/>
      <c r="E190" s="517"/>
      <c r="F190" s="780" t="s">
        <v>171</v>
      </c>
      <c r="G190" s="781"/>
      <c r="H190" s="781" t="s">
        <v>172</v>
      </c>
      <c r="I190" s="781"/>
      <c r="J190" s="781" t="s">
        <v>173</v>
      </c>
      <c r="K190" s="781"/>
      <c r="L190" s="781" t="s">
        <v>174</v>
      </c>
      <c r="M190" s="781"/>
      <c r="N190" s="781" t="s">
        <v>175</v>
      </c>
      <c r="O190" s="781"/>
      <c r="P190" s="781" t="s">
        <v>176</v>
      </c>
      <c r="Q190" s="781"/>
      <c r="R190" s="781" t="s">
        <v>177</v>
      </c>
      <c r="S190" s="781"/>
      <c r="T190" s="781" t="s">
        <v>178</v>
      </c>
      <c r="U190" s="781"/>
      <c r="V190" s="896" t="s">
        <v>85</v>
      </c>
      <c r="W190" s="897"/>
      <c r="X190" s="876"/>
      <c r="Y190" s="876"/>
      <c r="Z190" s="36"/>
      <c r="AA190" s="50"/>
      <c r="AB190" s="50"/>
      <c r="AC190" s="50"/>
      <c r="AD190" s="39"/>
      <c r="AE190" s="39"/>
      <c r="AF190" s="35"/>
    </row>
    <row r="191" spans="2:32" ht="11.25" customHeight="1">
      <c r="B191" s="784" t="s">
        <v>168</v>
      </c>
      <c r="C191" s="785"/>
      <c r="D191" s="785"/>
      <c r="E191" s="786"/>
      <c r="F191" s="106"/>
      <c r="G191" s="107">
        <v>5998</v>
      </c>
      <c r="H191" s="112"/>
      <c r="I191" s="107">
        <v>5076</v>
      </c>
      <c r="J191" s="112"/>
      <c r="K191" s="107">
        <v>14493</v>
      </c>
      <c r="L191" s="112"/>
      <c r="M191" s="107">
        <v>3757</v>
      </c>
      <c r="N191" s="112"/>
      <c r="O191" s="107">
        <v>36516</v>
      </c>
      <c r="P191" s="112"/>
      <c r="Q191" s="107">
        <v>0</v>
      </c>
      <c r="R191" s="112"/>
      <c r="S191" s="107">
        <v>0</v>
      </c>
      <c r="T191" s="112"/>
      <c r="U191" s="107">
        <v>0</v>
      </c>
      <c r="V191" s="122">
        <f>IF(W195=0,0,(W191/W195))</f>
        <v>0.87162582575426617</v>
      </c>
      <c r="W191" s="115">
        <f>SUM(G191,I191,K191,M191,O191,Q191,S191,U191)</f>
        <v>65840</v>
      </c>
      <c r="X191" s="36"/>
      <c r="Y191" s="36"/>
      <c r="Z191" s="36"/>
      <c r="AA191" s="50"/>
      <c r="AB191" s="50"/>
      <c r="AC191" s="50"/>
      <c r="AD191" s="39"/>
      <c r="AE191" s="39"/>
      <c r="AF191" s="35"/>
    </row>
    <row r="192" spans="2:32" ht="11.25" customHeight="1">
      <c r="B192" s="782" t="s">
        <v>169</v>
      </c>
      <c r="C192" s="783"/>
      <c r="D192" s="783"/>
      <c r="E192" s="460"/>
      <c r="F192" s="108"/>
      <c r="G192" s="109">
        <v>1210</v>
      </c>
      <c r="H192" s="113"/>
      <c r="I192" s="109">
        <v>907</v>
      </c>
      <c r="J192" s="113"/>
      <c r="K192" s="109">
        <v>1770</v>
      </c>
      <c r="L192" s="113"/>
      <c r="M192" s="109">
        <v>572</v>
      </c>
      <c r="N192" s="113"/>
      <c r="O192" s="109">
        <v>4449</v>
      </c>
      <c r="P192" s="113"/>
      <c r="Q192" s="109">
        <v>0</v>
      </c>
      <c r="R192" s="113"/>
      <c r="S192" s="109">
        <v>0</v>
      </c>
      <c r="T192" s="113"/>
      <c r="U192" s="109">
        <v>0</v>
      </c>
      <c r="V192" s="121">
        <f>IF(W195=0,0,(W192/W195))</f>
        <v>0.11792896196565922</v>
      </c>
      <c r="W192" s="116">
        <f>SUM(G192,I192,K192,M192,O192,Q192,S192,U192)</f>
        <v>8908</v>
      </c>
      <c r="X192" s="36"/>
      <c r="Y192" s="36"/>
      <c r="Z192" s="36"/>
      <c r="AA192" s="50"/>
      <c r="AB192" s="50"/>
      <c r="AC192" s="50"/>
      <c r="AD192" s="39"/>
      <c r="AE192" s="39"/>
      <c r="AF192" s="35"/>
    </row>
    <row r="193" spans="1:32" ht="11.25" customHeight="1">
      <c r="B193" s="782" t="s">
        <v>99</v>
      </c>
      <c r="C193" s="783"/>
      <c r="D193" s="783"/>
      <c r="E193" s="460"/>
      <c r="F193" s="108"/>
      <c r="G193" s="109">
        <v>136</v>
      </c>
      <c r="H193" s="113"/>
      <c r="I193" s="109">
        <v>128</v>
      </c>
      <c r="J193" s="113"/>
      <c r="K193" s="109">
        <v>103</v>
      </c>
      <c r="L193" s="113"/>
      <c r="M193" s="109">
        <v>42</v>
      </c>
      <c r="N193" s="113"/>
      <c r="O193" s="109">
        <v>199</v>
      </c>
      <c r="P193" s="113"/>
      <c r="Q193" s="109">
        <v>0</v>
      </c>
      <c r="R193" s="113"/>
      <c r="S193" s="109">
        <v>0</v>
      </c>
      <c r="T193" s="113"/>
      <c r="U193" s="109">
        <v>0</v>
      </c>
      <c r="V193" s="121">
        <f>IF(W195=0,0,(W193/W195))</f>
        <v>8.0490355719713517E-3</v>
      </c>
      <c r="W193" s="116">
        <f>SUM(G193,I193,K193,M193,O193,Q193,S193,U193)</f>
        <v>608</v>
      </c>
      <c r="X193" s="36"/>
      <c r="Y193" s="36"/>
      <c r="Z193" s="36"/>
      <c r="AA193" s="50"/>
      <c r="AB193" s="50"/>
      <c r="AC193" s="50"/>
      <c r="AD193" s="39"/>
      <c r="AE193" s="39"/>
      <c r="AF193" s="35"/>
    </row>
    <row r="194" spans="1:32" ht="11.25" customHeight="1" thickBot="1">
      <c r="B194" s="808" t="s">
        <v>170</v>
      </c>
      <c r="C194" s="809"/>
      <c r="D194" s="809"/>
      <c r="E194" s="425"/>
      <c r="F194" s="110"/>
      <c r="G194" s="111">
        <f>G195-SUM(G191:G193)</f>
        <v>48</v>
      </c>
      <c r="H194" s="114"/>
      <c r="I194" s="111">
        <f>I195-SUM(I191:I193)</f>
        <v>13</v>
      </c>
      <c r="J194" s="114"/>
      <c r="K194" s="111">
        <f>K195-SUM(K191:K193)</f>
        <v>31</v>
      </c>
      <c r="L194" s="114"/>
      <c r="M194" s="111">
        <f>M195-SUM(M191:M193)</f>
        <v>6</v>
      </c>
      <c r="N194" s="114"/>
      <c r="O194" s="111">
        <f>O195-SUM(O191:O193)</f>
        <v>83</v>
      </c>
      <c r="P194" s="114"/>
      <c r="Q194" s="111">
        <f>Q195-SUM(Q191:Q193)</f>
        <v>0</v>
      </c>
      <c r="R194" s="114"/>
      <c r="S194" s="111">
        <f>S195-SUM(S191:S193)</f>
        <v>0</v>
      </c>
      <c r="T194" s="114"/>
      <c r="U194" s="111">
        <f>U195-SUM(U191:U193)</f>
        <v>0</v>
      </c>
      <c r="V194" s="120">
        <f>IF(W195=0,0,(W194/W195))</f>
        <v>2.3961767081033137E-3</v>
      </c>
      <c r="W194" s="117">
        <f>SUM(G194,I194,K194,M194,O194,Q194,S194,U194)</f>
        <v>181</v>
      </c>
      <c r="X194" s="36"/>
      <c r="Y194" s="36"/>
      <c r="Z194" s="36"/>
      <c r="AA194" s="50"/>
      <c r="AB194" s="50"/>
      <c r="AC194" s="50"/>
      <c r="AD194" s="39"/>
      <c r="AE194" s="39"/>
      <c r="AF194" s="35"/>
    </row>
    <row r="195" spans="1:32" ht="18.75" customHeight="1" thickTop="1" thickBot="1">
      <c r="B195" s="880" t="s">
        <v>85</v>
      </c>
      <c r="C195" s="881"/>
      <c r="D195" s="881"/>
      <c r="E195" s="883"/>
      <c r="F195" s="118">
        <f>IF(W195=0,0,(G195/W195))</f>
        <v>9.7859327217125383E-2</v>
      </c>
      <c r="G195" s="74">
        <v>7392</v>
      </c>
      <c r="H195" s="86">
        <f>IF(W195=0,0,(I195/W195))</f>
        <v>8.1072851715053545E-2</v>
      </c>
      <c r="I195" s="74">
        <v>6124</v>
      </c>
      <c r="J195" s="86">
        <f>IF(W195=0,0,(K195/W195))</f>
        <v>0.2170724280816024</v>
      </c>
      <c r="K195" s="74">
        <v>16397</v>
      </c>
      <c r="L195" s="86">
        <f>IF(W195=0,0,(M195/W195))</f>
        <v>5.7945112990984551E-2</v>
      </c>
      <c r="M195" s="74">
        <v>4377</v>
      </c>
      <c r="N195" s="86">
        <f>IF(W195=0,0,(O195/W195))</f>
        <v>0.54605027999523414</v>
      </c>
      <c r="O195" s="74">
        <v>41247</v>
      </c>
      <c r="P195" s="86">
        <f>IF(W195=0,0,(Q195/W195))</f>
        <v>0</v>
      </c>
      <c r="Q195" s="74">
        <v>0</v>
      </c>
      <c r="R195" s="86">
        <f>IF(W195=0,0,(S195/W195))</f>
        <v>0</v>
      </c>
      <c r="S195" s="74">
        <v>0</v>
      </c>
      <c r="T195" s="86">
        <f>IF(W195=0,0,(U195/W195))</f>
        <v>0</v>
      </c>
      <c r="U195" s="74">
        <v>0</v>
      </c>
      <c r="V195" s="119">
        <f>SUM(V191:V194)</f>
        <v>1</v>
      </c>
      <c r="W195" s="68">
        <f>SUM(W191:W194)</f>
        <v>75537</v>
      </c>
      <c r="X195" s="877"/>
      <c r="Y195" s="877"/>
      <c r="Z195" s="43"/>
      <c r="AA195" s="65"/>
      <c r="AB195" s="62"/>
      <c r="AC195" s="63"/>
      <c r="AD195" s="43"/>
      <c r="AE195" s="43"/>
      <c r="AF195" s="43"/>
    </row>
    <row r="196" spans="1:32">
      <c r="N196" s="30"/>
    </row>
    <row r="198" spans="1:32" ht="18.75" customHeight="1">
      <c r="B198" s="231" t="s">
        <v>101</v>
      </c>
      <c r="C198" s="38"/>
      <c r="D198" s="38"/>
      <c r="E198" s="38"/>
      <c r="H198" s="369"/>
      <c r="I198" s="369"/>
      <c r="J198" s="233"/>
      <c r="K198" s="233"/>
    </row>
    <row r="199" spans="1:32" ht="18" customHeight="1" thickBot="1">
      <c r="B199" s="760">
        <v>6</v>
      </c>
      <c r="C199" s="760"/>
      <c r="D199" s="760"/>
      <c r="E199" s="760"/>
      <c r="F199" s="761">
        <v>1</v>
      </c>
      <c r="G199" s="761"/>
      <c r="H199" s="856"/>
      <c r="I199" s="856"/>
      <c r="J199" s="233"/>
      <c r="K199" s="233"/>
    </row>
    <row r="200" spans="1:32" ht="11.25" customHeight="1">
      <c r="B200" s="852" t="s">
        <v>44</v>
      </c>
      <c r="C200" s="523"/>
      <c r="D200" s="523"/>
      <c r="E200" s="524"/>
      <c r="F200" s="520" t="s">
        <v>66</v>
      </c>
      <c r="G200" s="521"/>
      <c r="H200" s="520" t="s">
        <v>65</v>
      </c>
      <c r="I200" s="521"/>
      <c r="J200" s="520" t="s">
        <v>67</v>
      </c>
      <c r="K200" s="521"/>
      <c r="L200" s="520" t="s">
        <v>68</v>
      </c>
      <c r="M200" s="521"/>
      <c r="N200" s="520" t="s">
        <v>69</v>
      </c>
      <c r="O200" s="596"/>
      <c r="P200" s="520" t="s">
        <v>70</v>
      </c>
      <c r="Q200" s="521"/>
      <c r="R200" s="520" t="s">
        <v>71</v>
      </c>
      <c r="S200" s="521"/>
      <c r="T200" s="520" t="s">
        <v>72</v>
      </c>
      <c r="U200" s="596"/>
      <c r="V200" s="848" t="s">
        <v>85</v>
      </c>
      <c r="W200" s="849"/>
      <c r="X200" s="44"/>
      <c r="Y200" s="45"/>
      <c r="Z200" s="45"/>
      <c r="AA200" s="39"/>
      <c r="AB200" s="42"/>
      <c r="AC200" s="42"/>
    </row>
    <row r="201" spans="1:32" ht="11.25" customHeight="1" thickBot="1">
      <c r="A201" s="2"/>
      <c r="B201" s="853"/>
      <c r="C201" s="854"/>
      <c r="D201" s="854"/>
      <c r="E201" s="855"/>
      <c r="F201" s="512" t="s">
        <v>127</v>
      </c>
      <c r="G201" s="819"/>
      <c r="H201" s="850" t="s">
        <v>127</v>
      </c>
      <c r="I201" s="819"/>
      <c r="J201" s="850" t="s">
        <v>127</v>
      </c>
      <c r="K201" s="819"/>
      <c r="L201" s="850" t="s">
        <v>127</v>
      </c>
      <c r="M201" s="819"/>
      <c r="N201" s="850" t="s">
        <v>127</v>
      </c>
      <c r="O201" s="819"/>
      <c r="P201" s="850" t="s">
        <v>127</v>
      </c>
      <c r="Q201" s="819"/>
      <c r="R201" s="850" t="s">
        <v>127</v>
      </c>
      <c r="S201" s="819"/>
      <c r="T201" s="850" t="s">
        <v>127</v>
      </c>
      <c r="U201" s="851"/>
      <c r="V201" s="847" t="s">
        <v>128</v>
      </c>
      <c r="W201" s="827"/>
      <c r="X201" s="44"/>
      <c r="Y201" s="50"/>
      <c r="Z201" s="57"/>
      <c r="AA201" s="39"/>
      <c r="AB201" s="39"/>
      <c r="AC201" s="42"/>
    </row>
    <row r="202" spans="1:32" ht="11.25" customHeight="1">
      <c r="A202" s="2"/>
      <c r="B202" s="587" t="s">
        <v>179</v>
      </c>
      <c r="C202" s="687"/>
      <c r="D202" s="687"/>
      <c r="E202" s="588"/>
      <c r="F202" s="775">
        <f>SUM(F260,F318,F376)</f>
        <v>0</v>
      </c>
      <c r="G202" s="774"/>
      <c r="H202" s="772">
        <f>SUM(H260,H318,H376)</f>
        <v>0</v>
      </c>
      <c r="I202" s="774"/>
      <c r="J202" s="772">
        <f>SUM(J260,J318,J376)</f>
        <v>0</v>
      </c>
      <c r="K202" s="774"/>
      <c r="L202" s="772">
        <f>SUM(L260,L318,L377)</f>
        <v>0</v>
      </c>
      <c r="M202" s="774"/>
      <c r="N202" s="772">
        <f>SUM(N260,N318,N376)</f>
        <v>2</v>
      </c>
      <c r="O202" s="774"/>
      <c r="P202" s="772">
        <f>SUM(P260,P318,P376)</f>
        <v>0</v>
      </c>
      <c r="Q202" s="774"/>
      <c r="R202" s="772">
        <f>SUM(R260,R318,R376)</f>
        <v>0</v>
      </c>
      <c r="S202" s="774"/>
      <c r="T202" s="772">
        <f>SUM(T260,T318,T376)</f>
        <v>0</v>
      </c>
      <c r="U202" s="773"/>
      <c r="V202" s="394">
        <f t="shared" ref="V202:V225" si="12">IF($W$226=0,0,(W202/$W$226))</f>
        <v>0.15384615384615385</v>
      </c>
      <c r="W202" s="14">
        <f t="shared" ref="W202:W225" si="13">SUM(F202:U202)</f>
        <v>2</v>
      </c>
      <c r="X202" s="48"/>
      <c r="Y202" s="60"/>
      <c r="Z202" s="61"/>
      <c r="AA202" s="41"/>
      <c r="AB202" s="40"/>
      <c r="AC202" s="40"/>
    </row>
    <row r="203" spans="1:32" ht="11.25" customHeight="1">
      <c r="A203" s="2"/>
      <c r="B203" s="766" t="s">
        <v>180</v>
      </c>
      <c r="C203" s="443"/>
      <c r="D203" s="443"/>
      <c r="E203" s="767"/>
      <c r="F203" s="770">
        <f>SUM(F261,F319,F377)</f>
        <v>0</v>
      </c>
      <c r="G203" s="769"/>
      <c r="H203" s="768">
        <f>SUM(H261,H319,H377)</f>
        <v>0</v>
      </c>
      <c r="I203" s="769"/>
      <c r="J203" s="768">
        <f>SUM(J261,J319,J377)</f>
        <v>0</v>
      </c>
      <c r="K203" s="769"/>
      <c r="L203" s="768">
        <f>SUM(L261,L319,L377)</f>
        <v>0</v>
      </c>
      <c r="M203" s="769"/>
      <c r="N203" s="768">
        <f>SUM(N261,N319,N377)</f>
        <v>2</v>
      </c>
      <c r="O203" s="769"/>
      <c r="P203" s="768">
        <f>SUM(P261,P319,P377)</f>
        <v>0</v>
      </c>
      <c r="Q203" s="769"/>
      <c r="R203" s="768">
        <f>SUM(R261,R319,R377)</f>
        <v>0</v>
      </c>
      <c r="S203" s="769"/>
      <c r="T203" s="768">
        <f>SUM(T261,T319,T377)</f>
        <v>0</v>
      </c>
      <c r="U203" s="771"/>
      <c r="V203" s="395">
        <f t="shared" si="12"/>
        <v>0.15384615384615385</v>
      </c>
      <c r="W203" s="15">
        <f t="shared" si="13"/>
        <v>2</v>
      </c>
      <c r="X203" s="48"/>
      <c r="Y203" s="60"/>
      <c r="Z203" s="61"/>
      <c r="AA203" s="41"/>
      <c r="AB203" s="40"/>
      <c r="AC203" s="40"/>
    </row>
    <row r="204" spans="1:32" ht="11.25" customHeight="1">
      <c r="A204" s="2"/>
      <c r="B204" s="766" t="s">
        <v>181</v>
      </c>
      <c r="C204" s="443"/>
      <c r="D204" s="443"/>
      <c r="E204" s="767"/>
      <c r="F204" s="770">
        <f>SUM(F262,F320,F378)</f>
        <v>0</v>
      </c>
      <c r="G204" s="769"/>
      <c r="H204" s="768">
        <f t="shared" ref="H204:H225" si="14">SUM(H262,H320,H378)</f>
        <v>0</v>
      </c>
      <c r="I204" s="769"/>
      <c r="J204" s="768">
        <f t="shared" ref="J204:J225" si="15">SUM(J262,J320,J378)</f>
        <v>0</v>
      </c>
      <c r="K204" s="769"/>
      <c r="L204" s="768">
        <f t="shared" ref="L204:L225" si="16">SUM(L262,L320,L378)</f>
        <v>0</v>
      </c>
      <c r="M204" s="769"/>
      <c r="N204" s="768">
        <f t="shared" ref="N204:N225" si="17">SUM(N262,N320,N378)</f>
        <v>1</v>
      </c>
      <c r="O204" s="769"/>
      <c r="P204" s="768">
        <f t="shared" ref="P204:P225" si="18">SUM(P262,P320,P378)</f>
        <v>0</v>
      </c>
      <c r="Q204" s="769"/>
      <c r="R204" s="768">
        <f t="shared" ref="R204:R225" si="19">SUM(R262,R320,R378)</f>
        <v>0</v>
      </c>
      <c r="S204" s="769"/>
      <c r="T204" s="768">
        <f t="shared" ref="T204:T225" si="20">SUM(T262,T320,T378)</f>
        <v>0</v>
      </c>
      <c r="U204" s="771"/>
      <c r="V204" s="395">
        <f t="shared" si="12"/>
        <v>7.6923076923076927E-2</v>
      </c>
      <c r="W204" s="15">
        <f t="shared" si="13"/>
        <v>1</v>
      </c>
      <c r="X204" s="48"/>
      <c r="Y204" s="60"/>
      <c r="Z204" s="61"/>
      <c r="AA204" s="41"/>
      <c r="AB204" s="40"/>
      <c r="AC204" s="40"/>
    </row>
    <row r="205" spans="1:32" ht="11.25" customHeight="1">
      <c r="A205" s="2"/>
      <c r="B205" s="766" t="s">
        <v>182</v>
      </c>
      <c r="C205" s="443"/>
      <c r="D205" s="443"/>
      <c r="E205" s="767"/>
      <c r="F205" s="770">
        <f t="shared" ref="F205:F225" si="21">SUM(F263,F321,F379)</f>
        <v>0</v>
      </c>
      <c r="G205" s="769"/>
      <c r="H205" s="768">
        <f t="shared" si="14"/>
        <v>0</v>
      </c>
      <c r="I205" s="769"/>
      <c r="J205" s="768">
        <f t="shared" si="15"/>
        <v>0</v>
      </c>
      <c r="K205" s="769"/>
      <c r="L205" s="768">
        <f t="shared" si="16"/>
        <v>0</v>
      </c>
      <c r="M205" s="769"/>
      <c r="N205" s="768">
        <f t="shared" si="17"/>
        <v>1</v>
      </c>
      <c r="O205" s="769"/>
      <c r="P205" s="768">
        <f t="shared" si="18"/>
        <v>0</v>
      </c>
      <c r="Q205" s="769"/>
      <c r="R205" s="768">
        <f t="shared" si="19"/>
        <v>0</v>
      </c>
      <c r="S205" s="769"/>
      <c r="T205" s="768">
        <f t="shared" si="20"/>
        <v>0</v>
      </c>
      <c r="U205" s="771"/>
      <c r="V205" s="395">
        <f t="shared" si="12"/>
        <v>7.6923076923076927E-2</v>
      </c>
      <c r="W205" s="15">
        <f t="shared" si="13"/>
        <v>1</v>
      </c>
      <c r="X205" s="48"/>
      <c r="Y205" s="60"/>
      <c r="Z205" s="61"/>
      <c r="AA205" s="41"/>
      <c r="AB205" s="40"/>
      <c r="AC205" s="40"/>
    </row>
    <row r="206" spans="1:32" ht="11.25" customHeight="1">
      <c r="A206" s="2"/>
      <c r="B206" s="766" t="s">
        <v>183</v>
      </c>
      <c r="C206" s="443"/>
      <c r="D206" s="443"/>
      <c r="E206" s="767"/>
      <c r="F206" s="770">
        <f t="shared" si="21"/>
        <v>0</v>
      </c>
      <c r="G206" s="769"/>
      <c r="H206" s="768">
        <f t="shared" si="14"/>
        <v>0</v>
      </c>
      <c r="I206" s="769"/>
      <c r="J206" s="768">
        <f t="shared" si="15"/>
        <v>0</v>
      </c>
      <c r="K206" s="769"/>
      <c r="L206" s="768">
        <f t="shared" si="16"/>
        <v>0</v>
      </c>
      <c r="M206" s="769"/>
      <c r="N206" s="768">
        <f t="shared" si="17"/>
        <v>1</v>
      </c>
      <c r="O206" s="769"/>
      <c r="P206" s="768">
        <f t="shared" si="18"/>
        <v>0</v>
      </c>
      <c r="Q206" s="769"/>
      <c r="R206" s="768">
        <f t="shared" si="19"/>
        <v>0</v>
      </c>
      <c r="S206" s="769"/>
      <c r="T206" s="768">
        <f t="shared" si="20"/>
        <v>0</v>
      </c>
      <c r="U206" s="771"/>
      <c r="V206" s="395">
        <f t="shared" si="12"/>
        <v>7.6923076923076927E-2</v>
      </c>
      <c r="W206" s="15">
        <f t="shared" si="13"/>
        <v>1</v>
      </c>
      <c r="X206" s="48"/>
      <c r="Y206" s="60"/>
      <c r="Z206" s="61"/>
      <c r="AA206" s="41"/>
      <c r="AB206" s="40"/>
      <c r="AC206" s="40"/>
    </row>
    <row r="207" spans="1:32" ht="11.25" customHeight="1">
      <c r="A207" s="2"/>
      <c r="B207" s="766" t="s">
        <v>184</v>
      </c>
      <c r="C207" s="443"/>
      <c r="D207" s="443"/>
      <c r="E207" s="767"/>
      <c r="F207" s="770">
        <f t="shared" si="21"/>
        <v>0</v>
      </c>
      <c r="G207" s="769"/>
      <c r="H207" s="768">
        <f t="shared" si="14"/>
        <v>0</v>
      </c>
      <c r="I207" s="769"/>
      <c r="J207" s="768">
        <f t="shared" si="15"/>
        <v>0</v>
      </c>
      <c r="K207" s="769"/>
      <c r="L207" s="768">
        <f t="shared" si="16"/>
        <v>0</v>
      </c>
      <c r="M207" s="769"/>
      <c r="N207" s="768">
        <f t="shared" si="17"/>
        <v>0</v>
      </c>
      <c r="O207" s="769"/>
      <c r="P207" s="768">
        <f t="shared" si="18"/>
        <v>0</v>
      </c>
      <c r="Q207" s="769"/>
      <c r="R207" s="768">
        <f t="shared" si="19"/>
        <v>0</v>
      </c>
      <c r="S207" s="769"/>
      <c r="T207" s="768">
        <f t="shared" si="20"/>
        <v>0</v>
      </c>
      <c r="U207" s="771"/>
      <c r="V207" s="395">
        <f t="shared" si="12"/>
        <v>0</v>
      </c>
      <c r="W207" s="15">
        <f t="shared" si="13"/>
        <v>0</v>
      </c>
      <c r="X207" s="48"/>
      <c r="Y207" s="60"/>
      <c r="Z207" s="61"/>
      <c r="AA207" s="41"/>
      <c r="AB207" s="40"/>
      <c r="AC207" s="40"/>
    </row>
    <row r="208" spans="1:32" ht="11.25" customHeight="1">
      <c r="A208" s="2"/>
      <c r="B208" s="766" t="s">
        <v>185</v>
      </c>
      <c r="C208" s="443"/>
      <c r="D208" s="443"/>
      <c r="E208" s="767"/>
      <c r="F208" s="770">
        <f t="shared" si="21"/>
        <v>0</v>
      </c>
      <c r="G208" s="769"/>
      <c r="H208" s="768">
        <f t="shared" si="14"/>
        <v>0</v>
      </c>
      <c r="I208" s="769"/>
      <c r="J208" s="768">
        <f t="shared" si="15"/>
        <v>0</v>
      </c>
      <c r="K208" s="769"/>
      <c r="L208" s="768">
        <f t="shared" si="16"/>
        <v>0</v>
      </c>
      <c r="M208" s="769"/>
      <c r="N208" s="768">
        <f t="shared" si="17"/>
        <v>0</v>
      </c>
      <c r="O208" s="769"/>
      <c r="P208" s="768">
        <f t="shared" si="18"/>
        <v>0</v>
      </c>
      <c r="Q208" s="769"/>
      <c r="R208" s="768">
        <f t="shared" si="19"/>
        <v>0</v>
      </c>
      <c r="S208" s="769"/>
      <c r="T208" s="768">
        <f t="shared" si="20"/>
        <v>0</v>
      </c>
      <c r="U208" s="771"/>
      <c r="V208" s="395">
        <f t="shared" si="12"/>
        <v>0</v>
      </c>
      <c r="W208" s="15">
        <f t="shared" si="13"/>
        <v>0</v>
      </c>
      <c r="X208" s="48"/>
      <c r="Y208" s="60"/>
      <c r="Z208" s="61"/>
      <c r="AA208" s="41"/>
      <c r="AB208" s="40"/>
      <c r="AC208" s="40"/>
    </row>
    <row r="209" spans="1:29" ht="11.25" customHeight="1">
      <c r="A209" s="2"/>
      <c r="B209" s="766" t="s">
        <v>186</v>
      </c>
      <c r="C209" s="443"/>
      <c r="D209" s="443"/>
      <c r="E209" s="767"/>
      <c r="F209" s="770">
        <f t="shared" si="21"/>
        <v>0</v>
      </c>
      <c r="G209" s="769"/>
      <c r="H209" s="768">
        <f t="shared" si="14"/>
        <v>0</v>
      </c>
      <c r="I209" s="769"/>
      <c r="J209" s="768">
        <f t="shared" si="15"/>
        <v>0</v>
      </c>
      <c r="K209" s="769"/>
      <c r="L209" s="768">
        <f t="shared" si="16"/>
        <v>0</v>
      </c>
      <c r="M209" s="769"/>
      <c r="N209" s="768">
        <f t="shared" si="17"/>
        <v>0</v>
      </c>
      <c r="O209" s="769"/>
      <c r="P209" s="768">
        <f t="shared" si="18"/>
        <v>0</v>
      </c>
      <c r="Q209" s="769"/>
      <c r="R209" s="768">
        <f t="shared" si="19"/>
        <v>0</v>
      </c>
      <c r="S209" s="769"/>
      <c r="T209" s="768">
        <f t="shared" si="20"/>
        <v>0</v>
      </c>
      <c r="U209" s="771"/>
      <c r="V209" s="395">
        <f t="shared" si="12"/>
        <v>0</v>
      </c>
      <c r="W209" s="15">
        <f t="shared" si="13"/>
        <v>0</v>
      </c>
      <c r="X209" s="48"/>
      <c r="Y209" s="60"/>
      <c r="Z209" s="61"/>
      <c r="AA209" s="41"/>
      <c r="AB209" s="40"/>
      <c r="AC209" s="40"/>
    </row>
    <row r="210" spans="1:29" ht="11.25" customHeight="1">
      <c r="A210" s="2"/>
      <c r="B210" s="766" t="s">
        <v>187</v>
      </c>
      <c r="C210" s="443"/>
      <c r="D210" s="443"/>
      <c r="E210" s="767"/>
      <c r="F210" s="770">
        <f t="shared" si="21"/>
        <v>0</v>
      </c>
      <c r="G210" s="769"/>
      <c r="H210" s="768">
        <f t="shared" si="14"/>
        <v>1</v>
      </c>
      <c r="I210" s="769"/>
      <c r="J210" s="768">
        <f t="shared" si="15"/>
        <v>0</v>
      </c>
      <c r="K210" s="769"/>
      <c r="L210" s="768">
        <f t="shared" si="16"/>
        <v>0</v>
      </c>
      <c r="M210" s="769"/>
      <c r="N210" s="768">
        <f t="shared" si="17"/>
        <v>0</v>
      </c>
      <c r="O210" s="769"/>
      <c r="P210" s="768">
        <f t="shared" si="18"/>
        <v>0</v>
      </c>
      <c r="Q210" s="769"/>
      <c r="R210" s="768">
        <f t="shared" si="19"/>
        <v>0</v>
      </c>
      <c r="S210" s="769"/>
      <c r="T210" s="768">
        <f t="shared" si="20"/>
        <v>0</v>
      </c>
      <c r="U210" s="771"/>
      <c r="V210" s="395">
        <f t="shared" si="12"/>
        <v>7.6923076923076927E-2</v>
      </c>
      <c r="W210" s="15">
        <f t="shared" si="13"/>
        <v>1</v>
      </c>
      <c r="X210" s="48"/>
      <c r="Y210" s="60"/>
      <c r="Z210" s="61"/>
      <c r="AA210" s="41"/>
      <c r="AB210" s="40"/>
      <c r="AC210" s="40"/>
    </row>
    <row r="211" spans="1:29" ht="11.25" customHeight="1">
      <c r="A211" s="2"/>
      <c r="B211" s="766" t="s">
        <v>188</v>
      </c>
      <c r="C211" s="443"/>
      <c r="D211" s="443"/>
      <c r="E211" s="767"/>
      <c r="F211" s="770">
        <f t="shared" si="21"/>
        <v>0</v>
      </c>
      <c r="G211" s="769"/>
      <c r="H211" s="768">
        <f t="shared" si="14"/>
        <v>0</v>
      </c>
      <c r="I211" s="769"/>
      <c r="J211" s="768">
        <f t="shared" si="15"/>
        <v>1</v>
      </c>
      <c r="K211" s="769"/>
      <c r="L211" s="768">
        <f t="shared" si="16"/>
        <v>0</v>
      </c>
      <c r="M211" s="769"/>
      <c r="N211" s="768">
        <f t="shared" si="17"/>
        <v>0</v>
      </c>
      <c r="O211" s="769"/>
      <c r="P211" s="768">
        <f t="shared" si="18"/>
        <v>0</v>
      </c>
      <c r="Q211" s="769"/>
      <c r="R211" s="768">
        <f t="shared" si="19"/>
        <v>0</v>
      </c>
      <c r="S211" s="769"/>
      <c r="T211" s="768">
        <f t="shared" si="20"/>
        <v>0</v>
      </c>
      <c r="U211" s="771"/>
      <c r="V211" s="395">
        <f t="shared" si="12"/>
        <v>7.6923076923076927E-2</v>
      </c>
      <c r="W211" s="15">
        <f t="shared" si="13"/>
        <v>1</v>
      </c>
      <c r="X211" s="48"/>
      <c r="Y211" s="60"/>
      <c r="Z211" s="61"/>
      <c r="AA211" s="41"/>
      <c r="AB211" s="40"/>
      <c r="AC211" s="40"/>
    </row>
    <row r="212" spans="1:29" ht="11.25" customHeight="1">
      <c r="A212" s="2"/>
      <c r="B212" s="766" t="s">
        <v>189</v>
      </c>
      <c r="C212" s="443"/>
      <c r="D212" s="443"/>
      <c r="E212" s="767"/>
      <c r="F212" s="770">
        <f t="shared" si="21"/>
        <v>0</v>
      </c>
      <c r="G212" s="769"/>
      <c r="H212" s="768">
        <f t="shared" si="14"/>
        <v>0</v>
      </c>
      <c r="I212" s="769"/>
      <c r="J212" s="768">
        <f t="shared" si="15"/>
        <v>0</v>
      </c>
      <c r="K212" s="769"/>
      <c r="L212" s="768">
        <f t="shared" si="16"/>
        <v>0</v>
      </c>
      <c r="M212" s="769"/>
      <c r="N212" s="768">
        <f t="shared" si="17"/>
        <v>0</v>
      </c>
      <c r="O212" s="769"/>
      <c r="P212" s="768">
        <f t="shared" si="18"/>
        <v>0</v>
      </c>
      <c r="Q212" s="769"/>
      <c r="R212" s="768">
        <f t="shared" si="19"/>
        <v>0</v>
      </c>
      <c r="S212" s="769"/>
      <c r="T212" s="768">
        <f t="shared" si="20"/>
        <v>0</v>
      </c>
      <c r="U212" s="771"/>
      <c r="V212" s="395">
        <f t="shared" si="12"/>
        <v>0</v>
      </c>
      <c r="W212" s="15">
        <f t="shared" si="13"/>
        <v>0</v>
      </c>
      <c r="X212" s="48"/>
      <c r="Y212" s="60"/>
      <c r="Z212" s="61"/>
      <c r="AA212" s="41"/>
      <c r="AB212" s="40"/>
      <c r="AC212" s="40"/>
    </row>
    <row r="213" spans="1:29" ht="11.25" customHeight="1">
      <c r="A213" s="2"/>
      <c r="B213" s="766" t="s">
        <v>190</v>
      </c>
      <c r="C213" s="443"/>
      <c r="D213" s="443"/>
      <c r="E213" s="767"/>
      <c r="F213" s="770">
        <f t="shared" si="21"/>
        <v>0</v>
      </c>
      <c r="G213" s="769"/>
      <c r="H213" s="768">
        <f t="shared" si="14"/>
        <v>0</v>
      </c>
      <c r="I213" s="769"/>
      <c r="J213" s="768">
        <f t="shared" si="15"/>
        <v>0</v>
      </c>
      <c r="K213" s="769"/>
      <c r="L213" s="768">
        <f t="shared" si="16"/>
        <v>0</v>
      </c>
      <c r="M213" s="769"/>
      <c r="N213" s="768">
        <f t="shared" si="17"/>
        <v>0</v>
      </c>
      <c r="O213" s="769"/>
      <c r="P213" s="768">
        <f t="shared" si="18"/>
        <v>0</v>
      </c>
      <c r="Q213" s="769"/>
      <c r="R213" s="768">
        <f t="shared" si="19"/>
        <v>0</v>
      </c>
      <c r="S213" s="769"/>
      <c r="T213" s="768">
        <f t="shared" si="20"/>
        <v>0</v>
      </c>
      <c r="U213" s="771"/>
      <c r="V213" s="395">
        <f t="shared" si="12"/>
        <v>0</v>
      </c>
      <c r="W213" s="15">
        <f t="shared" si="13"/>
        <v>0</v>
      </c>
      <c r="X213" s="48"/>
      <c r="Y213" s="60"/>
      <c r="Z213" s="61"/>
      <c r="AA213" s="41"/>
      <c r="AB213" s="40"/>
      <c r="AC213" s="40"/>
    </row>
    <row r="214" spans="1:29" ht="11.25" customHeight="1">
      <c r="A214" s="2"/>
      <c r="B214" s="766" t="s">
        <v>191</v>
      </c>
      <c r="C214" s="443"/>
      <c r="D214" s="443"/>
      <c r="E214" s="767"/>
      <c r="F214" s="770">
        <f t="shared" si="21"/>
        <v>0</v>
      </c>
      <c r="G214" s="769"/>
      <c r="H214" s="768">
        <f t="shared" si="14"/>
        <v>0</v>
      </c>
      <c r="I214" s="769"/>
      <c r="J214" s="768">
        <f t="shared" si="15"/>
        <v>0</v>
      </c>
      <c r="K214" s="769"/>
      <c r="L214" s="768">
        <f t="shared" si="16"/>
        <v>0</v>
      </c>
      <c r="M214" s="769"/>
      <c r="N214" s="768">
        <f t="shared" si="17"/>
        <v>0</v>
      </c>
      <c r="O214" s="769"/>
      <c r="P214" s="768">
        <f t="shared" si="18"/>
        <v>0</v>
      </c>
      <c r="Q214" s="769"/>
      <c r="R214" s="768">
        <f t="shared" si="19"/>
        <v>0</v>
      </c>
      <c r="S214" s="769"/>
      <c r="T214" s="768">
        <f t="shared" si="20"/>
        <v>0</v>
      </c>
      <c r="U214" s="771"/>
      <c r="V214" s="395">
        <f t="shared" si="12"/>
        <v>0</v>
      </c>
      <c r="W214" s="15">
        <f t="shared" si="13"/>
        <v>0</v>
      </c>
      <c r="X214" s="48"/>
      <c r="Y214" s="60"/>
      <c r="Z214" s="61"/>
      <c r="AA214" s="41"/>
      <c r="AB214" s="40"/>
      <c r="AC214" s="40"/>
    </row>
    <row r="215" spans="1:29" ht="11.25" customHeight="1">
      <c r="A215" s="2"/>
      <c r="B215" s="766" t="s">
        <v>192</v>
      </c>
      <c r="C215" s="443"/>
      <c r="D215" s="443"/>
      <c r="E215" s="767"/>
      <c r="F215" s="770">
        <f t="shared" si="21"/>
        <v>0</v>
      </c>
      <c r="G215" s="769"/>
      <c r="H215" s="768">
        <f t="shared" si="14"/>
        <v>0</v>
      </c>
      <c r="I215" s="769"/>
      <c r="J215" s="768">
        <f t="shared" si="15"/>
        <v>1</v>
      </c>
      <c r="K215" s="769"/>
      <c r="L215" s="768">
        <f t="shared" si="16"/>
        <v>0</v>
      </c>
      <c r="M215" s="769"/>
      <c r="N215" s="768">
        <f t="shared" si="17"/>
        <v>0</v>
      </c>
      <c r="O215" s="769"/>
      <c r="P215" s="768">
        <f t="shared" si="18"/>
        <v>0</v>
      </c>
      <c r="Q215" s="769"/>
      <c r="R215" s="768">
        <f t="shared" si="19"/>
        <v>0</v>
      </c>
      <c r="S215" s="769"/>
      <c r="T215" s="768">
        <f t="shared" si="20"/>
        <v>0</v>
      </c>
      <c r="U215" s="771"/>
      <c r="V215" s="395">
        <f t="shared" si="12"/>
        <v>7.6923076923076927E-2</v>
      </c>
      <c r="W215" s="15">
        <f t="shared" si="13"/>
        <v>1</v>
      </c>
      <c r="X215" s="48"/>
      <c r="Y215" s="60"/>
      <c r="Z215" s="61"/>
      <c r="AA215" s="41"/>
      <c r="AB215" s="40"/>
      <c r="AC215" s="40"/>
    </row>
    <row r="216" spans="1:29" ht="11.25" customHeight="1">
      <c r="A216" s="2"/>
      <c r="B216" s="766" t="s">
        <v>193</v>
      </c>
      <c r="C216" s="443"/>
      <c r="D216" s="443"/>
      <c r="E216" s="767"/>
      <c r="F216" s="770">
        <f t="shared" si="21"/>
        <v>1</v>
      </c>
      <c r="G216" s="769"/>
      <c r="H216" s="768">
        <f t="shared" si="14"/>
        <v>0</v>
      </c>
      <c r="I216" s="769"/>
      <c r="J216" s="768">
        <f t="shared" si="15"/>
        <v>0</v>
      </c>
      <c r="K216" s="769"/>
      <c r="L216" s="768">
        <f t="shared" si="16"/>
        <v>0</v>
      </c>
      <c r="M216" s="769"/>
      <c r="N216" s="768">
        <f t="shared" si="17"/>
        <v>0</v>
      </c>
      <c r="O216" s="769"/>
      <c r="P216" s="768">
        <f t="shared" si="18"/>
        <v>0</v>
      </c>
      <c r="Q216" s="769"/>
      <c r="R216" s="768">
        <f t="shared" si="19"/>
        <v>0</v>
      </c>
      <c r="S216" s="769"/>
      <c r="T216" s="768">
        <f t="shared" si="20"/>
        <v>0</v>
      </c>
      <c r="U216" s="771"/>
      <c r="V216" s="395">
        <f t="shared" si="12"/>
        <v>7.6923076923076927E-2</v>
      </c>
      <c r="W216" s="15">
        <f t="shared" si="13"/>
        <v>1</v>
      </c>
      <c r="X216" s="48"/>
      <c r="Y216" s="60"/>
      <c r="Z216" s="61"/>
      <c r="AA216" s="41"/>
      <c r="AB216" s="40"/>
      <c r="AC216" s="40"/>
    </row>
    <row r="217" spans="1:29" ht="11.25" customHeight="1">
      <c r="A217" s="2"/>
      <c r="B217" s="766" t="s">
        <v>194</v>
      </c>
      <c r="C217" s="443"/>
      <c r="D217" s="443"/>
      <c r="E217" s="767"/>
      <c r="F217" s="770">
        <f t="shared" si="21"/>
        <v>0</v>
      </c>
      <c r="G217" s="769"/>
      <c r="H217" s="768">
        <f t="shared" si="14"/>
        <v>0</v>
      </c>
      <c r="I217" s="769"/>
      <c r="J217" s="768">
        <f t="shared" si="15"/>
        <v>0</v>
      </c>
      <c r="K217" s="769"/>
      <c r="L217" s="768">
        <f t="shared" si="16"/>
        <v>0</v>
      </c>
      <c r="M217" s="769"/>
      <c r="N217" s="768">
        <f t="shared" si="17"/>
        <v>1</v>
      </c>
      <c r="O217" s="769"/>
      <c r="P217" s="768">
        <f t="shared" si="18"/>
        <v>0</v>
      </c>
      <c r="Q217" s="769"/>
      <c r="R217" s="768">
        <f t="shared" si="19"/>
        <v>0</v>
      </c>
      <c r="S217" s="769"/>
      <c r="T217" s="768">
        <f t="shared" si="20"/>
        <v>0</v>
      </c>
      <c r="U217" s="771"/>
      <c r="V217" s="395">
        <f t="shared" si="12"/>
        <v>7.6923076923076927E-2</v>
      </c>
      <c r="W217" s="15">
        <f t="shared" si="13"/>
        <v>1</v>
      </c>
      <c r="X217" s="48"/>
      <c r="Y217" s="60"/>
      <c r="Z217" s="61"/>
      <c r="AA217" s="41"/>
      <c r="AB217" s="40"/>
      <c r="AC217" s="40"/>
    </row>
    <row r="218" spans="1:29" ht="11.25" customHeight="1">
      <c r="A218" s="2"/>
      <c r="B218" s="766" t="s">
        <v>195</v>
      </c>
      <c r="C218" s="443"/>
      <c r="D218" s="443"/>
      <c r="E218" s="767"/>
      <c r="F218" s="770">
        <f t="shared" si="21"/>
        <v>0</v>
      </c>
      <c r="G218" s="769"/>
      <c r="H218" s="768">
        <f t="shared" si="14"/>
        <v>0</v>
      </c>
      <c r="I218" s="769"/>
      <c r="J218" s="768">
        <f t="shared" si="15"/>
        <v>1</v>
      </c>
      <c r="K218" s="769"/>
      <c r="L218" s="768">
        <f t="shared" si="16"/>
        <v>0</v>
      </c>
      <c r="M218" s="769"/>
      <c r="N218" s="768">
        <f t="shared" si="17"/>
        <v>0</v>
      </c>
      <c r="O218" s="769"/>
      <c r="P218" s="768">
        <f t="shared" si="18"/>
        <v>0</v>
      </c>
      <c r="Q218" s="769"/>
      <c r="R218" s="768">
        <f t="shared" si="19"/>
        <v>0</v>
      </c>
      <c r="S218" s="769"/>
      <c r="T218" s="768">
        <f t="shared" si="20"/>
        <v>0</v>
      </c>
      <c r="U218" s="771"/>
      <c r="V218" s="395">
        <f t="shared" si="12"/>
        <v>7.6923076923076927E-2</v>
      </c>
      <c r="W218" s="15">
        <f t="shared" si="13"/>
        <v>1</v>
      </c>
      <c r="X218" s="48"/>
      <c r="Y218" s="60"/>
      <c r="Z218" s="61"/>
      <c r="AA218" s="41"/>
      <c r="AB218" s="40"/>
      <c r="AC218" s="40"/>
    </row>
    <row r="219" spans="1:29" ht="11.25" customHeight="1">
      <c r="A219" s="2"/>
      <c r="B219" s="766" t="s">
        <v>196</v>
      </c>
      <c r="C219" s="443"/>
      <c r="D219" s="443"/>
      <c r="E219" s="767"/>
      <c r="F219" s="770">
        <f t="shared" si="21"/>
        <v>0</v>
      </c>
      <c r="G219" s="769"/>
      <c r="H219" s="768">
        <f t="shared" si="14"/>
        <v>0</v>
      </c>
      <c r="I219" s="769"/>
      <c r="J219" s="768">
        <f t="shared" si="15"/>
        <v>0</v>
      </c>
      <c r="K219" s="769"/>
      <c r="L219" s="768">
        <f t="shared" si="16"/>
        <v>0</v>
      </c>
      <c r="M219" s="769"/>
      <c r="N219" s="768">
        <f t="shared" si="17"/>
        <v>0</v>
      </c>
      <c r="O219" s="769"/>
      <c r="P219" s="768">
        <f t="shared" si="18"/>
        <v>0</v>
      </c>
      <c r="Q219" s="769"/>
      <c r="R219" s="768">
        <f t="shared" si="19"/>
        <v>0</v>
      </c>
      <c r="S219" s="769"/>
      <c r="T219" s="768">
        <f t="shared" si="20"/>
        <v>0</v>
      </c>
      <c r="U219" s="771"/>
      <c r="V219" s="395">
        <f t="shared" si="12"/>
        <v>0</v>
      </c>
      <c r="W219" s="15">
        <f t="shared" si="13"/>
        <v>0</v>
      </c>
      <c r="X219" s="48"/>
      <c r="Y219" s="60"/>
      <c r="Z219" s="61"/>
      <c r="AA219" s="41"/>
      <c r="AB219" s="40"/>
      <c r="AC219" s="40"/>
    </row>
    <row r="220" spans="1:29" ht="11.25" customHeight="1">
      <c r="A220" s="2"/>
      <c r="B220" s="766" t="s">
        <v>197</v>
      </c>
      <c r="C220" s="443"/>
      <c r="D220" s="443"/>
      <c r="E220" s="767"/>
      <c r="F220" s="770">
        <f t="shared" si="21"/>
        <v>0</v>
      </c>
      <c r="G220" s="769"/>
      <c r="H220" s="768">
        <f t="shared" si="14"/>
        <v>0</v>
      </c>
      <c r="I220" s="769"/>
      <c r="J220" s="768">
        <f t="shared" si="15"/>
        <v>0</v>
      </c>
      <c r="K220" s="769"/>
      <c r="L220" s="768">
        <f t="shared" si="16"/>
        <v>0</v>
      </c>
      <c r="M220" s="769"/>
      <c r="N220" s="768">
        <f t="shared" si="17"/>
        <v>0</v>
      </c>
      <c r="O220" s="769"/>
      <c r="P220" s="768">
        <f t="shared" si="18"/>
        <v>0</v>
      </c>
      <c r="Q220" s="769"/>
      <c r="R220" s="768">
        <f t="shared" si="19"/>
        <v>0</v>
      </c>
      <c r="S220" s="769"/>
      <c r="T220" s="768">
        <f t="shared" si="20"/>
        <v>0</v>
      </c>
      <c r="U220" s="771"/>
      <c r="V220" s="395">
        <f t="shared" si="12"/>
        <v>0</v>
      </c>
      <c r="W220" s="15">
        <f t="shared" si="13"/>
        <v>0</v>
      </c>
      <c r="X220" s="48"/>
      <c r="Y220" s="60"/>
      <c r="Z220" s="61"/>
      <c r="AA220" s="41"/>
      <c r="AB220" s="40"/>
      <c r="AC220" s="40"/>
    </row>
    <row r="221" spans="1:29" ht="11.25" customHeight="1">
      <c r="A221" s="2"/>
      <c r="B221" s="766" t="s">
        <v>198</v>
      </c>
      <c r="C221" s="443"/>
      <c r="D221" s="443"/>
      <c r="E221" s="767"/>
      <c r="F221" s="770">
        <f t="shared" si="21"/>
        <v>0</v>
      </c>
      <c r="G221" s="769"/>
      <c r="H221" s="768">
        <f t="shared" si="14"/>
        <v>0</v>
      </c>
      <c r="I221" s="769"/>
      <c r="J221" s="768">
        <f t="shared" si="15"/>
        <v>0</v>
      </c>
      <c r="K221" s="769"/>
      <c r="L221" s="768">
        <f t="shared" si="16"/>
        <v>0</v>
      </c>
      <c r="M221" s="769"/>
      <c r="N221" s="768">
        <f t="shared" si="17"/>
        <v>0</v>
      </c>
      <c r="O221" s="769"/>
      <c r="P221" s="768">
        <f t="shared" si="18"/>
        <v>0</v>
      </c>
      <c r="Q221" s="769"/>
      <c r="R221" s="768">
        <f t="shared" si="19"/>
        <v>0</v>
      </c>
      <c r="S221" s="769"/>
      <c r="T221" s="768">
        <f t="shared" si="20"/>
        <v>0</v>
      </c>
      <c r="U221" s="771"/>
      <c r="V221" s="395">
        <f t="shared" si="12"/>
        <v>0</v>
      </c>
      <c r="W221" s="15">
        <f t="shared" si="13"/>
        <v>0</v>
      </c>
      <c r="X221" s="48"/>
      <c r="Y221" s="60"/>
      <c r="Z221" s="61"/>
      <c r="AA221" s="41"/>
      <c r="AB221" s="40"/>
      <c r="AC221" s="40"/>
    </row>
    <row r="222" spans="1:29" ht="11.25" customHeight="1">
      <c r="A222" s="2"/>
      <c r="B222" s="766" t="s">
        <v>199</v>
      </c>
      <c r="C222" s="443"/>
      <c r="D222" s="443"/>
      <c r="E222" s="767"/>
      <c r="F222" s="770">
        <f t="shared" si="21"/>
        <v>0</v>
      </c>
      <c r="G222" s="769"/>
      <c r="H222" s="768">
        <f t="shared" si="14"/>
        <v>0</v>
      </c>
      <c r="I222" s="769"/>
      <c r="J222" s="768">
        <f t="shared" si="15"/>
        <v>0</v>
      </c>
      <c r="K222" s="769"/>
      <c r="L222" s="768">
        <f t="shared" si="16"/>
        <v>0</v>
      </c>
      <c r="M222" s="769"/>
      <c r="N222" s="768">
        <f t="shared" si="17"/>
        <v>0</v>
      </c>
      <c r="O222" s="769"/>
      <c r="P222" s="768">
        <f t="shared" si="18"/>
        <v>0</v>
      </c>
      <c r="Q222" s="769"/>
      <c r="R222" s="768">
        <f t="shared" si="19"/>
        <v>0</v>
      </c>
      <c r="S222" s="769"/>
      <c r="T222" s="768">
        <f t="shared" si="20"/>
        <v>0</v>
      </c>
      <c r="U222" s="771"/>
      <c r="V222" s="395">
        <f t="shared" si="12"/>
        <v>0</v>
      </c>
      <c r="W222" s="15">
        <f t="shared" si="13"/>
        <v>0</v>
      </c>
      <c r="X222" s="48"/>
      <c r="Y222" s="60"/>
      <c r="Z222" s="61"/>
      <c r="AA222" s="41"/>
      <c r="AB222" s="40"/>
      <c r="AC222" s="40"/>
    </row>
    <row r="223" spans="1:29" ht="11.25" customHeight="1">
      <c r="A223" s="2"/>
      <c r="B223" s="766" t="s">
        <v>200</v>
      </c>
      <c r="C223" s="443"/>
      <c r="D223" s="443"/>
      <c r="E223" s="767"/>
      <c r="F223" s="770">
        <f t="shared" si="21"/>
        <v>0</v>
      </c>
      <c r="G223" s="769"/>
      <c r="H223" s="768">
        <f t="shared" si="14"/>
        <v>0</v>
      </c>
      <c r="I223" s="769"/>
      <c r="J223" s="768">
        <f t="shared" si="15"/>
        <v>0</v>
      </c>
      <c r="K223" s="769"/>
      <c r="L223" s="768">
        <f t="shared" si="16"/>
        <v>0</v>
      </c>
      <c r="M223" s="769"/>
      <c r="N223" s="768">
        <f t="shared" si="17"/>
        <v>0</v>
      </c>
      <c r="O223" s="769"/>
      <c r="P223" s="768">
        <f t="shared" si="18"/>
        <v>0</v>
      </c>
      <c r="Q223" s="769"/>
      <c r="R223" s="768">
        <f t="shared" si="19"/>
        <v>0</v>
      </c>
      <c r="S223" s="769"/>
      <c r="T223" s="768">
        <f t="shared" si="20"/>
        <v>0</v>
      </c>
      <c r="U223" s="771"/>
      <c r="V223" s="395">
        <f t="shared" si="12"/>
        <v>0</v>
      </c>
      <c r="W223" s="15">
        <f t="shared" si="13"/>
        <v>0</v>
      </c>
      <c r="X223" s="48"/>
      <c r="Y223" s="60"/>
      <c r="Z223" s="61"/>
      <c r="AA223" s="41"/>
      <c r="AB223" s="40"/>
      <c r="AC223" s="40"/>
    </row>
    <row r="224" spans="1:29" ht="11.25" customHeight="1">
      <c r="A224" s="2"/>
      <c r="B224" s="766" t="s">
        <v>201</v>
      </c>
      <c r="C224" s="443"/>
      <c r="D224" s="443"/>
      <c r="E224" s="767"/>
      <c r="F224" s="770">
        <f t="shared" si="21"/>
        <v>0</v>
      </c>
      <c r="G224" s="769"/>
      <c r="H224" s="768">
        <f t="shared" si="14"/>
        <v>0</v>
      </c>
      <c r="I224" s="769"/>
      <c r="J224" s="768">
        <f t="shared" si="15"/>
        <v>0</v>
      </c>
      <c r="K224" s="769"/>
      <c r="L224" s="768">
        <f t="shared" si="16"/>
        <v>0</v>
      </c>
      <c r="M224" s="769"/>
      <c r="N224" s="768">
        <f t="shared" si="17"/>
        <v>0</v>
      </c>
      <c r="O224" s="769"/>
      <c r="P224" s="768">
        <f t="shared" si="18"/>
        <v>0</v>
      </c>
      <c r="Q224" s="769"/>
      <c r="R224" s="768">
        <f t="shared" si="19"/>
        <v>0</v>
      </c>
      <c r="S224" s="769"/>
      <c r="T224" s="768">
        <f t="shared" si="20"/>
        <v>0</v>
      </c>
      <c r="U224" s="771"/>
      <c r="V224" s="395">
        <f t="shared" si="12"/>
        <v>0</v>
      </c>
      <c r="W224" s="15">
        <f t="shared" si="13"/>
        <v>0</v>
      </c>
      <c r="X224" s="48"/>
      <c r="Y224" s="60"/>
      <c r="Z224" s="61"/>
      <c r="AA224" s="41"/>
      <c r="AB224" s="40"/>
      <c r="AC224" s="40"/>
    </row>
    <row r="225" spans="1:29" ht="11.25" customHeight="1" thickBot="1">
      <c r="A225" s="2"/>
      <c r="B225" s="766" t="s">
        <v>202</v>
      </c>
      <c r="C225" s="443"/>
      <c r="D225" s="443"/>
      <c r="E225" s="767"/>
      <c r="F225" s="770">
        <f t="shared" si="21"/>
        <v>0</v>
      </c>
      <c r="G225" s="769"/>
      <c r="H225" s="768">
        <f t="shared" si="14"/>
        <v>0</v>
      </c>
      <c r="I225" s="769"/>
      <c r="J225" s="768">
        <f t="shared" si="15"/>
        <v>0</v>
      </c>
      <c r="K225" s="769"/>
      <c r="L225" s="768">
        <f t="shared" si="16"/>
        <v>0</v>
      </c>
      <c r="M225" s="769"/>
      <c r="N225" s="768">
        <f t="shared" si="17"/>
        <v>0</v>
      </c>
      <c r="O225" s="769"/>
      <c r="P225" s="768">
        <f t="shared" si="18"/>
        <v>0</v>
      </c>
      <c r="Q225" s="769"/>
      <c r="R225" s="768">
        <f t="shared" si="19"/>
        <v>0</v>
      </c>
      <c r="S225" s="769"/>
      <c r="T225" s="768">
        <f t="shared" si="20"/>
        <v>0</v>
      </c>
      <c r="U225" s="771"/>
      <c r="V225" s="395">
        <f t="shared" si="12"/>
        <v>0</v>
      </c>
      <c r="W225" s="23">
        <f t="shared" si="13"/>
        <v>0</v>
      </c>
      <c r="X225" s="48"/>
      <c r="Y225" s="60"/>
      <c r="Z225" s="61"/>
      <c r="AA225" s="41"/>
      <c r="AB225" s="40"/>
      <c r="AC225" s="40"/>
    </row>
    <row r="226" spans="1:29" s="67" customFormat="1" ht="18.75" customHeight="1" thickTop="1" thickBot="1">
      <c r="B226" s="823" t="s">
        <v>85</v>
      </c>
      <c r="C226" s="824"/>
      <c r="D226" s="824"/>
      <c r="E226" s="825"/>
      <c r="F226" s="826">
        <f>SUM(F202:F225)</f>
        <v>1</v>
      </c>
      <c r="G226" s="822"/>
      <c r="H226" s="820">
        <f>SUM(H202:H225)</f>
        <v>1</v>
      </c>
      <c r="I226" s="822"/>
      <c r="J226" s="820">
        <f>SUM(J202:J225)</f>
        <v>3</v>
      </c>
      <c r="K226" s="822"/>
      <c r="L226" s="820">
        <f>SUM(L202:L225)</f>
        <v>0</v>
      </c>
      <c r="M226" s="822"/>
      <c r="N226" s="820">
        <f>SUM(N202:N225)</f>
        <v>8</v>
      </c>
      <c r="O226" s="822"/>
      <c r="P226" s="820">
        <f>SUM(P202:P225)</f>
        <v>0</v>
      </c>
      <c r="Q226" s="822"/>
      <c r="R226" s="820">
        <f>SUM(R202:R225)</f>
        <v>0</v>
      </c>
      <c r="S226" s="822"/>
      <c r="T226" s="820">
        <f>SUM(T202:T225)</f>
        <v>0</v>
      </c>
      <c r="U226" s="821"/>
      <c r="V226" s="119">
        <f>SUM(V202:V225)</f>
        <v>0.99999999999999978</v>
      </c>
      <c r="W226" s="68">
        <f>SUM(W202:W225)</f>
        <v>13</v>
      </c>
      <c r="X226" s="69"/>
      <c r="Y226" s="70"/>
      <c r="Z226" s="71"/>
      <c r="AA226" s="72"/>
      <c r="AB226" s="73"/>
      <c r="AC226" s="73"/>
    </row>
    <row r="227" spans="1:29" s="67" customFormat="1" ht="11.25" customHeight="1">
      <c r="B227" s="335"/>
      <c r="C227" s="335"/>
      <c r="D227" s="335"/>
      <c r="E227" s="335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7"/>
      <c r="W227" s="73"/>
      <c r="X227" s="69"/>
      <c r="Y227" s="70"/>
      <c r="Z227" s="71"/>
      <c r="AA227" s="72"/>
      <c r="AB227" s="73"/>
      <c r="AC227" s="73"/>
    </row>
    <row r="228" spans="1:29" ht="18" customHeight="1" thickBot="1">
      <c r="B228" s="760">
        <v>5</v>
      </c>
      <c r="C228" s="760"/>
      <c r="D228" s="760"/>
      <c r="E228" s="760"/>
      <c r="F228" s="761">
        <v>1</v>
      </c>
      <c r="G228" s="761"/>
      <c r="H228" s="856"/>
      <c r="I228" s="856"/>
      <c r="J228" s="233"/>
      <c r="K228" s="233"/>
    </row>
    <row r="229" spans="1:29" ht="11.25" customHeight="1">
      <c r="B229" s="754" t="s">
        <v>44</v>
      </c>
      <c r="C229" s="755"/>
      <c r="D229" s="755"/>
      <c r="E229" s="756"/>
      <c r="F229" s="747" t="s">
        <v>66</v>
      </c>
      <c r="G229" s="748"/>
      <c r="H229" s="747" t="s">
        <v>65</v>
      </c>
      <c r="I229" s="748"/>
      <c r="J229" s="747" t="s">
        <v>67</v>
      </c>
      <c r="K229" s="748"/>
      <c r="L229" s="747" t="s">
        <v>68</v>
      </c>
      <c r="M229" s="748"/>
      <c r="N229" s="747" t="s">
        <v>69</v>
      </c>
      <c r="O229" s="749"/>
      <c r="P229" s="747" t="s">
        <v>70</v>
      </c>
      <c r="Q229" s="748"/>
      <c r="R229" s="747" t="s">
        <v>71</v>
      </c>
      <c r="S229" s="748"/>
      <c r="T229" s="747" t="s">
        <v>72</v>
      </c>
      <c r="U229" s="749"/>
      <c r="V229" s="750" t="s">
        <v>85</v>
      </c>
      <c r="W229" s="751"/>
      <c r="X229" s="44"/>
      <c r="Y229" s="45"/>
      <c r="Z229" s="45"/>
      <c r="AA229" s="39"/>
      <c r="AB229" s="42"/>
      <c r="AC229" s="42"/>
    </row>
    <row r="230" spans="1:29" ht="11.25" customHeight="1" thickBot="1">
      <c r="A230" s="2"/>
      <c r="B230" s="757"/>
      <c r="C230" s="758"/>
      <c r="D230" s="758"/>
      <c r="E230" s="759"/>
      <c r="F230" s="752" t="s">
        <v>127</v>
      </c>
      <c r="G230" s="753"/>
      <c r="H230" s="738" t="s">
        <v>127</v>
      </c>
      <c r="I230" s="753"/>
      <c r="J230" s="738" t="s">
        <v>127</v>
      </c>
      <c r="K230" s="753"/>
      <c r="L230" s="738" t="s">
        <v>127</v>
      </c>
      <c r="M230" s="753"/>
      <c r="N230" s="738" t="s">
        <v>127</v>
      </c>
      <c r="O230" s="753"/>
      <c r="P230" s="738" t="s">
        <v>127</v>
      </c>
      <c r="Q230" s="753"/>
      <c r="R230" s="738" t="s">
        <v>127</v>
      </c>
      <c r="S230" s="753"/>
      <c r="T230" s="738" t="s">
        <v>127</v>
      </c>
      <c r="U230" s="739"/>
      <c r="V230" s="740" t="s">
        <v>128</v>
      </c>
      <c r="W230" s="741"/>
      <c r="X230" s="44"/>
      <c r="Y230" s="50"/>
      <c r="Z230" s="57"/>
      <c r="AA230" s="39"/>
      <c r="AB230" s="39"/>
      <c r="AC230" s="42"/>
    </row>
    <row r="231" spans="1:29" ht="11.25" customHeight="1">
      <c r="A231" s="2"/>
      <c r="B231" s="742" t="s">
        <v>179</v>
      </c>
      <c r="C231" s="743"/>
      <c r="D231" s="743"/>
      <c r="E231" s="744"/>
      <c r="F231" s="745">
        <f>SUM(F289,F347,F405)</f>
        <v>1</v>
      </c>
      <c r="G231" s="746"/>
      <c r="H231" s="736">
        <f>SUM(H289,H347,H405)</f>
        <v>1</v>
      </c>
      <c r="I231" s="746"/>
      <c r="J231" s="736">
        <f>SUM(J289,J347,J405)</f>
        <v>3</v>
      </c>
      <c r="K231" s="746"/>
      <c r="L231" s="736">
        <f>SUM(L289,L347,L405)</f>
        <v>0</v>
      </c>
      <c r="M231" s="746"/>
      <c r="N231" s="736">
        <f>SUM(N289,N347,N405)</f>
        <v>20</v>
      </c>
      <c r="O231" s="746"/>
      <c r="P231" s="736">
        <f>SUM(P289,P347,P405)</f>
        <v>0</v>
      </c>
      <c r="Q231" s="746"/>
      <c r="R231" s="736">
        <f>SUM(R289,R347,R405)</f>
        <v>0</v>
      </c>
      <c r="S231" s="746"/>
      <c r="T231" s="736">
        <f>SUM(T289,T347,T405)</f>
        <v>0</v>
      </c>
      <c r="U231" s="737"/>
      <c r="V231" s="396">
        <f t="shared" ref="V231:V254" si="22">IF($W$255=0,0,(W231/$W$255))</f>
        <v>3.2010243277848911E-2</v>
      </c>
      <c r="W231" s="194">
        <f t="shared" ref="W231:W254" si="23">SUM(F231:U231)</f>
        <v>25</v>
      </c>
      <c r="X231" s="48"/>
      <c r="Y231" s="60"/>
      <c r="Z231" s="61"/>
      <c r="AA231" s="41"/>
      <c r="AB231" s="40"/>
      <c r="AC231" s="40"/>
    </row>
    <row r="232" spans="1:29" ht="11.25" customHeight="1">
      <c r="A232" s="2"/>
      <c r="B232" s="731" t="s">
        <v>180</v>
      </c>
      <c r="C232" s="732"/>
      <c r="D232" s="732"/>
      <c r="E232" s="733"/>
      <c r="F232" s="734">
        <f>SUM(F290,F348,F406)</f>
        <v>1</v>
      </c>
      <c r="G232" s="735"/>
      <c r="H232" s="729">
        <f>SUM(H290,H348,H406)</f>
        <v>2</v>
      </c>
      <c r="I232" s="735"/>
      <c r="J232" s="729">
        <f>SUM(J290,J348,J406)</f>
        <v>4</v>
      </c>
      <c r="K232" s="735"/>
      <c r="L232" s="729">
        <f>SUM(L290,L348,L406)</f>
        <v>1</v>
      </c>
      <c r="M232" s="735"/>
      <c r="N232" s="729">
        <f>SUM(N290,N348,N406)</f>
        <v>50</v>
      </c>
      <c r="O232" s="735"/>
      <c r="P232" s="729">
        <f>SUM(P290,P348,P406)</f>
        <v>0</v>
      </c>
      <c r="Q232" s="735"/>
      <c r="R232" s="729">
        <f>SUM(R290,R348,R406)</f>
        <v>0</v>
      </c>
      <c r="S232" s="735"/>
      <c r="T232" s="729">
        <f>SUM(T290,T348,T406)</f>
        <v>0</v>
      </c>
      <c r="U232" s="730"/>
      <c r="V232" s="397">
        <f t="shared" si="22"/>
        <v>7.4263764404609481E-2</v>
      </c>
      <c r="W232" s="198">
        <f t="shared" si="23"/>
        <v>58</v>
      </c>
      <c r="X232" s="48"/>
      <c r="Y232" s="60"/>
      <c r="Z232" s="61"/>
      <c r="AA232" s="41"/>
      <c r="AB232" s="40"/>
      <c r="AC232" s="40"/>
    </row>
    <row r="233" spans="1:29" ht="11.25" customHeight="1">
      <c r="A233" s="2"/>
      <c r="B233" s="731" t="s">
        <v>181</v>
      </c>
      <c r="C233" s="732"/>
      <c r="D233" s="732"/>
      <c r="E233" s="733"/>
      <c r="F233" s="734">
        <f t="shared" ref="F233:F254" si="24">SUM(F291,F349,F407)</f>
        <v>1</v>
      </c>
      <c r="G233" s="735"/>
      <c r="H233" s="729">
        <f t="shared" ref="H233:H254" si="25">SUM(H291,H349,H407)</f>
        <v>0</v>
      </c>
      <c r="I233" s="735"/>
      <c r="J233" s="729">
        <f t="shared" ref="J233:J254" si="26">SUM(J291,J349,J407)</f>
        <v>3</v>
      </c>
      <c r="K233" s="735"/>
      <c r="L233" s="729">
        <f t="shared" ref="L233:L254" si="27">SUM(L291,L349,L407)</f>
        <v>0</v>
      </c>
      <c r="M233" s="735"/>
      <c r="N233" s="729">
        <f t="shared" ref="N233:N254" si="28">SUM(N291,N349,N407)</f>
        <v>22</v>
      </c>
      <c r="O233" s="735"/>
      <c r="P233" s="729">
        <f t="shared" ref="P233:P254" si="29">SUM(P291,P349,P407)</f>
        <v>0</v>
      </c>
      <c r="Q233" s="735"/>
      <c r="R233" s="729">
        <f t="shared" ref="R233:R254" si="30">SUM(R291,R349,R407)</f>
        <v>0</v>
      </c>
      <c r="S233" s="735"/>
      <c r="T233" s="729">
        <f t="shared" ref="T233:T254" si="31">SUM(T291,T349,T407)</f>
        <v>0</v>
      </c>
      <c r="U233" s="730"/>
      <c r="V233" s="397">
        <f t="shared" si="22"/>
        <v>3.3290653008962869E-2</v>
      </c>
      <c r="W233" s="198">
        <f t="shared" si="23"/>
        <v>26</v>
      </c>
      <c r="X233" s="48"/>
      <c r="Y233" s="60"/>
      <c r="Z233" s="61"/>
      <c r="AA233" s="41"/>
      <c r="AB233" s="40"/>
      <c r="AC233" s="40"/>
    </row>
    <row r="234" spans="1:29" ht="11.25" customHeight="1">
      <c r="A234" s="2"/>
      <c r="B234" s="731" t="s">
        <v>182</v>
      </c>
      <c r="C234" s="732"/>
      <c r="D234" s="732"/>
      <c r="E234" s="733"/>
      <c r="F234" s="734">
        <f t="shared" si="24"/>
        <v>1</v>
      </c>
      <c r="G234" s="735"/>
      <c r="H234" s="729">
        <f t="shared" si="25"/>
        <v>0</v>
      </c>
      <c r="I234" s="735"/>
      <c r="J234" s="729">
        <f t="shared" si="26"/>
        <v>2</v>
      </c>
      <c r="K234" s="735"/>
      <c r="L234" s="729">
        <f t="shared" si="27"/>
        <v>0</v>
      </c>
      <c r="M234" s="735"/>
      <c r="N234" s="729">
        <f t="shared" si="28"/>
        <v>22</v>
      </c>
      <c r="O234" s="735"/>
      <c r="P234" s="729">
        <f t="shared" si="29"/>
        <v>0</v>
      </c>
      <c r="Q234" s="735"/>
      <c r="R234" s="729">
        <f t="shared" si="30"/>
        <v>0</v>
      </c>
      <c r="S234" s="735"/>
      <c r="T234" s="729">
        <f t="shared" si="31"/>
        <v>0</v>
      </c>
      <c r="U234" s="730"/>
      <c r="V234" s="397">
        <f t="shared" si="22"/>
        <v>3.2010243277848911E-2</v>
      </c>
      <c r="W234" s="198">
        <f t="shared" si="23"/>
        <v>25</v>
      </c>
      <c r="X234" s="48"/>
      <c r="Y234" s="60"/>
      <c r="Z234" s="61"/>
      <c r="AA234" s="41"/>
      <c r="AB234" s="40"/>
      <c r="AC234" s="40"/>
    </row>
    <row r="235" spans="1:29" ht="11.25" customHeight="1">
      <c r="A235" s="2"/>
      <c r="B235" s="731" t="s">
        <v>183</v>
      </c>
      <c r="C235" s="732"/>
      <c r="D235" s="732"/>
      <c r="E235" s="733"/>
      <c r="F235" s="734">
        <f t="shared" si="24"/>
        <v>3</v>
      </c>
      <c r="G235" s="735"/>
      <c r="H235" s="729">
        <f t="shared" si="25"/>
        <v>0</v>
      </c>
      <c r="I235" s="735"/>
      <c r="J235" s="729">
        <f t="shared" si="26"/>
        <v>2</v>
      </c>
      <c r="K235" s="735"/>
      <c r="L235" s="729">
        <f t="shared" si="27"/>
        <v>1</v>
      </c>
      <c r="M235" s="735"/>
      <c r="N235" s="729">
        <f t="shared" si="28"/>
        <v>19</v>
      </c>
      <c r="O235" s="735"/>
      <c r="P235" s="729">
        <f t="shared" si="29"/>
        <v>0</v>
      </c>
      <c r="Q235" s="735"/>
      <c r="R235" s="729">
        <f t="shared" si="30"/>
        <v>0</v>
      </c>
      <c r="S235" s="735"/>
      <c r="T235" s="729">
        <f t="shared" si="31"/>
        <v>0</v>
      </c>
      <c r="U235" s="730"/>
      <c r="V235" s="397">
        <f t="shared" si="22"/>
        <v>3.2010243277848911E-2</v>
      </c>
      <c r="W235" s="198">
        <f t="shared" si="23"/>
        <v>25</v>
      </c>
      <c r="X235" s="48"/>
      <c r="Y235" s="60"/>
      <c r="Z235" s="61"/>
      <c r="AA235" s="41"/>
      <c r="AB235" s="40"/>
      <c r="AC235" s="40"/>
    </row>
    <row r="236" spans="1:29" ht="11.25" customHeight="1">
      <c r="A236" s="2"/>
      <c r="B236" s="731" t="s">
        <v>184</v>
      </c>
      <c r="C236" s="732"/>
      <c r="D236" s="732"/>
      <c r="E236" s="733"/>
      <c r="F236" s="734">
        <f t="shared" si="24"/>
        <v>0</v>
      </c>
      <c r="G236" s="735"/>
      <c r="H236" s="729">
        <f t="shared" si="25"/>
        <v>2</v>
      </c>
      <c r="I236" s="735"/>
      <c r="J236" s="729">
        <f t="shared" si="26"/>
        <v>9</v>
      </c>
      <c r="K236" s="735"/>
      <c r="L236" s="729">
        <f t="shared" si="27"/>
        <v>4</v>
      </c>
      <c r="M236" s="735"/>
      <c r="N236" s="729">
        <f t="shared" si="28"/>
        <v>13</v>
      </c>
      <c r="O236" s="735"/>
      <c r="P236" s="729">
        <f t="shared" si="29"/>
        <v>0</v>
      </c>
      <c r="Q236" s="735"/>
      <c r="R236" s="729">
        <f t="shared" si="30"/>
        <v>0</v>
      </c>
      <c r="S236" s="735"/>
      <c r="T236" s="729">
        <f t="shared" si="31"/>
        <v>0</v>
      </c>
      <c r="U236" s="730"/>
      <c r="V236" s="397">
        <f t="shared" si="22"/>
        <v>3.5851472471190783E-2</v>
      </c>
      <c r="W236" s="198">
        <f t="shared" si="23"/>
        <v>28</v>
      </c>
      <c r="X236" s="48"/>
      <c r="Y236" s="60"/>
      <c r="Z236" s="61"/>
      <c r="AA236" s="41"/>
      <c r="AB236" s="40"/>
      <c r="AC236" s="40"/>
    </row>
    <row r="237" spans="1:29" ht="11.25" customHeight="1">
      <c r="A237" s="2"/>
      <c r="B237" s="731" t="s">
        <v>185</v>
      </c>
      <c r="C237" s="732"/>
      <c r="D237" s="732"/>
      <c r="E237" s="733"/>
      <c r="F237" s="734">
        <f t="shared" si="24"/>
        <v>4</v>
      </c>
      <c r="G237" s="735"/>
      <c r="H237" s="729">
        <f t="shared" si="25"/>
        <v>4</v>
      </c>
      <c r="I237" s="735"/>
      <c r="J237" s="729">
        <f t="shared" si="26"/>
        <v>5</v>
      </c>
      <c r="K237" s="735"/>
      <c r="L237" s="729">
        <f t="shared" si="27"/>
        <v>3</v>
      </c>
      <c r="M237" s="735"/>
      <c r="N237" s="729">
        <f t="shared" si="28"/>
        <v>6</v>
      </c>
      <c r="O237" s="735"/>
      <c r="P237" s="729">
        <f t="shared" si="29"/>
        <v>0</v>
      </c>
      <c r="Q237" s="735"/>
      <c r="R237" s="729">
        <f t="shared" si="30"/>
        <v>0</v>
      </c>
      <c r="S237" s="735"/>
      <c r="T237" s="729">
        <f t="shared" si="31"/>
        <v>0</v>
      </c>
      <c r="U237" s="730"/>
      <c r="V237" s="397">
        <f t="shared" si="22"/>
        <v>2.8169014084507043E-2</v>
      </c>
      <c r="W237" s="198">
        <f t="shared" si="23"/>
        <v>22</v>
      </c>
      <c r="X237" s="48"/>
      <c r="Y237" s="60"/>
      <c r="Z237" s="61"/>
      <c r="AA237" s="41"/>
      <c r="AB237" s="40"/>
      <c r="AC237" s="40"/>
    </row>
    <row r="238" spans="1:29" ht="11.25" customHeight="1">
      <c r="A238" s="2"/>
      <c r="B238" s="731" t="s">
        <v>186</v>
      </c>
      <c r="C238" s="732"/>
      <c r="D238" s="732"/>
      <c r="E238" s="733"/>
      <c r="F238" s="734">
        <f t="shared" si="24"/>
        <v>0</v>
      </c>
      <c r="G238" s="735"/>
      <c r="H238" s="729">
        <f t="shared" si="25"/>
        <v>1</v>
      </c>
      <c r="I238" s="735"/>
      <c r="J238" s="729">
        <f t="shared" si="26"/>
        <v>13</v>
      </c>
      <c r="K238" s="735"/>
      <c r="L238" s="729">
        <f t="shared" si="27"/>
        <v>2</v>
      </c>
      <c r="M238" s="735"/>
      <c r="N238" s="729">
        <f t="shared" si="28"/>
        <v>16</v>
      </c>
      <c r="O238" s="735"/>
      <c r="P238" s="729">
        <f t="shared" si="29"/>
        <v>0</v>
      </c>
      <c r="Q238" s="735"/>
      <c r="R238" s="729">
        <f t="shared" si="30"/>
        <v>0</v>
      </c>
      <c r="S238" s="735"/>
      <c r="T238" s="729">
        <f t="shared" si="31"/>
        <v>0</v>
      </c>
      <c r="U238" s="730"/>
      <c r="V238" s="397">
        <f t="shared" si="22"/>
        <v>4.0973111395646605E-2</v>
      </c>
      <c r="W238" s="198">
        <f t="shared" si="23"/>
        <v>32</v>
      </c>
      <c r="X238" s="48"/>
      <c r="Y238" s="60"/>
      <c r="Z238" s="61"/>
      <c r="AA238" s="41"/>
      <c r="AB238" s="40"/>
      <c r="AC238" s="40"/>
    </row>
    <row r="239" spans="1:29" ht="11.25" customHeight="1">
      <c r="A239" s="2"/>
      <c r="B239" s="731" t="s">
        <v>187</v>
      </c>
      <c r="C239" s="732"/>
      <c r="D239" s="732"/>
      <c r="E239" s="733"/>
      <c r="F239" s="734">
        <f t="shared" si="24"/>
        <v>4</v>
      </c>
      <c r="G239" s="735"/>
      <c r="H239" s="729">
        <f t="shared" si="25"/>
        <v>2</v>
      </c>
      <c r="I239" s="735"/>
      <c r="J239" s="729">
        <f t="shared" si="26"/>
        <v>9</v>
      </c>
      <c r="K239" s="735"/>
      <c r="L239" s="729">
        <f t="shared" si="27"/>
        <v>2</v>
      </c>
      <c r="M239" s="735"/>
      <c r="N239" s="729">
        <f t="shared" si="28"/>
        <v>13</v>
      </c>
      <c r="O239" s="735"/>
      <c r="P239" s="729">
        <f t="shared" si="29"/>
        <v>0</v>
      </c>
      <c r="Q239" s="735"/>
      <c r="R239" s="729">
        <f t="shared" si="30"/>
        <v>0</v>
      </c>
      <c r="S239" s="735"/>
      <c r="T239" s="729">
        <f t="shared" si="31"/>
        <v>0</v>
      </c>
      <c r="U239" s="730"/>
      <c r="V239" s="397">
        <f t="shared" si="22"/>
        <v>3.8412291933418691E-2</v>
      </c>
      <c r="W239" s="198">
        <f t="shared" si="23"/>
        <v>30</v>
      </c>
      <c r="X239" s="48"/>
      <c r="Y239" s="60"/>
      <c r="Z239" s="61"/>
      <c r="AA239" s="41"/>
      <c r="AB239" s="40"/>
      <c r="AC239" s="40"/>
    </row>
    <row r="240" spans="1:29" ht="11.25" customHeight="1">
      <c r="A240" s="2"/>
      <c r="B240" s="731" t="s">
        <v>188</v>
      </c>
      <c r="C240" s="732"/>
      <c r="D240" s="732"/>
      <c r="E240" s="733"/>
      <c r="F240" s="734">
        <f t="shared" si="24"/>
        <v>1</v>
      </c>
      <c r="G240" s="735"/>
      <c r="H240" s="729">
        <f t="shared" si="25"/>
        <v>3</v>
      </c>
      <c r="I240" s="735"/>
      <c r="J240" s="729">
        <f t="shared" si="26"/>
        <v>9</v>
      </c>
      <c r="K240" s="735"/>
      <c r="L240" s="729">
        <f t="shared" si="27"/>
        <v>4</v>
      </c>
      <c r="M240" s="735"/>
      <c r="N240" s="729">
        <f t="shared" si="28"/>
        <v>15</v>
      </c>
      <c r="O240" s="735"/>
      <c r="P240" s="729">
        <f t="shared" si="29"/>
        <v>0</v>
      </c>
      <c r="Q240" s="735"/>
      <c r="R240" s="729">
        <f t="shared" si="30"/>
        <v>0</v>
      </c>
      <c r="S240" s="735"/>
      <c r="T240" s="729">
        <f t="shared" si="31"/>
        <v>0</v>
      </c>
      <c r="U240" s="730"/>
      <c r="V240" s="397">
        <f t="shared" si="22"/>
        <v>4.0973111395646605E-2</v>
      </c>
      <c r="W240" s="198">
        <f t="shared" si="23"/>
        <v>32</v>
      </c>
      <c r="X240" s="48"/>
      <c r="Y240" s="60"/>
      <c r="Z240" s="61"/>
      <c r="AA240" s="41"/>
      <c r="AB240" s="40"/>
      <c r="AC240" s="40"/>
    </row>
    <row r="241" spans="1:29" ht="11.25" customHeight="1">
      <c r="A241" s="2"/>
      <c r="B241" s="731" t="s">
        <v>189</v>
      </c>
      <c r="C241" s="732"/>
      <c r="D241" s="732"/>
      <c r="E241" s="733"/>
      <c r="F241" s="734">
        <f t="shared" si="24"/>
        <v>0</v>
      </c>
      <c r="G241" s="735"/>
      <c r="H241" s="729">
        <f t="shared" si="25"/>
        <v>4</v>
      </c>
      <c r="I241" s="735"/>
      <c r="J241" s="729">
        <f t="shared" si="26"/>
        <v>17</v>
      </c>
      <c r="K241" s="735"/>
      <c r="L241" s="729">
        <f t="shared" si="27"/>
        <v>1</v>
      </c>
      <c r="M241" s="735"/>
      <c r="N241" s="729">
        <f t="shared" si="28"/>
        <v>17</v>
      </c>
      <c r="O241" s="735"/>
      <c r="P241" s="729">
        <f t="shared" si="29"/>
        <v>0</v>
      </c>
      <c r="Q241" s="735"/>
      <c r="R241" s="729">
        <f t="shared" si="30"/>
        <v>0</v>
      </c>
      <c r="S241" s="735"/>
      <c r="T241" s="729">
        <f t="shared" si="31"/>
        <v>0</v>
      </c>
      <c r="U241" s="730"/>
      <c r="V241" s="397">
        <f t="shared" si="22"/>
        <v>4.9935979513444299E-2</v>
      </c>
      <c r="W241" s="198">
        <f t="shared" si="23"/>
        <v>39</v>
      </c>
      <c r="X241" s="48"/>
      <c r="Y241" s="60"/>
      <c r="Z241" s="61"/>
      <c r="AA241" s="41"/>
      <c r="AB241" s="40"/>
      <c r="AC241" s="40"/>
    </row>
    <row r="242" spans="1:29" ht="11.25" customHeight="1">
      <c r="A242" s="2"/>
      <c r="B242" s="731" t="s">
        <v>190</v>
      </c>
      <c r="C242" s="732"/>
      <c r="D242" s="732"/>
      <c r="E242" s="733"/>
      <c r="F242" s="734">
        <f t="shared" si="24"/>
        <v>7</v>
      </c>
      <c r="G242" s="735"/>
      <c r="H242" s="729">
        <f t="shared" si="25"/>
        <v>5</v>
      </c>
      <c r="I242" s="735"/>
      <c r="J242" s="729">
        <f t="shared" si="26"/>
        <v>14</v>
      </c>
      <c r="K242" s="735"/>
      <c r="L242" s="729">
        <f t="shared" si="27"/>
        <v>2</v>
      </c>
      <c r="M242" s="735"/>
      <c r="N242" s="729">
        <f t="shared" si="28"/>
        <v>16</v>
      </c>
      <c r="O242" s="735"/>
      <c r="P242" s="729">
        <f t="shared" si="29"/>
        <v>0</v>
      </c>
      <c r="Q242" s="735"/>
      <c r="R242" s="729">
        <f t="shared" si="30"/>
        <v>0</v>
      </c>
      <c r="S242" s="735"/>
      <c r="T242" s="729">
        <f t="shared" si="31"/>
        <v>0</v>
      </c>
      <c r="U242" s="730"/>
      <c r="V242" s="397">
        <f t="shared" si="22"/>
        <v>5.6338028169014086E-2</v>
      </c>
      <c r="W242" s="198">
        <f t="shared" si="23"/>
        <v>44</v>
      </c>
      <c r="X242" s="48"/>
      <c r="Y242" s="60"/>
      <c r="Z242" s="61"/>
      <c r="AA242" s="41"/>
      <c r="AB242" s="40"/>
      <c r="AC242" s="40"/>
    </row>
    <row r="243" spans="1:29" ht="11.25" customHeight="1">
      <c r="A243" s="2"/>
      <c r="B243" s="731" t="s">
        <v>191</v>
      </c>
      <c r="C243" s="732"/>
      <c r="D243" s="732"/>
      <c r="E243" s="733"/>
      <c r="F243" s="734">
        <f t="shared" si="24"/>
        <v>8</v>
      </c>
      <c r="G243" s="735"/>
      <c r="H243" s="729">
        <f t="shared" si="25"/>
        <v>3</v>
      </c>
      <c r="I243" s="735"/>
      <c r="J243" s="729">
        <f t="shared" si="26"/>
        <v>8</v>
      </c>
      <c r="K243" s="735"/>
      <c r="L243" s="729">
        <f t="shared" si="27"/>
        <v>3</v>
      </c>
      <c r="M243" s="735"/>
      <c r="N243" s="729">
        <f t="shared" si="28"/>
        <v>15</v>
      </c>
      <c r="O243" s="735"/>
      <c r="P243" s="729">
        <f t="shared" si="29"/>
        <v>0</v>
      </c>
      <c r="Q243" s="735"/>
      <c r="R243" s="729">
        <f t="shared" si="30"/>
        <v>0</v>
      </c>
      <c r="S243" s="735"/>
      <c r="T243" s="729">
        <f t="shared" si="31"/>
        <v>0</v>
      </c>
      <c r="U243" s="730"/>
      <c r="V243" s="397">
        <f t="shared" si="22"/>
        <v>4.7375160051216392E-2</v>
      </c>
      <c r="W243" s="198">
        <f t="shared" si="23"/>
        <v>37</v>
      </c>
      <c r="X243" s="48"/>
      <c r="Y243" s="60"/>
      <c r="Z243" s="61"/>
      <c r="AA243" s="41"/>
      <c r="AB243" s="40"/>
      <c r="AC243" s="40"/>
    </row>
    <row r="244" spans="1:29" ht="11.25" customHeight="1">
      <c r="A244" s="2"/>
      <c r="B244" s="731" t="s">
        <v>192</v>
      </c>
      <c r="C244" s="732"/>
      <c r="D244" s="732"/>
      <c r="E244" s="733"/>
      <c r="F244" s="734">
        <f t="shared" si="24"/>
        <v>1</v>
      </c>
      <c r="G244" s="735"/>
      <c r="H244" s="729">
        <f t="shared" si="25"/>
        <v>5</v>
      </c>
      <c r="I244" s="735"/>
      <c r="J244" s="729">
        <f t="shared" si="26"/>
        <v>12</v>
      </c>
      <c r="K244" s="735"/>
      <c r="L244" s="729">
        <f t="shared" si="27"/>
        <v>1</v>
      </c>
      <c r="M244" s="735"/>
      <c r="N244" s="729">
        <f t="shared" si="28"/>
        <v>18</v>
      </c>
      <c r="O244" s="735"/>
      <c r="P244" s="729">
        <f t="shared" si="29"/>
        <v>0</v>
      </c>
      <c r="Q244" s="735"/>
      <c r="R244" s="729">
        <f t="shared" si="30"/>
        <v>0</v>
      </c>
      <c r="S244" s="735"/>
      <c r="T244" s="729">
        <f t="shared" si="31"/>
        <v>0</v>
      </c>
      <c r="U244" s="730"/>
      <c r="V244" s="397">
        <f t="shared" si="22"/>
        <v>4.7375160051216392E-2</v>
      </c>
      <c r="W244" s="198">
        <f t="shared" si="23"/>
        <v>37</v>
      </c>
      <c r="X244" s="48"/>
      <c r="Y244" s="60"/>
      <c r="Z244" s="61"/>
      <c r="AA244" s="41"/>
      <c r="AB244" s="40"/>
      <c r="AC244" s="40"/>
    </row>
    <row r="245" spans="1:29" ht="11.25" customHeight="1">
      <c r="A245" s="2"/>
      <c r="B245" s="731" t="s">
        <v>193</v>
      </c>
      <c r="C245" s="732"/>
      <c r="D245" s="732"/>
      <c r="E245" s="733"/>
      <c r="F245" s="734">
        <f t="shared" si="24"/>
        <v>5</v>
      </c>
      <c r="G245" s="735"/>
      <c r="H245" s="729">
        <f t="shared" si="25"/>
        <v>2</v>
      </c>
      <c r="I245" s="735"/>
      <c r="J245" s="729">
        <f t="shared" si="26"/>
        <v>19</v>
      </c>
      <c r="K245" s="735"/>
      <c r="L245" s="729">
        <f t="shared" si="27"/>
        <v>3</v>
      </c>
      <c r="M245" s="735"/>
      <c r="N245" s="729">
        <f t="shared" si="28"/>
        <v>17</v>
      </c>
      <c r="O245" s="735"/>
      <c r="P245" s="729">
        <f t="shared" si="29"/>
        <v>0</v>
      </c>
      <c r="Q245" s="735"/>
      <c r="R245" s="729">
        <f t="shared" si="30"/>
        <v>0</v>
      </c>
      <c r="S245" s="735"/>
      <c r="T245" s="729">
        <f t="shared" si="31"/>
        <v>0</v>
      </c>
      <c r="U245" s="730"/>
      <c r="V245" s="397">
        <f t="shared" si="22"/>
        <v>5.8898847631242E-2</v>
      </c>
      <c r="W245" s="198">
        <f t="shared" si="23"/>
        <v>46</v>
      </c>
      <c r="X245" s="48"/>
      <c r="Y245" s="60"/>
      <c r="Z245" s="61"/>
      <c r="AA245" s="41"/>
      <c r="AB245" s="40"/>
      <c r="AC245" s="40"/>
    </row>
    <row r="246" spans="1:29" ht="11.25" customHeight="1">
      <c r="A246" s="2"/>
      <c r="B246" s="731" t="s">
        <v>194</v>
      </c>
      <c r="C246" s="732"/>
      <c r="D246" s="732"/>
      <c r="E246" s="733"/>
      <c r="F246" s="734">
        <f t="shared" si="24"/>
        <v>6</v>
      </c>
      <c r="G246" s="735"/>
      <c r="H246" s="729">
        <f t="shared" si="25"/>
        <v>1</v>
      </c>
      <c r="I246" s="735"/>
      <c r="J246" s="729">
        <f t="shared" si="26"/>
        <v>13</v>
      </c>
      <c r="K246" s="735"/>
      <c r="L246" s="729">
        <f t="shared" si="27"/>
        <v>4</v>
      </c>
      <c r="M246" s="735"/>
      <c r="N246" s="729">
        <f t="shared" si="28"/>
        <v>16</v>
      </c>
      <c r="O246" s="735"/>
      <c r="P246" s="729">
        <f t="shared" si="29"/>
        <v>0</v>
      </c>
      <c r="Q246" s="735"/>
      <c r="R246" s="729">
        <f t="shared" si="30"/>
        <v>0</v>
      </c>
      <c r="S246" s="735"/>
      <c r="T246" s="729">
        <f t="shared" si="31"/>
        <v>0</v>
      </c>
      <c r="U246" s="730"/>
      <c r="V246" s="397">
        <f t="shared" si="22"/>
        <v>5.1216389244558257E-2</v>
      </c>
      <c r="W246" s="198">
        <f t="shared" si="23"/>
        <v>40</v>
      </c>
      <c r="X246" s="48"/>
      <c r="Y246" s="60"/>
      <c r="Z246" s="61"/>
      <c r="AA246" s="41"/>
      <c r="AB246" s="40"/>
      <c r="AC246" s="40"/>
    </row>
    <row r="247" spans="1:29" ht="11.25" customHeight="1">
      <c r="A247" s="2"/>
      <c r="B247" s="731" t="s">
        <v>195</v>
      </c>
      <c r="C247" s="732"/>
      <c r="D247" s="732"/>
      <c r="E247" s="733"/>
      <c r="F247" s="734">
        <f t="shared" si="24"/>
        <v>4</v>
      </c>
      <c r="G247" s="735"/>
      <c r="H247" s="729">
        <f t="shared" si="25"/>
        <v>3</v>
      </c>
      <c r="I247" s="735"/>
      <c r="J247" s="729">
        <f t="shared" si="26"/>
        <v>12</v>
      </c>
      <c r="K247" s="735"/>
      <c r="L247" s="729">
        <f t="shared" si="27"/>
        <v>2</v>
      </c>
      <c r="M247" s="735"/>
      <c r="N247" s="729">
        <f t="shared" si="28"/>
        <v>11</v>
      </c>
      <c r="O247" s="735"/>
      <c r="P247" s="729">
        <f t="shared" si="29"/>
        <v>0</v>
      </c>
      <c r="Q247" s="735"/>
      <c r="R247" s="729">
        <f t="shared" si="30"/>
        <v>0</v>
      </c>
      <c r="S247" s="735"/>
      <c r="T247" s="729">
        <f t="shared" si="31"/>
        <v>0</v>
      </c>
      <c r="U247" s="730"/>
      <c r="V247" s="397">
        <f t="shared" si="22"/>
        <v>4.0973111395646605E-2</v>
      </c>
      <c r="W247" s="198">
        <f t="shared" si="23"/>
        <v>32</v>
      </c>
      <c r="X247" s="48"/>
      <c r="Y247" s="60"/>
      <c r="Z247" s="61"/>
      <c r="AA247" s="41"/>
      <c r="AB247" s="40"/>
      <c r="AC247" s="40"/>
    </row>
    <row r="248" spans="1:29" ht="11.25" customHeight="1">
      <c r="A248" s="2"/>
      <c r="B248" s="731" t="s">
        <v>196</v>
      </c>
      <c r="C248" s="732"/>
      <c r="D248" s="732"/>
      <c r="E248" s="733"/>
      <c r="F248" s="734">
        <f t="shared" si="24"/>
        <v>6</v>
      </c>
      <c r="G248" s="735"/>
      <c r="H248" s="729">
        <f t="shared" si="25"/>
        <v>2</v>
      </c>
      <c r="I248" s="735"/>
      <c r="J248" s="729">
        <f t="shared" si="26"/>
        <v>11</v>
      </c>
      <c r="K248" s="735"/>
      <c r="L248" s="729">
        <f t="shared" si="27"/>
        <v>3</v>
      </c>
      <c r="M248" s="735"/>
      <c r="N248" s="729">
        <f t="shared" si="28"/>
        <v>14</v>
      </c>
      <c r="O248" s="735"/>
      <c r="P248" s="729">
        <f t="shared" si="29"/>
        <v>0</v>
      </c>
      <c r="Q248" s="735"/>
      <c r="R248" s="729">
        <f t="shared" si="30"/>
        <v>0</v>
      </c>
      <c r="S248" s="735"/>
      <c r="T248" s="729">
        <f t="shared" si="31"/>
        <v>0</v>
      </c>
      <c r="U248" s="730"/>
      <c r="V248" s="397">
        <f t="shared" si="22"/>
        <v>4.6094750320102434E-2</v>
      </c>
      <c r="W248" s="198">
        <f t="shared" si="23"/>
        <v>36</v>
      </c>
      <c r="X248" s="48"/>
      <c r="Y248" s="60"/>
      <c r="Z248" s="61"/>
      <c r="AA248" s="41"/>
      <c r="AB248" s="40"/>
      <c r="AC248" s="40"/>
    </row>
    <row r="249" spans="1:29" ht="11.25" customHeight="1">
      <c r="A249" s="2"/>
      <c r="B249" s="731" t="s">
        <v>197</v>
      </c>
      <c r="C249" s="732"/>
      <c r="D249" s="732"/>
      <c r="E249" s="733"/>
      <c r="F249" s="734">
        <f t="shared" si="24"/>
        <v>4</v>
      </c>
      <c r="G249" s="735"/>
      <c r="H249" s="729">
        <f t="shared" si="25"/>
        <v>3</v>
      </c>
      <c r="I249" s="735"/>
      <c r="J249" s="729">
        <f t="shared" si="26"/>
        <v>5</v>
      </c>
      <c r="K249" s="735"/>
      <c r="L249" s="729">
        <f t="shared" si="27"/>
        <v>3</v>
      </c>
      <c r="M249" s="735"/>
      <c r="N249" s="729">
        <f t="shared" si="28"/>
        <v>17</v>
      </c>
      <c r="O249" s="735"/>
      <c r="P249" s="729">
        <f t="shared" si="29"/>
        <v>0</v>
      </c>
      <c r="Q249" s="735"/>
      <c r="R249" s="729">
        <f t="shared" si="30"/>
        <v>0</v>
      </c>
      <c r="S249" s="735"/>
      <c r="T249" s="729">
        <f t="shared" si="31"/>
        <v>0</v>
      </c>
      <c r="U249" s="730"/>
      <c r="V249" s="397">
        <f t="shared" si="22"/>
        <v>4.0973111395646605E-2</v>
      </c>
      <c r="W249" s="198">
        <f t="shared" si="23"/>
        <v>32</v>
      </c>
      <c r="X249" s="48"/>
      <c r="Y249" s="60"/>
      <c r="Z249" s="61"/>
      <c r="AA249" s="41"/>
      <c r="AB249" s="40"/>
      <c r="AC249" s="40"/>
    </row>
    <row r="250" spans="1:29" ht="11.25" customHeight="1">
      <c r="A250" s="2"/>
      <c r="B250" s="731" t="s">
        <v>198</v>
      </c>
      <c r="C250" s="732"/>
      <c r="D250" s="732"/>
      <c r="E250" s="733"/>
      <c r="F250" s="734">
        <f t="shared" si="24"/>
        <v>6</v>
      </c>
      <c r="G250" s="735"/>
      <c r="H250" s="729">
        <f t="shared" si="25"/>
        <v>2</v>
      </c>
      <c r="I250" s="735"/>
      <c r="J250" s="729">
        <f t="shared" si="26"/>
        <v>11</v>
      </c>
      <c r="K250" s="735"/>
      <c r="L250" s="729">
        <f t="shared" si="27"/>
        <v>0</v>
      </c>
      <c r="M250" s="735"/>
      <c r="N250" s="729">
        <f t="shared" si="28"/>
        <v>11</v>
      </c>
      <c r="O250" s="735"/>
      <c r="P250" s="729">
        <f t="shared" si="29"/>
        <v>0</v>
      </c>
      <c r="Q250" s="735"/>
      <c r="R250" s="729">
        <f t="shared" si="30"/>
        <v>0</v>
      </c>
      <c r="S250" s="735"/>
      <c r="T250" s="729">
        <f t="shared" si="31"/>
        <v>0</v>
      </c>
      <c r="U250" s="730"/>
      <c r="V250" s="397">
        <f t="shared" si="22"/>
        <v>3.8412291933418691E-2</v>
      </c>
      <c r="W250" s="198">
        <f t="shared" si="23"/>
        <v>30</v>
      </c>
      <c r="X250" s="48"/>
      <c r="Y250" s="60"/>
      <c r="Z250" s="61"/>
      <c r="AA250" s="41"/>
      <c r="AB250" s="40"/>
      <c r="AC250" s="40"/>
    </row>
    <row r="251" spans="1:29" ht="11.25" customHeight="1">
      <c r="A251" s="2"/>
      <c r="B251" s="731" t="s">
        <v>199</v>
      </c>
      <c r="C251" s="732"/>
      <c r="D251" s="732"/>
      <c r="E251" s="733"/>
      <c r="F251" s="734">
        <f t="shared" si="24"/>
        <v>2</v>
      </c>
      <c r="G251" s="735"/>
      <c r="H251" s="729">
        <f t="shared" si="25"/>
        <v>3</v>
      </c>
      <c r="I251" s="735"/>
      <c r="J251" s="729">
        <f t="shared" si="26"/>
        <v>7</v>
      </c>
      <c r="K251" s="735"/>
      <c r="L251" s="729">
        <f t="shared" si="27"/>
        <v>1</v>
      </c>
      <c r="M251" s="735"/>
      <c r="N251" s="729">
        <f t="shared" si="28"/>
        <v>11</v>
      </c>
      <c r="O251" s="735"/>
      <c r="P251" s="729">
        <f t="shared" si="29"/>
        <v>0</v>
      </c>
      <c r="Q251" s="735"/>
      <c r="R251" s="729">
        <f t="shared" si="30"/>
        <v>0</v>
      </c>
      <c r="S251" s="735"/>
      <c r="T251" s="729">
        <f t="shared" si="31"/>
        <v>0</v>
      </c>
      <c r="U251" s="730"/>
      <c r="V251" s="397">
        <f t="shared" si="22"/>
        <v>3.0729833546734954E-2</v>
      </c>
      <c r="W251" s="198">
        <f t="shared" si="23"/>
        <v>24</v>
      </c>
      <c r="X251" s="48"/>
      <c r="Y251" s="60"/>
      <c r="Z251" s="61"/>
      <c r="AA251" s="41"/>
      <c r="AB251" s="40"/>
      <c r="AC251" s="40"/>
    </row>
    <row r="252" spans="1:29" ht="11.25" customHeight="1">
      <c r="A252" s="2"/>
      <c r="B252" s="731" t="s">
        <v>200</v>
      </c>
      <c r="C252" s="732"/>
      <c r="D252" s="732"/>
      <c r="E252" s="733"/>
      <c r="F252" s="734">
        <f t="shared" si="24"/>
        <v>2</v>
      </c>
      <c r="G252" s="735"/>
      <c r="H252" s="729">
        <f t="shared" si="25"/>
        <v>0</v>
      </c>
      <c r="I252" s="735"/>
      <c r="J252" s="729">
        <f t="shared" si="26"/>
        <v>6</v>
      </c>
      <c r="K252" s="735"/>
      <c r="L252" s="729">
        <f t="shared" si="27"/>
        <v>0</v>
      </c>
      <c r="M252" s="735"/>
      <c r="N252" s="729">
        <f t="shared" si="28"/>
        <v>12</v>
      </c>
      <c r="O252" s="735"/>
      <c r="P252" s="729">
        <f t="shared" si="29"/>
        <v>0</v>
      </c>
      <c r="Q252" s="735"/>
      <c r="R252" s="729">
        <f t="shared" si="30"/>
        <v>0</v>
      </c>
      <c r="S252" s="735"/>
      <c r="T252" s="729">
        <f t="shared" si="31"/>
        <v>0</v>
      </c>
      <c r="U252" s="730"/>
      <c r="V252" s="397">
        <f t="shared" si="22"/>
        <v>2.5608194622279128E-2</v>
      </c>
      <c r="W252" s="198">
        <f t="shared" si="23"/>
        <v>20</v>
      </c>
      <c r="X252" s="48"/>
      <c r="Y252" s="60"/>
      <c r="Z252" s="61"/>
      <c r="AA252" s="41"/>
      <c r="AB252" s="40"/>
      <c r="AC252" s="40"/>
    </row>
    <row r="253" spans="1:29" ht="11.25" customHeight="1">
      <c r="A253" s="2"/>
      <c r="B253" s="731" t="s">
        <v>201</v>
      </c>
      <c r="C253" s="732"/>
      <c r="D253" s="732"/>
      <c r="E253" s="733"/>
      <c r="F253" s="734">
        <f t="shared" si="24"/>
        <v>4</v>
      </c>
      <c r="G253" s="735"/>
      <c r="H253" s="729">
        <f t="shared" si="25"/>
        <v>4</v>
      </c>
      <c r="I253" s="735"/>
      <c r="J253" s="729">
        <f t="shared" si="26"/>
        <v>6</v>
      </c>
      <c r="K253" s="735"/>
      <c r="L253" s="729">
        <f t="shared" si="27"/>
        <v>2</v>
      </c>
      <c r="M253" s="735"/>
      <c r="N253" s="729">
        <f t="shared" si="28"/>
        <v>18</v>
      </c>
      <c r="O253" s="735"/>
      <c r="P253" s="729">
        <f t="shared" si="29"/>
        <v>0</v>
      </c>
      <c r="Q253" s="735"/>
      <c r="R253" s="729">
        <f t="shared" si="30"/>
        <v>0</v>
      </c>
      <c r="S253" s="735"/>
      <c r="T253" s="729">
        <f t="shared" si="31"/>
        <v>0</v>
      </c>
      <c r="U253" s="730"/>
      <c r="V253" s="397">
        <f t="shared" si="22"/>
        <v>4.353393085787452E-2</v>
      </c>
      <c r="W253" s="198">
        <f t="shared" si="23"/>
        <v>34</v>
      </c>
      <c r="X253" s="48"/>
      <c r="Y253" s="60"/>
      <c r="Z253" s="61"/>
      <c r="AA253" s="41"/>
      <c r="AB253" s="40"/>
      <c r="AC253" s="40"/>
    </row>
    <row r="254" spans="1:29" ht="11.25" customHeight="1" thickBot="1">
      <c r="A254" s="2"/>
      <c r="B254" s="731" t="s">
        <v>202</v>
      </c>
      <c r="C254" s="732"/>
      <c r="D254" s="732"/>
      <c r="E254" s="733"/>
      <c r="F254" s="734">
        <f t="shared" si="24"/>
        <v>5</v>
      </c>
      <c r="G254" s="735"/>
      <c r="H254" s="729">
        <f t="shared" si="25"/>
        <v>0</v>
      </c>
      <c r="I254" s="735"/>
      <c r="J254" s="729">
        <f t="shared" si="26"/>
        <v>4</v>
      </c>
      <c r="K254" s="735"/>
      <c r="L254" s="729">
        <f t="shared" si="27"/>
        <v>1</v>
      </c>
      <c r="M254" s="735"/>
      <c r="N254" s="729">
        <f t="shared" si="28"/>
        <v>17</v>
      </c>
      <c r="O254" s="735"/>
      <c r="P254" s="729">
        <f t="shared" si="29"/>
        <v>0</v>
      </c>
      <c r="Q254" s="735"/>
      <c r="R254" s="729">
        <f t="shared" si="30"/>
        <v>0</v>
      </c>
      <c r="S254" s="735"/>
      <c r="T254" s="729">
        <f t="shared" si="31"/>
        <v>0</v>
      </c>
      <c r="U254" s="730"/>
      <c r="V254" s="397">
        <f t="shared" si="22"/>
        <v>3.4571062740076826E-2</v>
      </c>
      <c r="W254" s="202">
        <f t="shared" si="23"/>
        <v>27</v>
      </c>
      <c r="X254" s="48"/>
      <c r="Y254" s="60"/>
      <c r="Z254" s="61"/>
      <c r="AA254" s="41"/>
      <c r="AB254" s="40"/>
      <c r="AC254" s="40"/>
    </row>
    <row r="255" spans="1:29" s="67" customFormat="1" ht="18.75" customHeight="1" thickTop="1" thickBot="1">
      <c r="B255" s="725" t="s">
        <v>85</v>
      </c>
      <c r="C255" s="726"/>
      <c r="D255" s="726"/>
      <c r="E255" s="727"/>
      <c r="F255" s="728">
        <f>SUM(F231:F254)</f>
        <v>76</v>
      </c>
      <c r="G255" s="724"/>
      <c r="H255" s="722">
        <f>SUM(H231:H254)</f>
        <v>52</v>
      </c>
      <c r="I255" s="724"/>
      <c r="J255" s="722">
        <f>SUM(J231:J254)</f>
        <v>204</v>
      </c>
      <c r="K255" s="724"/>
      <c r="L255" s="722">
        <f>SUM(L231:L254)</f>
        <v>43</v>
      </c>
      <c r="M255" s="724"/>
      <c r="N255" s="722">
        <f>SUM(N231:N254)</f>
        <v>406</v>
      </c>
      <c r="O255" s="724"/>
      <c r="P255" s="722">
        <f>SUM(P231:P254)</f>
        <v>0</v>
      </c>
      <c r="Q255" s="724"/>
      <c r="R255" s="722">
        <f>SUM(R231:R254)</f>
        <v>0</v>
      </c>
      <c r="S255" s="724"/>
      <c r="T255" s="722">
        <f>SUM(T231:T254)</f>
        <v>0</v>
      </c>
      <c r="U255" s="723"/>
      <c r="V255" s="230">
        <f>SUM(V231:V254)</f>
        <v>1.0000000000000002</v>
      </c>
      <c r="W255" s="207">
        <f>SUM(W231:W254)</f>
        <v>781</v>
      </c>
      <c r="X255" s="69"/>
      <c r="Y255" s="70"/>
      <c r="Z255" s="71"/>
      <c r="AA255" s="72"/>
      <c r="AB255" s="73"/>
      <c r="AC255" s="73"/>
    </row>
    <row r="256" spans="1:29" ht="11.25" customHeight="1">
      <c r="X256" s="49"/>
      <c r="Y256" s="49"/>
      <c r="Z256" s="49"/>
      <c r="AA256" s="2"/>
      <c r="AB256" s="2"/>
      <c r="AC256" s="2"/>
    </row>
    <row r="257" spans="1:29" ht="18" customHeight="1" thickBot="1">
      <c r="B257" s="760">
        <f>B199</f>
        <v>6</v>
      </c>
      <c r="C257" s="760"/>
      <c r="D257" s="760"/>
      <c r="E257" s="760"/>
      <c r="F257" s="761">
        <v>1</v>
      </c>
      <c r="G257" s="761"/>
      <c r="H257" s="856"/>
      <c r="I257" s="856"/>
      <c r="J257" s="233"/>
      <c r="K257" s="233"/>
    </row>
    <row r="258" spans="1:29" ht="11.25" customHeight="1">
      <c r="B258" s="852" t="s">
        <v>5</v>
      </c>
      <c r="C258" s="523"/>
      <c r="D258" s="523"/>
      <c r="E258" s="524"/>
      <c r="F258" s="520" t="s">
        <v>203</v>
      </c>
      <c r="G258" s="521"/>
      <c r="H258" s="520" t="s">
        <v>204</v>
      </c>
      <c r="I258" s="521"/>
      <c r="J258" s="520" t="s">
        <v>205</v>
      </c>
      <c r="K258" s="521"/>
      <c r="L258" s="520" t="s">
        <v>206</v>
      </c>
      <c r="M258" s="521"/>
      <c r="N258" s="520" t="s">
        <v>207</v>
      </c>
      <c r="O258" s="596"/>
      <c r="P258" s="520" t="s">
        <v>208</v>
      </c>
      <c r="Q258" s="521"/>
      <c r="R258" s="520" t="s">
        <v>209</v>
      </c>
      <c r="S258" s="521"/>
      <c r="T258" s="520" t="s">
        <v>210</v>
      </c>
      <c r="U258" s="596"/>
      <c r="V258" s="848" t="s">
        <v>85</v>
      </c>
      <c r="W258" s="849"/>
      <c r="X258" s="44"/>
      <c r="Y258" s="45"/>
      <c r="Z258" s="45"/>
      <c r="AA258" s="39"/>
      <c r="AB258" s="42"/>
      <c r="AC258" s="42"/>
    </row>
    <row r="259" spans="1:29" ht="11.25" customHeight="1" thickBot="1">
      <c r="A259" s="2"/>
      <c r="B259" s="853"/>
      <c r="C259" s="854"/>
      <c r="D259" s="854"/>
      <c r="E259" s="855"/>
      <c r="F259" s="512" t="s">
        <v>127</v>
      </c>
      <c r="G259" s="819"/>
      <c r="H259" s="850" t="s">
        <v>127</v>
      </c>
      <c r="I259" s="819"/>
      <c r="J259" s="850" t="s">
        <v>127</v>
      </c>
      <c r="K259" s="819"/>
      <c r="L259" s="850" t="s">
        <v>127</v>
      </c>
      <c r="M259" s="819"/>
      <c r="N259" s="850" t="s">
        <v>127</v>
      </c>
      <c r="O259" s="819"/>
      <c r="P259" s="850" t="s">
        <v>127</v>
      </c>
      <c r="Q259" s="819"/>
      <c r="R259" s="850" t="s">
        <v>127</v>
      </c>
      <c r="S259" s="819"/>
      <c r="T259" s="850" t="s">
        <v>127</v>
      </c>
      <c r="U259" s="851"/>
      <c r="V259" s="847" t="s">
        <v>128</v>
      </c>
      <c r="W259" s="827"/>
      <c r="X259" s="44"/>
      <c r="Y259" s="50"/>
      <c r="Z259" s="57"/>
      <c r="AA259" s="39"/>
      <c r="AB259" s="39"/>
      <c r="AC259" s="42"/>
    </row>
    <row r="260" spans="1:29" ht="11.25" customHeight="1">
      <c r="A260" s="2"/>
      <c r="B260" s="587" t="s">
        <v>179</v>
      </c>
      <c r="C260" s="687"/>
      <c r="D260" s="687"/>
      <c r="E260" s="588"/>
      <c r="F260" s="775">
        <v>0</v>
      </c>
      <c r="G260" s="774"/>
      <c r="H260" s="772">
        <v>0</v>
      </c>
      <c r="I260" s="774"/>
      <c r="J260" s="772">
        <v>0</v>
      </c>
      <c r="K260" s="774"/>
      <c r="L260" s="772">
        <v>0</v>
      </c>
      <c r="M260" s="774"/>
      <c r="N260" s="772">
        <v>2</v>
      </c>
      <c r="O260" s="774"/>
      <c r="P260" s="772">
        <v>0</v>
      </c>
      <c r="Q260" s="774"/>
      <c r="R260" s="772">
        <v>0</v>
      </c>
      <c r="S260" s="774"/>
      <c r="T260" s="772">
        <v>0</v>
      </c>
      <c r="U260" s="773"/>
      <c r="V260" s="136">
        <f t="shared" ref="V260:V283" si="32">IF($W$284=0,0,(W260/$W$284))</f>
        <v>0.15384615384615385</v>
      </c>
      <c r="W260" s="14">
        <f t="shared" ref="W260:W283" si="33">SUM(F260:U260)</f>
        <v>2</v>
      </c>
      <c r="X260" s="48"/>
      <c r="Y260" s="60"/>
      <c r="Z260" s="61"/>
      <c r="AA260" s="41"/>
      <c r="AB260" s="40"/>
      <c r="AC260" s="40"/>
    </row>
    <row r="261" spans="1:29" ht="11.25" customHeight="1">
      <c r="A261" s="2"/>
      <c r="B261" s="766" t="s">
        <v>180</v>
      </c>
      <c r="C261" s="443"/>
      <c r="D261" s="443"/>
      <c r="E261" s="767"/>
      <c r="F261" s="770">
        <v>0</v>
      </c>
      <c r="G261" s="769"/>
      <c r="H261" s="768">
        <v>0</v>
      </c>
      <c r="I261" s="769"/>
      <c r="J261" s="768">
        <v>0</v>
      </c>
      <c r="K261" s="769"/>
      <c r="L261" s="768">
        <v>0</v>
      </c>
      <c r="M261" s="769"/>
      <c r="N261" s="768">
        <v>2</v>
      </c>
      <c r="O261" s="769"/>
      <c r="P261" s="768">
        <v>0</v>
      </c>
      <c r="Q261" s="769"/>
      <c r="R261" s="768">
        <v>0</v>
      </c>
      <c r="S261" s="769"/>
      <c r="T261" s="768">
        <v>0</v>
      </c>
      <c r="U261" s="771"/>
      <c r="V261" s="137">
        <f t="shared" si="32"/>
        <v>0.15384615384615385</v>
      </c>
      <c r="W261" s="15">
        <f t="shared" si="33"/>
        <v>2</v>
      </c>
      <c r="X261" s="48"/>
      <c r="Y261" s="60"/>
      <c r="Z261" s="61"/>
      <c r="AA261" s="41"/>
      <c r="AB261" s="40"/>
      <c r="AC261" s="40"/>
    </row>
    <row r="262" spans="1:29" ht="11.25" customHeight="1">
      <c r="A262" s="2"/>
      <c r="B262" s="766" t="s">
        <v>181</v>
      </c>
      <c r="C262" s="443"/>
      <c r="D262" s="443"/>
      <c r="E262" s="767"/>
      <c r="F262" s="770">
        <v>0</v>
      </c>
      <c r="G262" s="769"/>
      <c r="H262" s="768">
        <v>0</v>
      </c>
      <c r="I262" s="769"/>
      <c r="J262" s="768">
        <v>0</v>
      </c>
      <c r="K262" s="769"/>
      <c r="L262" s="768">
        <v>0</v>
      </c>
      <c r="M262" s="769"/>
      <c r="N262" s="768">
        <v>1</v>
      </c>
      <c r="O262" s="769"/>
      <c r="P262" s="768">
        <v>0</v>
      </c>
      <c r="Q262" s="769"/>
      <c r="R262" s="768">
        <v>0</v>
      </c>
      <c r="S262" s="769"/>
      <c r="T262" s="768">
        <v>0</v>
      </c>
      <c r="U262" s="771"/>
      <c r="V262" s="137">
        <f t="shared" si="32"/>
        <v>7.6923076923076927E-2</v>
      </c>
      <c r="W262" s="15">
        <f t="shared" si="33"/>
        <v>1</v>
      </c>
      <c r="X262" s="48"/>
      <c r="Y262" s="60"/>
      <c r="Z262" s="61"/>
      <c r="AA262" s="41"/>
      <c r="AB262" s="40"/>
      <c r="AC262" s="40"/>
    </row>
    <row r="263" spans="1:29" ht="11.25" customHeight="1">
      <c r="A263" s="2"/>
      <c r="B263" s="766" t="s">
        <v>182</v>
      </c>
      <c r="C263" s="443"/>
      <c r="D263" s="443"/>
      <c r="E263" s="767"/>
      <c r="F263" s="770">
        <v>0</v>
      </c>
      <c r="G263" s="769"/>
      <c r="H263" s="768">
        <v>0</v>
      </c>
      <c r="I263" s="769"/>
      <c r="J263" s="768">
        <v>0</v>
      </c>
      <c r="K263" s="769"/>
      <c r="L263" s="768">
        <v>0</v>
      </c>
      <c r="M263" s="769"/>
      <c r="N263" s="768">
        <v>1</v>
      </c>
      <c r="O263" s="769"/>
      <c r="P263" s="768">
        <v>0</v>
      </c>
      <c r="Q263" s="769"/>
      <c r="R263" s="768">
        <v>0</v>
      </c>
      <c r="S263" s="769"/>
      <c r="T263" s="768">
        <v>0</v>
      </c>
      <c r="U263" s="771"/>
      <c r="V263" s="137">
        <f t="shared" si="32"/>
        <v>7.6923076923076927E-2</v>
      </c>
      <c r="W263" s="15">
        <f t="shared" si="33"/>
        <v>1</v>
      </c>
      <c r="X263" s="48"/>
      <c r="Y263" s="60"/>
      <c r="Z263" s="61"/>
      <c r="AA263" s="41"/>
      <c r="AB263" s="40"/>
      <c r="AC263" s="40"/>
    </row>
    <row r="264" spans="1:29" ht="11.25" customHeight="1">
      <c r="A264" s="2"/>
      <c r="B264" s="766" t="s">
        <v>183</v>
      </c>
      <c r="C264" s="443"/>
      <c r="D264" s="443"/>
      <c r="E264" s="767"/>
      <c r="F264" s="770">
        <v>0</v>
      </c>
      <c r="G264" s="769"/>
      <c r="H264" s="768">
        <v>0</v>
      </c>
      <c r="I264" s="769"/>
      <c r="J264" s="768">
        <v>0</v>
      </c>
      <c r="K264" s="769"/>
      <c r="L264" s="768">
        <v>0</v>
      </c>
      <c r="M264" s="769"/>
      <c r="N264" s="768">
        <v>1</v>
      </c>
      <c r="O264" s="769"/>
      <c r="P264" s="768">
        <v>0</v>
      </c>
      <c r="Q264" s="769"/>
      <c r="R264" s="768">
        <v>0</v>
      </c>
      <c r="S264" s="769"/>
      <c r="T264" s="768">
        <v>0</v>
      </c>
      <c r="U264" s="771"/>
      <c r="V264" s="137">
        <f t="shared" si="32"/>
        <v>7.6923076923076927E-2</v>
      </c>
      <c r="W264" s="15">
        <f t="shared" si="33"/>
        <v>1</v>
      </c>
      <c r="X264" s="48"/>
      <c r="Y264" s="60"/>
      <c r="Z264" s="61"/>
      <c r="AA264" s="41"/>
      <c r="AB264" s="40"/>
      <c r="AC264" s="40"/>
    </row>
    <row r="265" spans="1:29" ht="11.25" customHeight="1">
      <c r="A265" s="2"/>
      <c r="B265" s="766" t="s">
        <v>184</v>
      </c>
      <c r="C265" s="443"/>
      <c r="D265" s="443"/>
      <c r="E265" s="767"/>
      <c r="F265" s="770">
        <v>0</v>
      </c>
      <c r="G265" s="769"/>
      <c r="H265" s="768">
        <v>0</v>
      </c>
      <c r="I265" s="769"/>
      <c r="J265" s="768">
        <v>0</v>
      </c>
      <c r="K265" s="769"/>
      <c r="L265" s="768">
        <v>0</v>
      </c>
      <c r="M265" s="769"/>
      <c r="N265" s="768">
        <v>0</v>
      </c>
      <c r="O265" s="769"/>
      <c r="P265" s="768">
        <v>0</v>
      </c>
      <c r="Q265" s="769"/>
      <c r="R265" s="768">
        <v>0</v>
      </c>
      <c r="S265" s="769"/>
      <c r="T265" s="768">
        <v>0</v>
      </c>
      <c r="U265" s="771"/>
      <c r="V265" s="137">
        <f t="shared" si="32"/>
        <v>0</v>
      </c>
      <c r="W265" s="15">
        <f t="shared" si="33"/>
        <v>0</v>
      </c>
      <c r="X265" s="48"/>
      <c r="Y265" s="60"/>
      <c r="Z265" s="61"/>
      <c r="AA265" s="41"/>
      <c r="AB265" s="40"/>
      <c r="AC265" s="40"/>
    </row>
    <row r="266" spans="1:29" ht="11.25" customHeight="1">
      <c r="A266" s="2"/>
      <c r="B266" s="766" t="s">
        <v>185</v>
      </c>
      <c r="C266" s="443"/>
      <c r="D266" s="443"/>
      <c r="E266" s="767"/>
      <c r="F266" s="770">
        <v>0</v>
      </c>
      <c r="G266" s="769"/>
      <c r="H266" s="768">
        <v>0</v>
      </c>
      <c r="I266" s="769"/>
      <c r="J266" s="768">
        <v>0</v>
      </c>
      <c r="K266" s="769"/>
      <c r="L266" s="768">
        <v>0</v>
      </c>
      <c r="M266" s="769"/>
      <c r="N266" s="768">
        <v>0</v>
      </c>
      <c r="O266" s="769"/>
      <c r="P266" s="768">
        <v>0</v>
      </c>
      <c r="Q266" s="769"/>
      <c r="R266" s="768">
        <v>0</v>
      </c>
      <c r="S266" s="769"/>
      <c r="T266" s="768">
        <v>0</v>
      </c>
      <c r="U266" s="771"/>
      <c r="V266" s="137">
        <f t="shared" si="32"/>
        <v>0</v>
      </c>
      <c r="W266" s="15">
        <f t="shared" si="33"/>
        <v>0</v>
      </c>
      <c r="X266" s="48"/>
      <c r="Y266" s="60"/>
      <c r="Z266" s="61"/>
      <c r="AA266" s="41"/>
      <c r="AB266" s="40"/>
      <c r="AC266" s="40"/>
    </row>
    <row r="267" spans="1:29" ht="11.25" customHeight="1">
      <c r="A267" s="2"/>
      <c r="B267" s="766" t="s">
        <v>186</v>
      </c>
      <c r="C267" s="443"/>
      <c r="D267" s="443"/>
      <c r="E267" s="767"/>
      <c r="F267" s="770">
        <v>0</v>
      </c>
      <c r="G267" s="769"/>
      <c r="H267" s="768">
        <v>0</v>
      </c>
      <c r="I267" s="769"/>
      <c r="J267" s="768">
        <v>0</v>
      </c>
      <c r="K267" s="769"/>
      <c r="L267" s="768">
        <v>0</v>
      </c>
      <c r="M267" s="769"/>
      <c r="N267" s="768">
        <v>0</v>
      </c>
      <c r="O267" s="769"/>
      <c r="P267" s="768">
        <v>0</v>
      </c>
      <c r="Q267" s="769"/>
      <c r="R267" s="768">
        <v>0</v>
      </c>
      <c r="S267" s="769"/>
      <c r="T267" s="768">
        <v>0</v>
      </c>
      <c r="U267" s="771"/>
      <c r="V267" s="137">
        <f t="shared" si="32"/>
        <v>0</v>
      </c>
      <c r="W267" s="15">
        <f t="shared" si="33"/>
        <v>0</v>
      </c>
      <c r="X267" s="48"/>
      <c r="Y267" s="60"/>
      <c r="Z267" s="61"/>
      <c r="AA267" s="41"/>
      <c r="AB267" s="40"/>
      <c r="AC267" s="40"/>
    </row>
    <row r="268" spans="1:29" ht="11.25" customHeight="1">
      <c r="A268" s="2"/>
      <c r="B268" s="766" t="s">
        <v>187</v>
      </c>
      <c r="C268" s="443"/>
      <c r="D268" s="443"/>
      <c r="E268" s="767"/>
      <c r="F268" s="770">
        <v>0</v>
      </c>
      <c r="G268" s="769"/>
      <c r="H268" s="768">
        <v>1</v>
      </c>
      <c r="I268" s="769"/>
      <c r="J268" s="768">
        <v>0</v>
      </c>
      <c r="K268" s="769"/>
      <c r="L268" s="768">
        <v>0</v>
      </c>
      <c r="M268" s="769"/>
      <c r="N268" s="768">
        <v>0</v>
      </c>
      <c r="O268" s="769"/>
      <c r="P268" s="768">
        <v>0</v>
      </c>
      <c r="Q268" s="769"/>
      <c r="R268" s="768">
        <v>0</v>
      </c>
      <c r="S268" s="769"/>
      <c r="T268" s="768">
        <v>0</v>
      </c>
      <c r="U268" s="771"/>
      <c r="V268" s="137">
        <f t="shared" si="32"/>
        <v>7.6923076923076927E-2</v>
      </c>
      <c r="W268" s="15">
        <f t="shared" si="33"/>
        <v>1</v>
      </c>
      <c r="X268" s="48"/>
      <c r="Y268" s="60"/>
      <c r="Z268" s="61"/>
      <c r="AA268" s="41"/>
      <c r="AB268" s="40"/>
      <c r="AC268" s="40"/>
    </row>
    <row r="269" spans="1:29" ht="11.25" customHeight="1">
      <c r="A269" s="2"/>
      <c r="B269" s="766" t="s">
        <v>188</v>
      </c>
      <c r="C269" s="443"/>
      <c r="D269" s="443"/>
      <c r="E269" s="767"/>
      <c r="F269" s="770">
        <v>0</v>
      </c>
      <c r="G269" s="769"/>
      <c r="H269" s="768">
        <v>0</v>
      </c>
      <c r="I269" s="769"/>
      <c r="J269" s="768">
        <v>1</v>
      </c>
      <c r="K269" s="769"/>
      <c r="L269" s="768">
        <v>0</v>
      </c>
      <c r="M269" s="769"/>
      <c r="N269" s="768">
        <v>0</v>
      </c>
      <c r="O269" s="769"/>
      <c r="P269" s="768">
        <v>0</v>
      </c>
      <c r="Q269" s="769"/>
      <c r="R269" s="768">
        <v>0</v>
      </c>
      <c r="S269" s="769"/>
      <c r="T269" s="768">
        <v>0</v>
      </c>
      <c r="U269" s="771"/>
      <c r="V269" s="137">
        <f t="shared" si="32"/>
        <v>7.6923076923076927E-2</v>
      </c>
      <c r="W269" s="15">
        <f t="shared" si="33"/>
        <v>1</v>
      </c>
      <c r="X269" s="48"/>
      <c r="Y269" s="60"/>
      <c r="Z269" s="61"/>
      <c r="AA269" s="41"/>
      <c r="AB269" s="40"/>
      <c r="AC269" s="40"/>
    </row>
    <row r="270" spans="1:29" ht="11.25" customHeight="1">
      <c r="A270" s="2"/>
      <c r="B270" s="766" t="s">
        <v>189</v>
      </c>
      <c r="C270" s="443"/>
      <c r="D270" s="443"/>
      <c r="E270" s="767"/>
      <c r="F270" s="770">
        <v>0</v>
      </c>
      <c r="G270" s="769"/>
      <c r="H270" s="768">
        <v>0</v>
      </c>
      <c r="I270" s="769"/>
      <c r="J270" s="768">
        <v>0</v>
      </c>
      <c r="K270" s="769"/>
      <c r="L270" s="768">
        <v>0</v>
      </c>
      <c r="M270" s="769"/>
      <c r="N270" s="768">
        <v>0</v>
      </c>
      <c r="O270" s="769"/>
      <c r="P270" s="768">
        <v>0</v>
      </c>
      <c r="Q270" s="769"/>
      <c r="R270" s="768">
        <v>0</v>
      </c>
      <c r="S270" s="769"/>
      <c r="T270" s="768">
        <v>0</v>
      </c>
      <c r="U270" s="771"/>
      <c r="V270" s="137">
        <f t="shared" si="32"/>
        <v>0</v>
      </c>
      <c r="W270" s="15">
        <f t="shared" si="33"/>
        <v>0</v>
      </c>
      <c r="X270" s="48"/>
      <c r="Y270" s="60"/>
      <c r="Z270" s="61"/>
      <c r="AA270" s="41"/>
      <c r="AB270" s="40"/>
      <c r="AC270" s="40"/>
    </row>
    <row r="271" spans="1:29" ht="11.25" customHeight="1">
      <c r="A271" s="2"/>
      <c r="B271" s="766" t="s">
        <v>190</v>
      </c>
      <c r="C271" s="443"/>
      <c r="D271" s="443"/>
      <c r="E271" s="767"/>
      <c r="F271" s="770">
        <v>0</v>
      </c>
      <c r="G271" s="769"/>
      <c r="H271" s="768">
        <v>0</v>
      </c>
      <c r="I271" s="769"/>
      <c r="J271" s="768">
        <v>0</v>
      </c>
      <c r="K271" s="769"/>
      <c r="L271" s="768">
        <v>0</v>
      </c>
      <c r="M271" s="769"/>
      <c r="N271" s="768">
        <v>0</v>
      </c>
      <c r="O271" s="769"/>
      <c r="P271" s="768">
        <v>0</v>
      </c>
      <c r="Q271" s="769"/>
      <c r="R271" s="768">
        <v>0</v>
      </c>
      <c r="S271" s="769"/>
      <c r="T271" s="768">
        <v>0</v>
      </c>
      <c r="U271" s="771"/>
      <c r="V271" s="137">
        <f t="shared" si="32"/>
        <v>0</v>
      </c>
      <c r="W271" s="15">
        <f t="shared" si="33"/>
        <v>0</v>
      </c>
      <c r="X271" s="48"/>
      <c r="Y271" s="60"/>
      <c r="Z271" s="61"/>
      <c r="AA271" s="41"/>
      <c r="AB271" s="40"/>
      <c r="AC271" s="40"/>
    </row>
    <row r="272" spans="1:29" ht="11.25" customHeight="1">
      <c r="A272" s="2"/>
      <c r="B272" s="766" t="s">
        <v>191</v>
      </c>
      <c r="C272" s="443"/>
      <c r="D272" s="443"/>
      <c r="E272" s="767"/>
      <c r="F272" s="770">
        <v>0</v>
      </c>
      <c r="G272" s="769"/>
      <c r="H272" s="768">
        <v>0</v>
      </c>
      <c r="I272" s="769"/>
      <c r="J272" s="768">
        <v>0</v>
      </c>
      <c r="K272" s="769"/>
      <c r="L272" s="768">
        <v>0</v>
      </c>
      <c r="M272" s="769"/>
      <c r="N272" s="768">
        <v>0</v>
      </c>
      <c r="O272" s="769"/>
      <c r="P272" s="768">
        <v>0</v>
      </c>
      <c r="Q272" s="769"/>
      <c r="R272" s="768">
        <v>0</v>
      </c>
      <c r="S272" s="769"/>
      <c r="T272" s="768">
        <v>0</v>
      </c>
      <c r="U272" s="771"/>
      <c r="V272" s="137">
        <f t="shared" si="32"/>
        <v>0</v>
      </c>
      <c r="W272" s="15">
        <f t="shared" si="33"/>
        <v>0</v>
      </c>
      <c r="X272" s="48"/>
      <c r="Y272" s="60"/>
      <c r="Z272" s="61"/>
      <c r="AA272" s="41"/>
      <c r="AB272" s="40"/>
      <c r="AC272" s="40"/>
    </row>
    <row r="273" spans="1:29" ht="11.25" customHeight="1">
      <c r="A273" s="2"/>
      <c r="B273" s="766" t="s">
        <v>192</v>
      </c>
      <c r="C273" s="443"/>
      <c r="D273" s="443"/>
      <c r="E273" s="767"/>
      <c r="F273" s="770">
        <v>0</v>
      </c>
      <c r="G273" s="769"/>
      <c r="H273" s="768">
        <v>0</v>
      </c>
      <c r="I273" s="769"/>
      <c r="J273" s="768">
        <v>1</v>
      </c>
      <c r="K273" s="769"/>
      <c r="L273" s="768">
        <v>0</v>
      </c>
      <c r="M273" s="769"/>
      <c r="N273" s="768">
        <v>0</v>
      </c>
      <c r="O273" s="769"/>
      <c r="P273" s="768">
        <v>0</v>
      </c>
      <c r="Q273" s="769"/>
      <c r="R273" s="768">
        <v>0</v>
      </c>
      <c r="S273" s="769"/>
      <c r="T273" s="768">
        <v>0</v>
      </c>
      <c r="U273" s="771"/>
      <c r="V273" s="137">
        <f t="shared" si="32"/>
        <v>7.6923076923076927E-2</v>
      </c>
      <c r="W273" s="15">
        <f t="shared" si="33"/>
        <v>1</v>
      </c>
      <c r="X273" s="48"/>
      <c r="Y273" s="60"/>
      <c r="Z273" s="61"/>
      <c r="AA273" s="41"/>
      <c r="AB273" s="40"/>
      <c r="AC273" s="40"/>
    </row>
    <row r="274" spans="1:29" ht="11.25" customHeight="1">
      <c r="A274" s="2"/>
      <c r="B274" s="766" t="s">
        <v>193</v>
      </c>
      <c r="C274" s="443"/>
      <c r="D274" s="443"/>
      <c r="E274" s="767"/>
      <c r="F274" s="770">
        <v>1</v>
      </c>
      <c r="G274" s="769"/>
      <c r="H274" s="768">
        <v>0</v>
      </c>
      <c r="I274" s="769"/>
      <c r="J274" s="768">
        <v>0</v>
      </c>
      <c r="K274" s="769"/>
      <c r="L274" s="768">
        <v>0</v>
      </c>
      <c r="M274" s="769"/>
      <c r="N274" s="768">
        <v>0</v>
      </c>
      <c r="O274" s="769"/>
      <c r="P274" s="768">
        <v>0</v>
      </c>
      <c r="Q274" s="769"/>
      <c r="R274" s="768">
        <v>0</v>
      </c>
      <c r="S274" s="769"/>
      <c r="T274" s="768">
        <v>0</v>
      </c>
      <c r="U274" s="771"/>
      <c r="V274" s="137">
        <f t="shared" si="32"/>
        <v>7.6923076923076927E-2</v>
      </c>
      <c r="W274" s="15">
        <f t="shared" si="33"/>
        <v>1</v>
      </c>
      <c r="X274" s="48"/>
      <c r="Y274" s="60"/>
      <c r="Z274" s="61"/>
      <c r="AA274" s="41"/>
      <c r="AB274" s="40"/>
      <c r="AC274" s="40"/>
    </row>
    <row r="275" spans="1:29" ht="11.25" customHeight="1">
      <c r="A275" s="2"/>
      <c r="B275" s="766" t="s">
        <v>194</v>
      </c>
      <c r="C275" s="443"/>
      <c r="D275" s="443"/>
      <c r="E275" s="767"/>
      <c r="F275" s="770">
        <v>0</v>
      </c>
      <c r="G275" s="769"/>
      <c r="H275" s="768">
        <v>0</v>
      </c>
      <c r="I275" s="769"/>
      <c r="J275" s="768">
        <v>0</v>
      </c>
      <c r="K275" s="769"/>
      <c r="L275" s="768">
        <v>0</v>
      </c>
      <c r="M275" s="769"/>
      <c r="N275" s="768">
        <v>1</v>
      </c>
      <c r="O275" s="769"/>
      <c r="P275" s="768">
        <v>0</v>
      </c>
      <c r="Q275" s="769"/>
      <c r="R275" s="768">
        <v>0</v>
      </c>
      <c r="S275" s="769"/>
      <c r="T275" s="768">
        <v>0</v>
      </c>
      <c r="U275" s="771"/>
      <c r="V275" s="137">
        <f t="shared" si="32"/>
        <v>7.6923076923076927E-2</v>
      </c>
      <c r="W275" s="15">
        <f t="shared" si="33"/>
        <v>1</v>
      </c>
      <c r="X275" s="48"/>
      <c r="Y275" s="60"/>
      <c r="Z275" s="61"/>
      <c r="AA275" s="41"/>
      <c r="AB275" s="40"/>
      <c r="AC275" s="40"/>
    </row>
    <row r="276" spans="1:29" ht="11.25" customHeight="1">
      <c r="A276" s="2"/>
      <c r="B276" s="766" t="s">
        <v>195</v>
      </c>
      <c r="C276" s="443"/>
      <c r="D276" s="443"/>
      <c r="E276" s="767"/>
      <c r="F276" s="770">
        <v>0</v>
      </c>
      <c r="G276" s="769"/>
      <c r="H276" s="768">
        <v>0</v>
      </c>
      <c r="I276" s="769"/>
      <c r="J276" s="768">
        <v>1</v>
      </c>
      <c r="K276" s="769"/>
      <c r="L276" s="768">
        <v>0</v>
      </c>
      <c r="M276" s="769"/>
      <c r="N276" s="768">
        <v>0</v>
      </c>
      <c r="O276" s="769"/>
      <c r="P276" s="768">
        <v>0</v>
      </c>
      <c r="Q276" s="769"/>
      <c r="R276" s="768">
        <v>0</v>
      </c>
      <c r="S276" s="769"/>
      <c r="T276" s="768">
        <v>0</v>
      </c>
      <c r="U276" s="771"/>
      <c r="V276" s="137">
        <f t="shared" si="32"/>
        <v>7.6923076923076927E-2</v>
      </c>
      <c r="W276" s="15">
        <f t="shared" si="33"/>
        <v>1</v>
      </c>
      <c r="X276" s="48"/>
      <c r="Y276" s="60"/>
      <c r="Z276" s="61"/>
      <c r="AA276" s="41"/>
      <c r="AB276" s="40"/>
      <c r="AC276" s="40"/>
    </row>
    <row r="277" spans="1:29" ht="11.25" customHeight="1">
      <c r="A277" s="2"/>
      <c r="B277" s="766" t="s">
        <v>196</v>
      </c>
      <c r="C277" s="443"/>
      <c r="D277" s="443"/>
      <c r="E277" s="767"/>
      <c r="F277" s="770">
        <v>0</v>
      </c>
      <c r="G277" s="769"/>
      <c r="H277" s="768">
        <v>0</v>
      </c>
      <c r="I277" s="769"/>
      <c r="J277" s="768">
        <v>0</v>
      </c>
      <c r="K277" s="769"/>
      <c r="L277" s="768">
        <v>0</v>
      </c>
      <c r="M277" s="769"/>
      <c r="N277" s="768">
        <v>0</v>
      </c>
      <c r="O277" s="769"/>
      <c r="P277" s="768">
        <v>0</v>
      </c>
      <c r="Q277" s="769"/>
      <c r="R277" s="768">
        <v>0</v>
      </c>
      <c r="S277" s="769"/>
      <c r="T277" s="768">
        <v>0</v>
      </c>
      <c r="U277" s="771"/>
      <c r="V277" s="137">
        <f t="shared" si="32"/>
        <v>0</v>
      </c>
      <c r="W277" s="15">
        <f t="shared" si="33"/>
        <v>0</v>
      </c>
      <c r="X277" s="48"/>
      <c r="Y277" s="60"/>
      <c r="Z277" s="61"/>
      <c r="AA277" s="41"/>
      <c r="AB277" s="40"/>
      <c r="AC277" s="40"/>
    </row>
    <row r="278" spans="1:29" ht="11.25" customHeight="1">
      <c r="A278" s="2"/>
      <c r="B278" s="766" t="s">
        <v>197</v>
      </c>
      <c r="C278" s="443"/>
      <c r="D278" s="443"/>
      <c r="E278" s="767"/>
      <c r="F278" s="770">
        <v>0</v>
      </c>
      <c r="G278" s="769"/>
      <c r="H278" s="768">
        <v>0</v>
      </c>
      <c r="I278" s="769"/>
      <c r="J278" s="768">
        <v>0</v>
      </c>
      <c r="K278" s="769"/>
      <c r="L278" s="768">
        <v>0</v>
      </c>
      <c r="M278" s="769"/>
      <c r="N278" s="768">
        <v>0</v>
      </c>
      <c r="O278" s="769"/>
      <c r="P278" s="768">
        <v>0</v>
      </c>
      <c r="Q278" s="769"/>
      <c r="R278" s="768">
        <v>0</v>
      </c>
      <c r="S278" s="769"/>
      <c r="T278" s="768">
        <v>0</v>
      </c>
      <c r="U278" s="771"/>
      <c r="V278" s="137">
        <f t="shared" si="32"/>
        <v>0</v>
      </c>
      <c r="W278" s="15">
        <f t="shared" si="33"/>
        <v>0</v>
      </c>
      <c r="X278" s="48"/>
      <c r="Y278" s="60"/>
      <c r="Z278" s="61"/>
      <c r="AA278" s="41"/>
      <c r="AB278" s="40"/>
      <c r="AC278" s="40"/>
    </row>
    <row r="279" spans="1:29" ht="11.25" customHeight="1">
      <c r="A279" s="2"/>
      <c r="B279" s="766" t="s">
        <v>198</v>
      </c>
      <c r="C279" s="443"/>
      <c r="D279" s="443"/>
      <c r="E279" s="767"/>
      <c r="F279" s="770">
        <v>0</v>
      </c>
      <c r="G279" s="769"/>
      <c r="H279" s="768">
        <v>0</v>
      </c>
      <c r="I279" s="769"/>
      <c r="J279" s="768">
        <v>0</v>
      </c>
      <c r="K279" s="769"/>
      <c r="L279" s="768">
        <v>0</v>
      </c>
      <c r="M279" s="769"/>
      <c r="N279" s="768">
        <v>0</v>
      </c>
      <c r="O279" s="769"/>
      <c r="P279" s="768">
        <v>0</v>
      </c>
      <c r="Q279" s="769"/>
      <c r="R279" s="768">
        <v>0</v>
      </c>
      <c r="S279" s="769"/>
      <c r="T279" s="768">
        <v>0</v>
      </c>
      <c r="U279" s="771"/>
      <c r="V279" s="137">
        <f t="shared" si="32"/>
        <v>0</v>
      </c>
      <c r="W279" s="15">
        <f t="shared" si="33"/>
        <v>0</v>
      </c>
      <c r="X279" s="48"/>
      <c r="Y279" s="60"/>
      <c r="Z279" s="61"/>
      <c r="AA279" s="41"/>
      <c r="AB279" s="40"/>
      <c r="AC279" s="40"/>
    </row>
    <row r="280" spans="1:29" ht="11.25" customHeight="1">
      <c r="A280" s="2"/>
      <c r="B280" s="766" t="s">
        <v>199</v>
      </c>
      <c r="C280" s="443"/>
      <c r="D280" s="443"/>
      <c r="E280" s="767"/>
      <c r="F280" s="770">
        <v>0</v>
      </c>
      <c r="G280" s="769"/>
      <c r="H280" s="768">
        <v>0</v>
      </c>
      <c r="I280" s="769"/>
      <c r="J280" s="768">
        <v>0</v>
      </c>
      <c r="K280" s="769"/>
      <c r="L280" s="768">
        <v>0</v>
      </c>
      <c r="M280" s="769"/>
      <c r="N280" s="768">
        <v>0</v>
      </c>
      <c r="O280" s="769"/>
      <c r="P280" s="768">
        <v>0</v>
      </c>
      <c r="Q280" s="769"/>
      <c r="R280" s="768">
        <v>0</v>
      </c>
      <c r="S280" s="769"/>
      <c r="T280" s="768">
        <v>0</v>
      </c>
      <c r="U280" s="771"/>
      <c r="V280" s="137">
        <f t="shared" si="32"/>
        <v>0</v>
      </c>
      <c r="W280" s="15">
        <f t="shared" si="33"/>
        <v>0</v>
      </c>
      <c r="X280" s="48"/>
      <c r="Y280" s="60"/>
      <c r="Z280" s="61"/>
      <c r="AA280" s="41"/>
      <c r="AB280" s="40"/>
      <c r="AC280" s="40"/>
    </row>
    <row r="281" spans="1:29" ht="11.25" customHeight="1">
      <c r="A281" s="2"/>
      <c r="B281" s="766" t="s">
        <v>200</v>
      </c>
      <c r="C281" s="443"/>
      <c r="D281" s="443"/>
      <c r="E281" s="767"/>
      <c r="F281" s="770">
        <v>0</v>
      </c>
      <c r="G281" s="769"/>
      <c r="H281" s="768">
        <v>0</v>
      </c>
      <c r="I281" s="769"/>
      <c r="J281" s="768">
        <v>0</v>
      </c>
      <c r="K281" s="769"/>
      <c r="L281" s="768">
        <v>0</v>
      </c>
      <c r="M281" s="769"/>
      <c r="N281" s="768">
        <v>0</v>
      </c>
      <c r="O281" s="769"/>
      <c r="P281" s="768">
        <v>0</v>
      </c>
      <c r="Q281" s="769"/>
      <c r="R281" s="768">
        <v>0</v>
      </c>
      <c r="S281" s="769"/>
      <c r="T281" s="768">
        <v>0</v>
      </c>
      <c r="U281" s="771"/>
      <c r="V281" s="137">
        <f t="shared" si="32"/>
        <v>0</v>
      </c>
      <c r="W281" s="15">
        <f t="shared" si="33"/>
        <v>0</v>
      </c>
      <c r="X281" s="48"/>
      <c r="Y281" s="60"/>
      <c r="Z281" s="61"/>
      <c r="AA281" s="41"/>
      <c r="AB281" s="40"/>
      <c r="AC281" s="40"/>
    </row>
    <row r="282" spans="1:29" ht="11.25" customHeight="1">
      <c r="A282" s="2"/>
      <c r="B282" s="766" t="s">
        <v>201</v>
      </c>
      <c r="C282" s="443"/>
      <c r="D282" s="443"/>
      <c r="E282" s="767"/>
      <c r="F282" s="770">
        <v>0</v>
      </c>
      <c r="G282" s="769"/>
      <c r="H282" s="768">
        <v>0</v>
      </c>
      <c r="I282" s="769"/>
      <c r="J282" s="768">
        <v>0</v>
      </c>
      <c r="K282" s="769"/>
      <c r="L282" s="768">
        <v>0</v>
      </c>
      <c r="M282" s="769"/>
      <c r="N282" s="768">
        <v>0</v>
      </c>
      <c r="O282" s="769"/>
      <c r="P282" s="768">
        <v>0</v>
      </c>
      <c r="Q282" s="769"/>
      <c r="R282" s="768">
        <v>0</v>
      </c>
      <c r="S282" s="769"/>
      <c r="T282" s="768">
        <v>0</v>
      </c>
      <c r="U282" s="771"/>
      <c r="V282" s="137">
        <f t="shared" si="32"/>
        <v>0</v>
      </c>
      <c r="W282" s="15">
        <f t="shared" si="33"/>
        <v>0</v>
      </c>
      <c r="X282" s="48"/>
      <c r="Y282" s="60"/>
      <c r="Z282" s="61"/>
      <c r="AA282" s="41"/>
      <c r="AB282" s="40"/>
      <c r="AC282" s="40"/>
    </row>
    <row r="283" spans="1:29" ht="11.25" customHeight="1" thickBot="1">
      <c r="A283" s="2"/>
      <c r="B283" s="766" t="s">
        <v>202</v>
      </c>
      <c r="C283" s="443"/>
      <c r="D283" s="443"/>
      <c r="E283" s="767"/>
      <c r="F283" s="776">
        <v>0</v>
      </c>
      <c r="G283" s="777"/>
      <c r="H283" s="778">
        <v>0</v>
      </c>
      <c r="I283" s="777"/>
      <c r="J283" s="778">
        <v>0</v>
      </c>
      <c r="K283" s="777"/>
      <c r="L283" s="778">
        <v>0</v>
      </c>
      <c r="M283" s="777"/>
      <c r="N283" s="778">
        <v>0</v>
      </c>
      <c r="O283" s="777"/>
      <c r="P283" s="778">
        <v>0</v>
      </c>
      <c r="Q283" s="777"/>
      <c r="R283" s="778">
        <v>0</v>
      </c>
      <c r="S283" s="777"/>
      <c r="T283" s="778">
        <v>0</v>
      </c>
      <c r="U283" s="779"/>
      <c r="V283" s="138">
        <f t="shared" si="32"/>
        <v>0</v>
      </c>
      <c r="W283" s="23">
        <f t="shared" si="33"/>
        <v>0</v>
      </c>
      <c r="X283" s="48"/>
      <c r="Y283" s="60"/>
      <c r="Z283" s="61"/>
      <c r="AA283" s="41"/>
      <c r="AB283" s="40"/>
      <c r="AC283" s="40"/>
    </row>
    <row r="284" spans="1:29" s="67" customFormat="1" ht="18.75" customHeight="1" thickTop="1" thickBot="1">
      <c r="B284" s="823" t="s">
        <v>85</v>
      </c>
      <c r="C284" s="824"/>
      <c r="D284" s="824"/>
      <c r="E284" s="825"/>
      <c r="F284" s="826">
        <f>SUM(F260:G283)</f>
        <v>1</v>
      </c>
      <c r="G284" s="822"/>
      <c r="H284" s="820">
        <f>SUM(H260:I283)</f>
        <v>1</v>
      </c>
      <c r="I284" s="822"/>
      <c r="J284" s="820">
        <f>SUM(J260:K283)</f>
        <v>3</v>
      </c>
      <c r="K284" s="822"/>
      <c r="L284" s="820">
        <f>SUM(L260:M283)</f>
        <v>0</v>
      </c>
      <c r="M284" s="822"/>
      <c r="N284" s="820">
        <f>SUM(N260:O283)</f>
        <v>8</v>
      </c>
      <c r="O284" s="822"/>
      <c r="P284" s="820">
        <f>SUM(P260:Q283)</f>
        <v>0</v>
      </c>
      <c r="Q284" s="822"/>
      <c r="R284" s="820">
        <f>SUM(R260:S283)</f>
        <v>0</v>
      </c>
      <c r="S284" s="822"/>
      <c r="T284" s="820">
        <f>SUM(T260:U283)</f>
        <v>0</v>
      </c>
      <c r="U284" s="821"/>
      <c r="V284" s="119">
        <f>SUM(V260:V283)</f>
        <v>0.99999999999999978</v>
      </c>
      <c r="W284" s="68">
        <f>SUM(W260:W283)</f>
        <v>13</v>
      </c>
      <c r="X284" s="69"/>
      <c r="Y284" s="70"/>
      <c r="Z284" s="71"/>
      <c r="AA284" s="72"/>
      <c r="AB284" s="73"/>
      <c r="AC284" s="73"/>
    </row>
    <row r="285" spans="1:29" ht="11.25" customHeight="1">
      <c r="X285" s="49"/>
      <c r="Y285" s="49"/>
      <c r="Z285" s="49"/>
      <c r="AA285" s="2"/>
      <c r="AB285" s="2"/>
      <c r="AC285" s="2"/>
    </row>
    <row r="286" spans="1:29" ht="18" customHeight="1" thickBot="1">
      <c r="B286" s="760">
        <f>B228</f>
        <v>5</v>
      </c>
      <c r="C286" s="760"/>
      <c r="D286" s="760"/>
      <c r="E286" s="760"/>
      <c r="F286" s="761">
        <v>1</v>
      </c>
      <c r="G286" s="761"/>
      <c r="H286" s="856"/>
      <c r="I286" s="856"/>
      <c r="J286" s="233"/>
      <c r="K286" s="233"/>
    </row>
    <row r="287" spans="1:29" ht="11.25" customHeight="1">
      <c r="B287" s="754" t="s">
        <v>5</v>
      </c>
      <c r="C287" s="755"/>
      <c r="D287" s="755"/>
      <c r="E287" s="756"/>
      <c r="F287" s="747" t="s">
        <v>203</v>
      </c>
      <c r="G287" s="748"/>
      <c r="H287" s="747" t="s">
        <v>204</v>
      </c>
      <c r="I287" s="748"/>
      <c r="J287" s="747" t="s">
        <v>205</v>
      </c>
      <c r="K287" s="748"/>
      <c r="L287" s="747" t="s">
        <v>206</v>
      </c>
      <c r="M287" s="748"/>
      <c r="N287" s="747" t="s">
        <v>207</v>
      </c>
      <c r="O287" s="749"/>
      <c r="P287" s="747" t="s">
        <v>208</v>
      </c>
      <c r="Q287" s="748"/>
      <c r="R287" s="747" t="s">
        <v>209</v>
      </c>
      <c r="S287" s="748"/>
      <c r="T287" s="747" t="s">
        <v>210</v>
      </c>
      <c r="U287" s="749"/>
      <c r="V287" s="750" t="s">
        <v>85</v>
      </c>
      <c r="W287" s="751"/>
      <c r="X287" s="44"/>
      <c r="Y287" s="45"/>
      <c r="Z287" s="45"/>
      <c r="AA287" s="39"/>
      <c r="AB287" s="42"/>
      <c r="AC287" s="42"/>
    </row>
    <row r="288" spans="1:29" ht="11.25" customHeight="1" thickBot="1">
      <c r="A288" s="2"/>
      <c r="B288" s="757"/>
      <c r="C288" s="758"/>
      <c r="D288" s="758"/>
      <c r="E288" s="759"/>
      <c r="F288" s="752" t="s">
        <v>127</v>
      </c>
      <c r="G288" s="753"/>
      <c r="H288" s="738" t="s">
        <v>127</v>
      </c>
      <c r="I288" s="753"/>
      <c r="J288" s="738" t="s">
        <v>127</v>
      </c>
      <c r="K288" s="753"/>
      <c r="L288" s="738" t="s">
        <v>127</v>
      </c>
      <c r="M288" s="753"/>
      <c r="N288" s="738" t="s">
        <v>127</v>
      </c>
      <c r="O288" s="753"/>
      <c r="P288" s="738" t="s">
        <v>127</v>
      </c>
      <c r="Q288" s="753"/>
      <c r="R288" s="738" t="s">
        <v>127</v>
      </c>
      <c r="S288" s="753"/>
      <c r="T288" s="738" t="s">
        <v>127</v>
      </c>
      <c r="U288" s="739"/>
      <c r="V288" s="740" t="s">
        <v>128</v>
      </c>
      <c r="W288" s="741"/>
      <c r="X288" s="44"/>
      <c r="Y288" s="50"/>
      <c r="Z288" s="57"/>
      <c r="AA288" s="39"/>
      <c r="AB288" s="39"/>
      <c r="AC288" s="42"/>
    </row>
    <row r="289" spans="1:29" ht="11.25" customHeight="1">
      <c r="A289" s="2"/>
      <c r="B289" s="742" t="s">
        <v>179</v>
      </c>
      <c r="C289" s="743"/>
      <c r="D289" s="743"/>
      <c r="E289" s="744"/>
      <c r="F289" s="745">
        <v>0</v>
      </c>
      <c r="G289" s="746"/>
      <c r="H289" s="736">
        <v>1</v>
      </c>
      <c r="I289" s="746"/>
      <c r="J289" s="736">
        <v>2</v>
      </c>
      <c r="K289" s="746"/>
      <c r="L289" s="736">
        <v>0</v>
      </c>
      <c r="M289" s="746"/>
      <c r="N289" s="736">
        <v>17</v>
      </c>
      <c r="O289" s="746"/>
      <c r="P289" s="736">
        <v>0</v>
      </c>
      <c r="Q289" s="746"/>
      <c r="R289" s="736">
        <v>0</v>
      </c>
      <c r="S289" s="746"/>
      <c r="T289" s="736">
        <v>0</v>
      </c>
      <c r="U289" s="737"/>
      <c r="V289" s="396">
        <f t="shared" ref="V289:V312" si="34">IF($W$313=0,0,(W289/$W$313))</f>
        <v>3.4423407917383818E-2</v>
      </c>
      <c r="W289" s="194">
        <f t="shared" ref="W289:W312" si="35">SUM(F289:U289)</f>
        <v>20</v>
      </c>
      <c r="X289" s="48"/>
      <c r="Y289" s="60"/>
      <c r="Z289" s="61"/>
      <c r="AA289" s="41"/>
      <c r="AB289" s="40"/>
      <c r="AC289" s="40"/>
    </row>
    <row r="290" spans="1:29" ht="11.25" customHeight="1">
      <c r="A290" s="2"/>
      <c r="B290" s="731" t="s">
        <v>180</v>
      </c>
      <c r="C290" s="732"/>
      <c r="D290" s="732"/>
      <c r="E290" s="733"/>
      <c r="F290" s="734">
        <v>1</v>
      </c>
      <c r="G290" s="735"/>
      <c r="H290" s="729">
        <v>1</v>
      </c>
      <c r="I290" s="735"/>
      <c r="J290" s="729">
        <v>3</v>
      </c>
      <c r="K290" s="735"/>
      <c r="L290" s="729">
        <v>0</v>
      </c>
      <c r="M290" s="735"/>
      <c r="N290" s="729">
        <v>38</v>
      </c>
      <c r="O290" s="735"/>
      <c r="P290" s="729">
        <v>0</v>
      </c>
      <c r="Q290" s="735"/>
      <c r="R290" s="729">
        <v>0</v>
      </c>
      <c r="S290" s="735"/>
      <c r="T290" s="729">
        <v>0</v>
      </c>
      <c r="U290" s="730"/>
      <c r="V290" s="397">
        <f t="shared" si="34"/>
        <v>7.4010327022375214E-2</v>
      </c>
      <c r="W290" s="198">
        <f t="shared" si="35"/>
        <v>43</v>
      </c>
      <c r="X290" s="48"/>
      <c r="Y290" s="60"/>
      <c r="Z290" s="61"/>
      <c r="AA290" s="41"/>
      <c r="AB290" s="40"/>
      <c r="AC290" s="40"/>
    </row>
    <row r="291" spans="1:29" ht="11.25" customHeight="1">
      <c r="A291" s="2"/>
      <c r="B291" s="731" t="s">
        <v>181</v>
      </c>
      <c r="C291" s="732"/>
      <c r="D291" s="732"/>
      <c r="E291" s="733"/>
      <c r="F291" s="734">
        <v>1</v>
      </c>
      <c r="G291" s="735"/>
      <c r="H291" s="729">
        <v>0</v>
      </c>
      <c r="I291" s="735"/>
      <c r="J291" s="729">
        <v>3</v>
      </c>
      <c r="K291" s="735"/>
      <c r="L291" s="729">
        <v>0</v>
      </c>
      <c r="M291" s="735"/>
      <c r="N291" s="729">
        <v>15</v>
      </c>
      <c r="O291" s="735"/>
      <c r="P291" s="729">
        <v>0</v>
      </c>
      <c r="Q291" s="735"/>
      <c r="R291" s="729">
        <v>0</v>
      </c>
      <c r="S291" s="735"/>
      <c r="T291" s="729">
        <v>0</v>
      </c>
      <c r="U291" s="730"/>
      <c r="V291" s="397">
        <f t="shared" si="34"/>
        <v>3.2702237521514632E-2</v>
      </c>
      <c r="W291" s="198">
        <f t="shared" si="35"/>
        <v>19</v>
      </c>
      <c r="X291" s="48"/>
      <c r="Y291" s="60"/>
      <c r="Z291" s="61"/>
      <c r="AA291" s="41"/>
      <c r="AB291" s="40"/>
      <c r="AC291" s="40"/>
    </row>
    <row r="292" spans="1:29" ht="11.25" customHeight="1">
      <c r="A292" s="2"/>
      <c r="B292" s="731" t="s">
        <v>182</v>
      </c>
      <c r="C292" s="732"/>
      <c r="D292" s="732"/>
      <c r="E292" s="733"/>
      <c r="F292" s="734">
        <v>1</v>
      </c>
      <c r="G292" s="735"/>
      <c r="H292" s="729">
        <v>0</v>
      </c>
      <c r="I292" s="735"/>
      <c r="J292" s="729">
        <v>2</v>
      </c>
      <c r="K292" s="735"/>
      <c r="L292" s="729">
        <v>0</v>
      </c>
      <c r="M292" s="735"/>
      <c r="N292" s="729">
        <v>15</v>
      </c>
      <c r="O292" s="735"/>
      <c r="P292" s="729">
        <v>0</v>
      </c>
      <c r="Q292" s="735"/>
      <c r="R292" s="729">
        <v>0</v>
      </c>
      <c r="S292" s="735"/>
      <c r="T292" s="729">
        <v>0</v>
      </c>
      <c r="U292" s="730"/>
      <c r="V292" s="397">
        <f t="shared" si="34"/>
        <v>3.098106712564544E-2</v>
      </c>
      <c r="W292" s="198">
        <f t="shared" si="35"/>
        <v>18</v>
      </c>
      <c r="X292" s="48"/>
      <c r="Y292" s="60"/>
      <c r="Z292" s="61"/>
      <c r="AA292" s="41"/>
      <c r="AB292" s="40"/>
      <c r="AC292" s="40"/>
    </row>
    <row r="293" spans="1:29" ht="11.25" customHeight="1">
      <c r="A293" s="2"/>
      <c r="B293" s="731" t="s">
        <v>183</v>
      </c>
      <c r="C293" s="732"/>
      <c r="D293" s="732"/>
      <c r="E293" s="733"/>
      <c r="F293" s="734">
        <v>0</v>
      </c>
      <c r="G293" s="735"/>
      <c r="H293" s="729">
        <v>0</v>
      </c>
      <c r="I293" s="735"/>
      <c r="J293" s="729">
        <v>1</v>
      </c>
      <c r="K293" s="735"/>
      <c r="L293" s="729">
        <v>0</v>
      </c>
      <c r="M293" s="735"/>
      <c r="N293" s="729">
        <v>12</v>
      </c>
      <c r="O293" s="735"/>
      <c r="P293" s="729">
        <v>0</v>
      </c>
      <c r="Q293" s="735"/>
      <c r="R293" s="729">
        <v>0</v>
      </c>
      <c r="S293" s="735"/>
      <c r="T293" s="729">
        <v>0</v>
      </c>
      <c r="U293" s="730"/>
      <c r="V293" s="397">
        <f t="shared" si="34"/>
        <v>2.2375215146299483E-2</v>
      </c>
      <c r="W293" s="198">
        <f t="shared" si="35"/>
        <v>13</v>
      </c>
      <c r="X293" s="48"/>
      <c r="Y293" s="60"/>
      <c r="Z293" s="61"/>
      <c r="AA293" s="41"/>
      <c r="AB293" s="40"/>
      <c r="AC293" s="40"/>
    </row>
    <row r="294" spans="1:29" ht="11.25" customHeight="1">
      <c r="A294" s="2"/>
      <c r="B294" s="731" t="s">
        <v>184</v>
      </c>
      <c r="C294" s="732"/>
      <c r="D294" s="732"/>
      <c r="E294" s="733"/>
      <c r="F294" s="734">
        <v>0</v>
      </c>
      <c r="G294" s="735"/>
      <c r="H294" s="729">
        <v>2</v>
      </c>
      <c r="I294" s="735"/>
      <c r="J294" s="729">
        <v>6</v>
      </c>
      <c r="K294" s="735"/>
      <c r="L294" s="729">
        <v>3</v>
      </c>
      <c r="M294" s="735"/>
      <c r="N294" s="729">
        <v>7</v>
      </c>
      <c r="O294" s="735"/>
      <c r="P294" s="729">
        <v>0</v>
      </c>
      <c r="Q294" s="735"/>
      <c r="R294" s="729">
        <v>0</v>
      </c>
      <c r="S294" s="735"/>
      <c r="T294" s="729">
        <v>0</v>
      </c>
      <c r="U294" s="730"/>
      <c r="V294" s="397">
        <f t="shared" si="34"/>
        <v>3.098106712564544E-2</v>
      </c>
      <c r="W294" s="198">
        <f t="shared" si="35"/>
        <v>18</v>
      </c>
      <c r="X294" s="48"/>
      <c r="Y294" s="60"/>
      <c r="Z294" s="61"/>
      <c r="AA294" s="41"/>
      <c r="AB294" s="40"/>
      <c r="AC294" s="40"/>
    </row>
    <row r="295" spans="1:29" ht="11.25" customHeight="1">
      <c r="A295" s="2"/>
      <c r="B295" s="731" t="s">
        <v>185</v>
      </c>
      <c r="C295" s="732"/>
      <c r="D295" s="732"/>
      <c r="E295" s="733"/>
      <c r="F295" s="734">
        <v>3</v>
      </c>
      <c r="G295" s="735"/>
      <c r="H295" s="729">
        <v>4</v>
      </c>
      <c r="I295" s="735"/>
      <c r="J295" s="729">
        <v>3</v>
      </c>
      <c r="K295" s="735"/>
      <c r="L295" s="729">
        <v>3</v>
      </c>
      <c r="M295" s="735"/>
      <c r="N295" s="729">
        <v>6</v>
      </c>
      <c r="O295" s="735"/>
      <c r="P295" s="729">
        <v>0</v>
      </c>
      <c r="Q295" s="735"/>
      <c r="R295" s="729">
        <v>0</v>
      </c>
      <c r="S295" s="735"/>
      <c r="T295" s="729">
        <v>0</v>
      </c>
      <c r="U295" s="730"/>
      <c r="V295" s="397">
        <f t="shared" si="34"/>
        <v>3.2702237521514632E-2</v>
      </c>
      <c r="W295" s="198">
        <f t="shared" si="35"/>
        <v>19</v>
      </c>
      <c r="X295" s="48"/>
      <c r="Y295" s="60"/>
      <c r="Z295" s="61"/>
      <c r="AA295" s="41"/>
      <c r="AB295" s="40"/>
      <c r="AC295" s="40"/>
    </row>
    <row r="296" spans="1:29" ht="11.25" customHeight="1">
      <c r="A296" s="2"/>
      <c r="B296" s="731" t="s">
        <v>186</v>
      </c>
      <c r="C296" s="732"/>
      <c r="D296" s="732"/>
      <c r="E296" s="733"/>
      <c r="F296" s="734">
        <v>0</v>
      </c>
      <c r="G296" s="735"/>
      <c r="H296" s="729">
        <v>0</v>
      </c>
      <c r="I296" s="735"/>
      <c r="J296" s="729">
        <v>9</v>
      </c>
      <c r="K296" s="735"/>
      <c r="L296" s="729">
        <v>2</v>
      </c>
      <c r="M296" s="735"/>
      <c r="N296" s="729">
        <v>11</v>
      </c>
      <c r="O296" s="735"/>
      <c r="P296" s="729">
        <v>0</v>
      </c>
      <c r="Q296" s="735"/>
      <c r="R296" s="729">
        <v>0</v>
      </c>
      <c r="S296" s="735"/>
      <c r="T296" s="729">
        <v>0</v>
      </c>
      <c r="U296" s="730"/>
      <c r="V296" s="397">
        <f t="shared" si="34"/>
        <v>3.7865748709122203E-2</v>
      </c>
      <c r="W296" s="198">
        <f t="shared" si="35"/>
        <v>22</v>
      </c>
      <c r="X296" s="48"/>
      <c r="Y296" s="60"/>
      <c r="Z296" s="61"/>
      <c r="AA296" s="41"/>
      <c r="AB296" s="40"/>
      <c r="AC296" s="40"/>
    </row>
    <row r="297" spans="1:29" ht="11.25" customHeight="1">
      <c r="A297" s="2"/>
      <c r="B297" s="731" t="s">
        <v>187</v>
      </c>
      <c r="C297" s="732"/>
      <c r="D297" s="732"/>
      <c r="E297" s="733"/>
      <c r="F297" s="734">
        <v>4</v>
      </c>
      <c r="G297" s="735"/>
      <c r="H297" s="729">
        <v>1</v>
      </c>
      <c r="I297" s="735"/>
      <c r="J297" s="729">
        <v>8</v>
      </c>
      <c r="K297" s="735"/>
      <c r="L297" s="729">
        <v>2</v>
      </c>
      <c r="M297" s="735"/>
      <c r="N297" s="729">
        <v>10</v>
      </c>
      <c r="O297" s="735"/>
      <c r="P297" s="729">
        <v>0</v>
      </c>
      <c r="Q297" s="735"/>
      <c r="R297" s="729">
        <v>0</v>
      </c>
      <c r="S297" s="735"/>
      <c r="T297" s="729">
        <v>0</v>
      </c>
      <c r="U297" s="730"/>
      <c r="V297" s="397">
        <f t="shared" si="34"/>
        <v>4.3029259896729774E-2</v>
      </c>
      <c r="W297" s="198">
        <f t="shared" si="35"/>
        <v>25</v>
      </c>
      <c r="X297" s="48"/>
      <c r="Y297" s="60"/>
      <c r="Z297" s="61"/>
      <c r="AA297" s="41"/>
      <c r="AB297" s="40"/>
      <c r="AC297" s="40"/>
    </row>
    <row r="298" spans="1:29" ht="11.25" customHeight="1">
      <c r="A298" s="2"/>
      <c r="B298" s="731" t="s">
        <v>188</v>
      </c>
      <c r="C298" s="732"/>
      <c r="D298" s="732"/>
      <c r="E298" s="733"/>
      <c r="F298" s="734">
        <v>1</v>
      </c>
      <c r="G298" s="735"/>
      <c r="H298" s="729">
        <v>2</v>
      </c>
      <c r="I298" s="735"/>
      <c r="J298" s="729">
        <v>7</v>
      </c>
      <c r="K298" s="735"/>
      <c r="L298" s="729">
        <v>3</v>
      </c>
      <c r="M298" s="735"/>
      <c r="N298" s="729">
        <v>10</v>
      </c>
      <c r="O298" s="735"/>
      <c r="P298" s="729">
        <v>0</v>
      </c>
      <c r="Q298" s="735"/>
      <c r="R298" s="729">
        <v>0</v>
      </c>
      <c r="S298" s="735"/>
      <c r="T298" s="729">
        <v>0</v>
      </c>
      <c r="U298" s="730"/>
      <c r="V298" s="397">
        <f t="shared" si="34"/>
        <v>3.9586919104991396E-2</v>
      </c>
      <c r="W298" s="198">
        <f t="shared" si="35"/>
        <v>23</v>
      </c>
      <c r="X298" s="48"/>
      <c r="Y298" s="60"/>
      <c r="Z298" s="61"/>
      <c r="AA298" s="41"/>
      <c r="AB298" s="40"/>
      <c r="AC298" s="40"/>
    </row>
    <row r="299" spans="1:29" ht="11.25" customHeight="1">
      <c r="A299" s="2"/>
      <c r="B299" s="731" t="s">
        <v>189</v>
      </c>
      <c r="C299" s="732"/>
      <c r="D299" s="732"/>
      <c r="E299" s="733"/>
      <c r="F299" s="734">
        <v>0</v>
      </c>
      <c r="G299" s="735"/>
      <c r="H299" s="729">
        <v>2</v>
      </c>
      <c r="I299" s="735"/>
      <c r="J299" s="729">
        <v>12</v>
      </c>
      <c r="K299" s="735"/>
      <c r="L299" s="729">
        <v>1</v>
      </c>
      <c r="M299" s="735"/>
      <c r="N299" s="729">
        <v>12</v>
      </c>
      <c r="O299" s="735"/>
      <c r="P299" s="729">
        <v>0</v>
      </c>
      <c r="Q299" s="735"/>
      <c r="R299" s="729">
        <v>0</v>
      </c>
      <c r="S299" s="735"/>
      <c r="T299" s="729">
        <v>0</v>
      </c>
      <c r="U299" s="730"/>
      <c r="V299" s="397">
        <f t="shared" si="34"/>
        <v>4.6471600688468159E-2</v>
      </c>
      <c r="W299" s="198">
        <f t="shared" si="35"/>
        <v>27</v>
      </c>
      <c r="X299" s="48"/>
      <c r="Y299" s="60"/>
      <c r="Z299" s="61"/>
      <c r="AA299" s="41"/>
      <c r="AB299" s="40"/>
      <c r="AC299" s="40"/>
    </row>
    <row r="300" spans="1:29" ht="11.25" customHeight="1">
      <c r="A300" s="2"/>
      <c r="B300" s="731" t="s">
        <v>190</v>
      </c>
      <c r="C300" s="732"/>
      <c r="D300" s="732"/>
      <c r="E300" s="733"/>
      <c r="F300" s="734">
        <v>7</v>
      </c>
      <c r="G300" s="735"/>
      <c r="H300" s="729">
        <v>4</v>
      </c>
      <c r="I300" s="735"/>
      <c r="J300" s="729">
        <v>8</v>
      </c>
      <c r="K300" s="735"/>
      <c r="L300" s="729">
        <v>2</v>
      </c>
      <c r="M300" s="735"/>
      <c r="N300" s="729">
        <v>11</v>
      </c>
      <c r="O300" s="735"/>
      <c r="P300" s="729">
        <v>0</v>
      </c>
      <c r="Q300" s="735"/>
      <c r="R300" s="729">
        <v>0</v>
      </c>
      <c r="S300" s="735"/>
      <c r="T300" s="729">
        <v>0</v>
      </c>
      <c r="U300" s="730"/>
      <c r="V300" s="397">
        <f t="shared" si="34"/>
        <v>5.5077452667814115E-2</v>
      </c>
      <c r="W300" s="198">
        <f t="shared" si="35"/>
        <v>32</v>
      </c>
      <c r="X300" s="48"/>
      <c r="Y300" s="60"/>
      <c r="Z300" s="61"/>
      <c r="AA300" s="41"/>
      <c r="AB300" s="40"/>
      <c r="AC300" s="40"/>
    </row>
    <row r="301" spans="1:29" ht="11.25" customHeight="1">
      <c r="A301" s="2"/>
      <c r="B301" s="731" t="s">
        <v>191</v>
      </c>
      <c r="C301" s="732"/>
      <c r="D301" s="732"/>
      <c r="E301" s="733"/>
      <c r="F301" s="734">
        <v>5</v>
      </c>
      <c r="G301" s="735"/>
      <c r="H301" s="729">
        <v>3</v>
      </c>
      <c r="I301" s="735"/>
      <c r="J301" s="729">
        <v>6</v>
      </c>
      <c r="K301" s="735"/>
      <c r="L301" s="729">
        <v>3</v>
      </c>
      <c r="M301" s="735"/>
      <c r="N301" s="729">
        <v>13</v>
      </c>
      <c r="O301" s="735"/>
      <c r="P301" s="729">
        <v>0</v>
      </c>
      <c r="Q301" s="735"/>
      <c r="R301" s="729">
        <v>0</v>
      </c>
      <c r="S301" s="735"/>
      <c r="T301" s="729">
        <v>0</v>
      </c>
      <c r="U301" s="730"/>
      <c r="V301" s="397">
        <f t="shared" si="34"/>
        <v>5.163511187607573E-2</v>
      </c>
      <c r="W301" s="198">
        <f t="shared" si="35"/>
        <v>30</v>
      </c>
      <c r="X301" s="48"/>
      <c r="Y301" s="60"/>
      <c r="Z301" s="61"/>
      <c r="AA301" s="41"/>
      <c r="AB301" s="40"/>
      <c r="AC301" s="40"/>
    </row>
    <row r="302" spans="1:29" ht="11.25" customHeight="1">
      <c r="A302" s="2"/>
      <c r="B302" s="731" t="s">
        <v>192</v>
      </c>
      <c r="C302" s="732"/>
      <c r="D302" s="732"/>
      <c r="E302" s="733"/>
      <c r="F302" s="734">
        <v>1</v>
      </c>
      <c r="G302" s="735"/>
      <c r="H302" s="729">
        <v>5</v>
      </c>
      <c r="I302" s="735"/>
      <c r="J302" s="729">
        <v>8</v>
      </c>
      <c r="K302" s="735"/>
      <c r="L302" s="729">
        <v>1</v>
      </c>
      <c r="M302" s="735"/>
      <c r="N302" s="729">
        <v>15</v>
      </c>
      <c r="O302" s="735"/>
      <c r="P302" s="729">
        <v>0</v>
      </c>
      <c r="Q302" s="735"/>
      <c r="R302" s="729">
        <v>0</v>
      </c>
      <c r="S302" s="735"/>
      <c r="T302" s="729">
        <v>0</v>
      </c>
      <c r="U302" s="730"/>
      <c r="V302" s="397">
        <f t="shared" si="34"/>
        <v>5.163511187607573E-2</v>
      </c>
      <c r="W302" s="198">
        <f t="shared" si="35"/>
        <v>30</v>
      </c>
      <c r="X302" s="48"/>
      <c r="Y302" s="60"/>
      <c r="Z302" s="61"/>
      <c r="AA302" s="41"/>
      <c r="AB302" s="40"/>
      <c r="AC302" s="40"/>
    </row>
    <row r="303" spans="1:29" ht="11.25" customHeight="1">
      <c r="A303" s="2"/>
      <c r="B303" s="731" t="s">
        <v>193</v>
      </c>
      <c r="C303" s="732"/>
      <c r="D303" s="732"/>
      <c r="E303" s="733"/>
      <c r="F303" s="734">
        <v>5</v>
      </c>
      <c r="G303" s="735"/>
      <c r="H303" s="729">
        <v>2</v>
      </c>
      <c r="I303" s="735"/>
      <c r="J303" s="729">
        <v>15</v>
      </c>
      <c r="K303" s="735"/>
      <c r="L303" s="729">
        <v>1</v>
      </c>
      <c r="M303" s="735"/>
      <c r="N303" s="729">
        <v>12</v>
      </c>
      <c r="O303" s="735"/>
      <c r="P303" s="729">
        <v>0</v>
      </c>
      <c r="Q303" s="735"/>
      <c r="R303" s="729">
        <v>0</v>
      </c>
      <c r="S303" s="735"/>
      <c r="T303" s="729">
        <v>0</v>
      </c>
      <c r="U303" s="730"/>
      <c r="V303" s="397">
        <f t="shared" si="34"/>
        <v>6.0240963855421686E-2</v>
      </c>
      <c r="W303" s="198">
        <f t="shared" si="35"/>
        <v>35</v>
      </c>
      <c r="X303" s="48"/>
      <c r="Y303" s="60"/>
      <c r="Z303" s="61"/>
      <c r="AA303" s="41"/>
      <c r="AB303" s="40"/>
      <c r="AC303" s="40"/>
    </row>
    <row r="304" spans="1:29" ht="11.25" customHeight="1">
      <c r="A304" s="2"/>
      <c r="B304" s="731" t="s">
        <v>194</v>
      </c>
      <c r="C304" s="732"/>
      <c r="D304" s="732"/>
      <c r="E304" s="733"/>
      <c r="F304" s="734">
        <v>6</v>
      </c>
      <c r="G304" s="735"/>
      <c r="H304" s="729">
        <v>1</v>
      </c>
      <c r="I304" s="735"/>
      <c r="J304" s="729">
        <v>6</v>
      </c>
      <c r="K304" s="735"/>
      <c r="L304" s="729">
        <v>3</v>
      </c>
      <c r="M304" s="735"/>
      <c r="N304" s="729">
        <v>12</v>
      </c>
      <c r="O304" s="735"/>
      <c r="P304" s="729">
        <v>0</v>
      </c>
      <c r="Q304" s="735"/>
      <c r="R304" s="729">
        <v>0</v>
      </c>
      <c r="S304" s="735"/>
      <c r="T304" s="729">
        <v>0</v>
      </c>
      <c r="U304" s="730"/>
      <c r="V304" s="397">
        <f t="shared" si="34"/>
        <v>4.8192771084337352E-2</v>
      </c>
      <c r="W304" s="198">
        <f t="shared" si="35"/>
        <v>28</v>
      </c>
      <c r="X304" s="48"/>
      <c r="Y304" s="60"/>
      <c r="Z304" s="61"/>
      <c r="AA304" s="41"/>
      <c r="AB304" s="40"/>
      <c r="AC304" s="40"/>
    </row>
    <row r="305" spans="1:29" ht="11.25" customHeight="1">
      <c r="A305" s="2"/>
      <c r="B305" s="731" t="s">
        <v>195</v>
      </c>
      <c r="C305" s="732"/>
      <c r="D305" s="732"/>
      <c r="E305" s="733"/>
      <c r="F305" s="734">
        <v>4</v>
      </c>
      <c r="G305" s="735"/>
      <c r="H305" s="729">
        <v>2</v>
      </c>
      <c r="I305" s="735"/>
      <c r="J305" s="729">
        <v>7</v>
      </c>
      <c r="K305" s="735"/>
      <c r="L305" s="729">
        <v>1</v>
      </c>
      <c r="M305" s="735"/>
      <c r="N305" s="729">
        <v>8</v>
      </c>
      <c r="O305" s="735"/>
      <c r="P305" s="729">
        <v>0</v>
      </c>
      <c r="Q305" s="735"/>
      <c r="R305" s="729">
        <v>0</v>
      </c>
      <c r="S305" s="735"/>
      <c r="T305" s="729">
        <v>0</v>
      </c>
      <c r="U305" s="730"/>
      <c r="V305" s="397">
        <f t="shared" si="34"/>
        <v>3.7865748709122203E-2</v>
      </c>
      <c r="W305" s="198">
        <f t="shared" si="35"/>
        <v>22</v>
      </c>
      <c r="X305" s="48"/>
      <c r="Y305" s="60"/>
      <c r="Z305" s="61"/>
      <c r="AA305" s="41"/>
      <c r="AB305" s="40"/>
      <c r="AC305" s="40"/>
    </row>
    <row r="306" spans="1:29" ht="11.25" customHeight="1">
      <c r="A306" s="2"/>
      <c r="B306" s="731" t="s">
        <v>196</v>
      </c>
      <c r="C306" s="732"/>
      <c r="D306" s="732"/>
      <c r="E306" s="733"/>
      <c r="F306" s="734">
        <v>6</v>
      </c>
      <c r="G306" s="735"/>
      <c r="H306" s="729">
        <v>1</v>
      </c>
      <c r="I306" s="735"/>
      <c r="J306" s="729">
        <v>9</v>
      </c>
      <c r="K306" s="735"/>
      <c r="L306" s="729">
        <v>1</v>
      </c>
      <c r="M306" s="735"/>
      <c r="N306" s="729">
        <v>12</v>
      </c>
      <c r="O306" s="735"/>
      <c r="P306" s="729">
        <v>0</v>
      </c>
      <c r="Q306" s="735"/>
      <c r="R306" s="729">
        <v>0</v>
      </c>
      <c r="S306" s="735"/>
      <c r="T306" s="729">
        <v>0</v>
      </c>
      <c r="U306" s="730"/>
      <c r="V306" s="397">
        <f t="shared" si="34"/>
        <v>4.9913941480206538E-2</v>
      </c>
      <c r="W306" s="198">
        <f t="shared" si="35"/>
        <v>29</v>
      </c>
      <c r="X306" s="48"/>
      <c r="Y306" s="60"/>
      <c r="Z306" s="61"/>
      <c r="AA306" s="41"/>
      <c r="AB306" s="40"/>
      <c r="AC306" s="40"/>
    </row>
    <row r="307" spans="1:29" ht="11.25" customHeight="1">
      <c r="A307" s="2"/>
      <c r="B307" s="731" t="s">
        <v>197</v>
      </c>
      <c r="C307" s="732"/>
      <c r="D307" s="732"/>
      <c r="E307" s="733"/>
      <c r="F307" s="734">
        <v>4</v>
      </c>
      <c r="G307" s="735"/>
      <c r="H307" s="729">
        <v>2</v>
      </c>
      <c r="I307" s="735"/>
      <c r="J307" s="729">
        <v>4</v>
      </c>
      <c r="K307" s="735"/>
      <c r="L307" s="729">
        <v>2</v>
      </c>
      <c r="M307" s="735"/>
      <c r="N307" s="729">
        <v>14</v>
      </c>
      <c r="O307" s="735"/>
      <c r="P307" s="729">
        <v>0</v>
      </c>
      <c r="Q307" s="735"/>
      <c r="R307" s="729">
        <v>0</v>
      </c>
      <c r="S307" s="735"/>
      <c r="T307" s="729">
        <v>0</v>
      </c>
      <c r="U307" s="730"/>
      <c r="V307" s="397">
        <f t="shared" si="34"/>
        <v>4.4750430292598967E-2</v>
      </c>
      <c r="W307" s="198">
        <f t="shared" si="35"/>
        <v>26</v>
      </c>
      <c r="X307" s="48"/>
      <c r="Y307" s="60"/>
      <c r="Z307" s="61"/>
      <c r="AA307" s="41"/>
      <c r="AB307" s="40"/>
      <c r="AC307" s="40"/>
    </row>
    <row r="308" spans="1:29" ht="11.25" customHeight="1">
      <c r="A308" s="2"/>
      <c r="B308" s="731" t="s">
        <v>198</v>
      </c>
      <c r="C308" s="732"/>
      <c r="D308" s="732"/>
      <c r="E308" s="733"/>
      <c r="F308" s="734">
        <v>3</v>
      </c>
      <c r="G308" s="735"/>
      <c r="H308" s="729">
        <v>2</v>
      </c>
      <c r="I308" s="735"/>
      <c r="J308" s="729">
        <v>8</v>
      </c>
      <c r="K308" s="735"/>
      <c r="L308" s="729">
        <v>0</v>
      </c>
      <c r="M308" s="735"/>
      <c r="N308" s="729">
        <v>10</v>
      </c>
      <c r="O308" s="735"/>
      <c r="P308" s="729">
        <v>0</v>
      </c>
      <c r="Q308" s="735"/>
      <c r="R308" s="729">
        <v>0</v>
      </c>
      <c r="S308" s="735"/>
      <c r="T308" s="729">
        <v>0</v>
      </c>
      <c r="U308" s="730"/>
      <c r="V308" s="397">
        <f t="shared" si="34"/>
        <v>3.9586919104991396E-2</v>
      </c>
      <c r="W308" s="198">
        <f t="shared" si="35"/>
        <v>23</v>
      </c>
      <c r="X308" s="48"/>
      <c r="Y308" s="60"/>
      <c r="Z308" s="61"/>
      <c r="AA308" s="41"/>
      <c r="AB308" s="40"/>
      <c r="AC308" s="40"/>
    </row>
    <row r="309" spans="1:29" ht="11.25" customHeight="1">
      <c r="A309" s="2"/>
      <c r="B309" s="731" t="s">
        <v>199</v>
      </c>
      <c r="C309" s="732"/>
      <c r="D309" s="732"/>
      <c r="E309" s="733"/>
      <c r="F309" s="734">
        <v>1</v>
      </c>
      <c r="G309" s="735"/>
      <c r="H309" s="729">
        <v>1</v>
      </c>
      <c r="I309" s="735"/>
      <c r="J309" s="729">
        <v>7</v>
      </c>
      <c r="K309" s="735"/>
      <c r="L309" s="729">
        <v>1</v>
      </c>
      <c r="M309" s="735"/>
      <c r="N309" s="729">
        <v>9</v>
      </c>
      <c r="O309" s="735"/>
      <c r="P309" s="729">
        <v>0</v>
      </c>
      <c r="Q309" s="735"/>
      <c r="R309" s="729">
        <v>0</v>
      </c>
      <c r="S309" s="735"/>
      <c r="T309" s="729">
        <v>0</v>
      </c>
      <c r="U309" s="730"/>
      <c r="V309" s="397">
        <f t="shared" si="34"/>
        <v>3.2702237521514632E-2</v>
      </c>
      <c r="W309" s="198">
        <f t="shared" si="35"/>
        <v>19</v>
      </c>
      <c r="X309" s="48"/>
      <c r="Y309" s="60"/>
      <c r="Z309" s="61"/>
      <c r="AA309" s="41"/>
      <c r="AB309" s="40"/>
      <c r="AC309" s="40"/>
    </row>
    <row r="310" spans="1:29" ht="11.25" customHeight="1">
      <c r="A310" s="2"/>
      <c r="B310" s="731" t="s">
        <v>200</v>
      </c>
      <c r="C310" s="732"/>
      <c r="D310" s="732"/>
      <c r="E310" s="733"/>
      <c r="F310" s="734">
        <v>2</v>
      </c>
      <c r="G310" s="735"/>
      <c r="H310" s="729">
        <v>0</v>
      </c>
      <c r="I310" s="735"/>
      <c r="J310" s="729">
        <v>5</v>
      </c>
      <c r="K310" s="735"/>
      <c r="L310" s="729">
        <v>0</v>
      </c>
      <c r="M310" s="735"/>
      <c r="N310" s="729">
        <v>8</v>
      </c>
      <c r="O310" s="735"/>
      <c r="P310" s="729">
        <v>0</v>
      </c>
      <c r="Q310" s="735"/>
      <c r="R310" s="729">
        <v>0</v>
      </c>
      <c r="S310" s="735"/>
      <c r="T310" s="729">
        <v>0</v>
      </c>
      <c r="U310" s="730"/>
      <c r="V310" s="397">
        <f t="shared" si="34"/>
        <v>2.5817555938037865E-2</v>
      </c>
      <c r="W310" s="198">
        <f t="shared" si="35"/>
        <v>15</v>
      </c>
      <c r="X310" s="48"/>
      <c r="Y310" s="60"/>
      <c r="Z310" s="61"/>
      <c r="AA310" s="41"/>
      <c r="AB310" s="40"/>
      <c r="AC310" s="40"/>
    </row>
    <row r="311" spans="1:29" ht="11.25" customHeight="1">
      <c r="A311" s="2"/>
      <c r="B311" s="731" t="s">
        <v>201</v>
      </c>
      <c r="C311" s="732"/>
      <c r="D311" s="732"/>
      <c r="E311" s="733"/>
      <c r="F311" s="734">
        <v>1</v>
      </c>
      <c r="G311" s="735"/>
      <c r="H311" s="729">
        <v>3</v>
      </c>
      <c r="I311" s="735"/>
      <c r="J311" s="729">
        <v>4</v>
      </c>
      <c r="K311" s="735"/>
      <c r="L311" s="729">
        <v>2</v>
      </c>
      <c r="M311" s="735"/>
      <c r="N311" s="729">
        <v>11</v>
      </c>
      <c r="O311" s="735"/>
      <c r="P311" s="729">
        <v>0</v>
      </c>
      <c r="Q311" s="735"/>
      <c r="R311" s="729">
        <v>0</v>
      </c>
      <c r="S311" s="735"/>
      <c r="T311" s="729">
        <v>0</v>
      </c>
      <c r="U311" s="730"/>
      <c r="V311" s="397">
        <f t="shared" si="34"/>
        <v>3.614457831325301E-2</v>
      </c>
      <c r="W311" s="198">
        <f t="shared" si="35"/>
        <v>21</v>
      </c>
      <c r="X311" s="48"/>
      <c r="Y311" s="60"/>
      <c r="Z311" s="61"/>
      <c r="AA311" s="41"/>
      <c r="AB311" s="40"/>
      <c r="AC311" s="40"/>
    </row>
    <row r="312" spans="1:29" ht="11.25" customHeight="1" thickBot="1">
      <c r="A312" s="2"/>
      <c r="B312" s="731" t="s">
        <v>202</v>
      </c>
      <c r="C312" s="732"/>
      <c r="D312" s="732"/>
      <c r="E312" s="733"/>
      <c r="F312" s="765">
        <v>4</v>
      </c>
      <c r="G312" s="764"/>
      <c r="H312" s="762">
        <v>0</v>
      </c>
      <c r="I312" s="764"/>
      <c r="J312" s="762">
        <v>4</v>
      </c>
      <c r="K312" s="764"/>
      <c r="L312" s="762">
        <v>1</v>
      </c>
      <c r="M312" s="764"/>
      <c r="N312" s="762">
        <v>15</v>
      </c>
      <c r="O312" s="764"/>
      <c r="P312" s="762">
        <v>0</v>
      </c>
      <c r="Q312" s="764"/>
      <c r="R312" s="762">
        <v>0</v>
      </c>
      <c r="S312" s="764"/>
      <c r="T312" s="762">
        <v>0</v>
      </c>
      <c r="U312" s="763"/>
      <c r="V312" s="397">
        <f t="shared" si="34"/>
        <v>4.1308089500860588E-2</v>
      </c>
      <c r="W312" s="202">
        <f t="shared" si="35"/>
        <v>24</v>
      </c>
      <c r="X312" s="48"/>
      <c r="Y312" s="60"/>
      <c r="Z312" s="61"/>
      <c r="AA312" s="41"/>
      <c r="AB312" s="40"/>
      <c r="AC312" s="40"/>
    </row>
    <row r="313" spans="1:29" s="67" customFormat="1" ht="18.75" customHeight="1" thickTop="1" thickBot="1">
      <c r="B313" s="725" t="s">
        <v>85</v>
      </c>
      <c r="C313" s="726"/>
      <c r="D313" s="726"/>
      <c r="E313" s="727"/>
      <c r="F313" s="728">
        <f>SUM(F289:F312)</f>
        <v>60</v>
      </c>
      <c r="G313" s="724"/>
      <c r="H313" s="722">
        <f>SUM(H289:H312)</f>
        <v>39</v>
      </c>
      <c r="I313" s="724"/>
      <c r="J313" s="722">
        <f>SUM(J289:J312)</f>
        <v>147</v>
      </c>
      <c r="K313" s="724"/>
      <c r="L313" s="722">
        <f>SUM(L289:L312)</f>
        <v>32</v>
      </c>
      <c r="M313" s="724"/>
      <c r="N313" s="722">
        <f>SUM(N289:N312)</f>
        <v>303</v>
      </c>
      <c r="O313" s="724"/>
      <c r="P313" s="722">
        <f>SUM(P289:P312)</f>
        <v>0</v>
      </c>
      <c r="Q313" s="724"/>
      <c r="R313" s="722">
        <f>SUM(R289:R312)</f>
        <v>0</v>
      </c>
      <c r="S313" s="724"/>
      <c r="T313" s="722">
        <f>SUM(T289:T312)</f>
        <v>0</v>
      </c>
      <c r="U313" s="723"/>
      <c r="V313" s="230">
        <f>SUM(V289:V312)</f>
        <v>1</v>
      </c>
      <c r="W313" s="207">
        <f>SUM(W289:W312)</f>
        <v>581</v>
      </c>
      <c r="X313" s="69"/>
      <c r="Y313" s="70"/>
      <c r="Z313" s="71"/>
      <c r="AA313" s="72"/>
      <c r="AB313" s="73"/>
      <c r="AC313" s="73"/>
    </row>
    <row r="314" spans="1:29" ht="11.25" customHeight="1">
      <c r="X314" s="49"/>
      <c r="Y314" s="49"/>
      <c r="Z314" s="49"/>
      <c r="AA314" s="2"/>
      <c r="AB314" s="2"/>
      <c r="AC314" s="2"/>
    </row>
    <row r="315" spans="1:29" ht="18" customHeight="1" thickBot="1">
      <c r="B315" s="760">
        <f>B257</f>
        <v>6</v>
      </c>
      <c r="C315" s="760"/>
      <c r="D315" s="760"/>
      <c r="E315" s="760"/>
      <c r="F315" s="761">
        <v>1</v>
      </c>
      <c r="G315" s="761"/>
      <c r="H315" s="856"/>
      <c r="I315" s="856"/>
      <c r="J315" s="233"/>
      <c r="K315" s="233"/>
    </row>
    <row r="316" spans="1:29" ht="11.25" customHeight="1">
      <c r="B316" s="852" t="s">
        <v>55</v>
      </c>
      <c r="C316" s="523"/>
      <c r="D316" s="523"/>
      <c r="E316" s="524"/>
      <c r="F316" s="520" t="s">
        <v>203</v>
      </c>
      <c r="G316" s="521"/>
      <c r="H316" s="520" t="s">
        <v>204</v>
      </c>
      <c r="I316" s="521"/>
      <c r="J316" s="520" t="s">
        <v>205</v>
      </c>
      <c r="K316" s="521"/>
      <c r="L316" s="520" t="s">
        <v>206</v>
      </c>
      <c r="M316" s="521"/>
      <c r="N316" s="520" t="s">
        <v>207</v>
      </c>
      <c r="O316" s="596"/>
      <c r="P316" s="520" t="s">
        <v>208</v>
      </c>
      <c r="Q316" s="521"/>
      <c r="R316" s="520" t="s">
        <v>209</v>
      </c>
      <c r="S316" s="521"/>
      <c r="T316" s="520" t="s">
        <v>210</v>
      </c>
      <c r="U316" s="596"/>
      <c r="V316" s="848" t="s">
        <v>85</v>
      </c>
      <c r="W316" s="849"/>
      <c r="X316" s="44"/>
      <c r="Y316" s="45"/>
      <c r="Z316" s="45"/>
      <c r="AA316" s="39"/>
      <c r="AB316" s="42"/>
      <c r="AC316" s="42"/>
    </row>
    <row r="317" spans="1:29" ht="11.25" customHeight="1" thickBot="1">
      <c r="A317" s="2"/>
      <c r="B317" s="853"/>
      <c r="C317" s="854"/>
      <c r="D317" s="854"/>
      <c r="E317" s="855"/>
      <c r="F317" s="512" t="s">
        <v>127</v>
      </c>
      <c r="G317" s="819"/>
      <c r="H317" s="850" t="s">
        <v>127</v>
      </c>
      <c r="I317" s="819"/>
      <c r="J317" s="850" t="s">
        <v>127</v>
      </c>
      <c r="K317" s="819"/>
      <c r="L317" s="850" t="s">
        <v>127</v>
      </c>
      <c r="M317" s="819"/>
      <c r="N317" s="850" t="s">
        <v>127</v>
      </c>
      <c r="O317" s="819"/>
      <c r="P317" s="850" t="s">
        <v>127</v>
      </c>
      <c r="Q317" s="819"/>
      <c r="R317" s="850" t="s">
        <v>127</v>
      </c>
      <c r="S317" s="819"/>
      <c r="T317" s="850" t="s">
        <v>127</v>
      </c>
      <c r="U317" s="851"/>
      <c r="V317" s="847" t="s">
        <v>128</v>
      </c>
      <c r="W317" s="827"/>
      <c r="X317" s="44"/>
      <c r="Y317" s="50"/>
      <c r="Z317" s="57"/>
      <c r="AA317" s="39"/>
      <c r="AB317" s="39"/>
      <c r="AC317" s="42"/>
    </row>
    <row r="318" spans="1:29" ht="11.25" customHeight="1">
      <c r="A318" s="2"/>
      <c r="B318" s="587" t="s">
        <v>179</v>
      </c>
      <c r="C318" s="687"/>
      <c r="D318" s="687"/>
      <c r="E318" s="588"/>
      <c r="F318" s="775">
        <v>0</v>
      </c>
      <c r="G318" s="774"/>
      <c r="H318" s="772">
        <v>0</v>
      </c>
      <c r="I318" s="774"/>
      <c r="J318" s="772">
        <v>0</v>
      </c>
      <c r="K318" s="774"/>
      <c r="L318" s="772">
        <v>0</v>
      </c>
      <c r="M318" s="774"/>
      <c r="N318" s="772">
        <v>0</v>
      </c>
      <c r="O318" s="774"/>
      <c r="P318" s="772">
        <v>0</v>
      </c>
      <c r="Q318" s="774"/>
      <c r="R318" s="772">
        <v>0</v>
      </c>
      <c r="S318" s="774"/>
      <c r="T318" s="772">
        <v>0</v>
      </c>
      <c r="U318" s="773"/>
      <c r="V318" s="394">
        <f t="shared" ref="V318:V341" si="36">IF($W$342=0,0,(W318/$W$342))</f>
        <v>0</v>
      </c>
      <c r="W318" s="14">
        <f t="shared" ref="W318:W341" si="37">SUM(F318:U318)</f>
        <v>0</v>
      </c>
      <c r="X318" s="48"/>
      <c r="Y318" s="60"/>
      <c r="Z318" s="61"/>
      <c r="AA318" s="41"/>
      <c r="AB318" s="40"/>
      <c r="AC318" s="40"/>
    </row>
    <row r="319" spans="1:29" ht="11.25" customHeight="1">
      <c r="A319" s="2"/>
      <c r="B319" s="766" t="s">
        <v>180</v>
      </c>
      <c r="C319" s="443"/>
      <c r="D319" s="443"/>
      <c r="E319" s="767"/>
      <c r="F319" s="770">
        <v>0</v>
      </c>
      <c r="G319" s="769"/>
      <c r="H319" s="768">
        <v>0</v>
      </c>
      <c r="I319" s="769"/>
      <c r="J319" s="768">
        <v>0</v>
      </c>
      <c r="K319" s="769"/>
      <c r="L319" s="768">
        <v>0</v>
      </c>
      <c r="M319" s="769"/>
      <c r="N319" s="768">
        <v>0</v>
      </c>
      <c r="O319" s="769"/>
      <c r="P319" s="768">
        <v>0</v>
      </c>
      <c r="Q319" s="769"/>
      <c r="R319" s="768">
        <v>0</v>
      </c>
      <c r="S319" s="769"/>
      <c r="T319" s="768">
        <v>0</v>
      </c>
      <c r="U319" s="771"/>
      <c r="V319" s="395">
        <f t="shared" si="36"/>
        <v>0</v>
      </c>
      <c r="W319" s="15">
        <f t="shared" si="37"/>
        <v>0</v>
      </c>
      <c r="X319" s="48"/>
      <c r="Y319" s="60"/>
      <c r="Z319" s="61"/>
      <c r="AA319" s="41"/>
      <c r="AB319" s="40"/>
      <c r="AC319" s="40"/>
    </row>
    <row r="320" spans="1:29" ht="11.25" customHeight="1">
      <c r="A320" s="2"/>
      <c r="B320" s="766" t="s">
        <v>181</v>
      </c>
      <c r="C320" s="443"/>
      <c r="D320" s="443"/>
      <c r="E320" s="767"/>
      <c r="F320" s="770">
        <v>0</v>
      </c>
      <c r="G320" s="769"/>
      <c r="H320" s="768">
        <v>0</v>
      </c>
      <c r="I320" s="769"/>
      <c r="J320" s="768">
        <v>0</v>
      </c>
      <c r="K320" s="769"/>
      <c r="L320" s="768">
        <v>0</v>
      </c>
      <c r="M320" s="769"/>
      <c r="N320" s="768">
        <v>0</v>
      </c>
      <c r="O320" s="769"/>
      <c r="P320" s="768">
        <v>0</v>
      </c>
      <c r="Q320" s="769"/>
      <c r="R320" s="768">
        <v>0</v>
      </c>
      <c r="S320" s="769"/>
      <c r="T320" s="768">
        <v>0</v>
      </c>
      <c r="U320" s="771"/>
      <c r="V320" s="395">
        <f t="shared" si="36"/>
        <v>0</v>
      </c>
      <c r="W320" s="15">
        <f t="shared" si="37"/>
        <v>0</v>
      </c>
      <c r="X320" s="48"/>
      <c r="Y320" s="60"/>
      <c r="Z320" s="61"/>
      <c r="AA320" s="41"/>
      <c r="AB320" s="40"/>
      <c r="AC320" s="40"/>
    </row>
    <row r="321" spans="1:29" ht="11.25" customHeight="1">
      <c r="A321" s="2"/>
      <c r="B321" s="766" t="s">
        <v>182</v>
      </c>
      <c r="C321" s="443"/>
      <c r="D321" s="443"/>
      <c r="E321" s="767"/>
      <c r="F321" s="770">
        <v>0</v>
      </c>
      <c r="G321" s="769"/>
      <c r="H321" s="768">
        <v>0</v>
      </c>
      <c r="I321" s="769"/>
      <c r="J321" s="768">
        <v>0</v>
      </c>
      <c r="K321" s="769"/>
      <c r="L321" s="768">
        <v>0</v>
      </c>
      <c r="M321" s="769"/>
      <c r="N321" s="768">
        <v>0</v>
      </c>
      <c r="O321" s="769"/>
      <c r="P321" s="768">
        <v>0</v>
      </c>
      <c r="Q321" s="769"/>
      <c r="R321" s="768">
        <v>0</v>
      </c>
      <c r="S321" s="769"/>
      <c r="T321" s="768">
        <v>0</v>
      </c>
      <c r="U321" s="771"/>
      <c r="V321" s="395">
        <f t="shared" si="36"/>
        <v>0</v>
      </c>
      <c r="W321" s="15">
        <f t="shared" si="37"/>
        <v>0</v>
      </c>
      <c r="X321" s="48"/>
      <c r="Y321" s="60"/>
      <c r="Z321" s="61"/>
      <c r="AA321" s="41"/>
      <c r="AB321" s="40"/>
      <c r="AC321" s="40"/>
    </row>
    <row r="322" spans="1:29" ht="11.25" customHeight="1">
      <c r="A322" s="2"/>
      <c r="B322" s="766" t="s">
        <v>183</v>
      </c>
      <c r="C322" s="443"/>
      <c r="D322" s="443"/>
      <c r="E322" s="767"/>
      <c r="F322" s="770">
        <v>0</v>
      </c>
      <c r="G322" s="769"/>
      <c r="H322" s="768">
        <v>0</v>
      </c>
      <c r="I322" s="769"/>
      <c r="J322" s="768">
        <v>0</v>
      </c>
      <c r="K322" s="769"/>
      <c r="L322" s="768">
        <v>0</v>
      </c>
      <c r="M322" s="769"/>
      <c r="N322" s="768">
        <v>0</v>
      </c>
      <c r="O322" s="769"/>
      <c r="P322" s="768">
        <v>0</v>
      </c>
      <c r="Q322" s="769"/>
      <c r="R322" s="768">
        <v>0</v>
      </c>
      <c r="S322" s="769"/>
      <c r="T322" s="768">
        <v>0</v>
      </c>
      <c r="U322" s="771"/>
      <c r="V322" s="395">
        <f t="shared" si="36"/>
        <v>0</v>
      </c>
      <c r="W322" s="15">
        <f t="shared" si="37"/>
        <v>0</v>
      </c>
      <c r="X322" s="48"/>
      <c r="Y322" s="60"/>
      <c r="Z322" s="61"/>
      <c r="AA322" s="41"/>
      <c r="AB322" s="40"/>
      <c r="AC322" s="40"/>
    </row>
    <row r="323" spans="1:29" ht="11.25" customHeight="1">
      <c r="A323" s="2"/>
      <c r="B323" s="766" t="s">
        <v>184</v>
      </c>
      <c r="C323" s="443"/>
      <c r="D323" s="443"/>
      <c r="E323" s="767"/>
      <c r="F323" s="770">
        <v>0</v>
      </c>
      <c r="G323" s="769"/>
      <c r="H323" s="768">
        <v>0</v>
      </c>
      <c r="I323" s="769"/>
      <c r="J323" s="768">
        <v>0</v>
      </c>
      <c r="K323" s="769"/>
      <c r="L323" s="768">
        <v>0</v>
      </c>
      <c r="M323" s="769"/>
      <c r="N323" s="768">
        <v>0</v>
      </c>
      <c r="O323" s="769"/>
      <c r="P323" s="768">
        <v>0</v>
      </c>
      <c r="Q323" s="769"/>
      <c r="R323" s="768">
        <v>0</v>
      </c>
      <c r="S323" s="769"/>
      <c r="T323" s="768">
        <v>0</v>
      </c>
      <c r="U323" s="771"/>
      <c r="V323" s="395">
        <f t="shared" si="36"/>
        <v>0</v>
      </c>
      <c r="W323" s="15">
        <f t="shared" si="37"/>
        <v>0</v>
      </c>
      <c r="X323" s="48"/>
      <c r="Y323" s="60"/>
      <c r="Z323" s="61"/>
      <c r="AA323" s="41"/>
      <c r="AB323" s="40"/>
      <c r="AC323" s="40"/>
    </row>
    <row r="324" spans="1:29" ht="11.25" customHeight="1">
      <c r="A324" s="2"/>
      <c r="B324" s="766" t="s">
        <v>185</v>
      </c>
      <c r="C324" s="443"/>
      <c r="D324" s="443"/>
      <c r="E324" s="767"/>
      <c r="F324" s="770">
        <v>0</v>
      </c>
      <c r="G324" s="769"/>
      <c r="H324" s="768">
        <v>0</v>
      </c>
      <c r="I324" s="769"/>
      <c r="J324" s="768">
        <v>0</v>
      </c>
      <c r="K324" s="769"/>
      <c r="L324" s="768">
        <v>0</v>
      </c>
      <c r="M324" s="769"/>
      <c r="N324" s="768">
        <v>0</v>
      </c>
      <c r="O324" s="769"/>
      <c r="P324" s="768">
        <v>0</v>
      </c>
      <c r="Q324" s="769"/>
      <c r="R324" s="768">
        <v>0</v>
      </c>
      <c r="S324" s="769"/>
      <c r="T324" s="768">
        <v>0</v>
      </c>
      <c r="U324" s="771"/>
      <c r="V324" s="395">
        <f t="shared" si="36"/>
        <v>0</v>
      </c>
      <c r="W324" s="15">
        <f t="shared" si="37"/>
        <v>0</v>
      </c>
      <c r="X324" s="48"/>
      <c r="Y324" s="60"/>
      <c r="Z324" s="61"/>
      <c r="AA324" s="41"/>
      <c r="AB324" s="40"/>
      <c r="AC324" s="40"/>
    </row>
    <row r="325" spans="1:29" ht="11.25" customHeight="1">
      <c r="A325" s="2"/>
      <c r="B325" s="766" t="s">
        <v>186</v>
      </c>
      <c r="C325" s="443"/>
      <c r="D325" s="443"/>
      <c r="E325" s="767"/>
      <c r="F325" s="770">
        <v>0</v>
      </c>
      <c r="G325" s="769"/>
      <c r="H325" s="768">
        <v>0</v>
      </c>
      <c r="I325" s="769"/>
      <c r="J325" s="768">
        <v>0</v>
      </c>
      <c r="K325" s="769"/>
      <c r="L325" s="768">
        <v>0</v>
      </c>
      <c r="M325" s="769"/>
      <c r="N325" s="768">
        <v>0</v>
      </c>
      <c r="O325" s="769"/>
      <c r="P325" s="768">
        <v>0</v>
      </c>
      <c r="Q325" s="769"/>
      <c r="R325" s="768">
        <v>0</v>
      </c>
      <c r="S325" s="769"/>
      <c r="T325" s="768">
        <v>0</v>
      </c>
      <c r="U325" s="771"/>
      <c r="V325" s="395">
        <f t="shared" si="36"/>
        <v>0</v>
      </c>
      <c r="W325" s="15">
        <f t="shared" si="37"/>
        <v>0</v>
      </c>
      <c r="X325" s="48"/>
      <c r="Y325" s="60"/>
      <c r="Z325" s="61"/>
      <c r="AA325" s="41"/>
      <c r="AB325" s="40"/>
      <c r="AC325" s="40"/>
    </row>
    <row r="326" spans="1:29" ht="11.25" customHeight="1">
      <c r="A326" s="2"/>
      <c r="B326" s="766" t="s">
        <v>187</v>
      </c>
      <c r="C326" s="443"/>
      <c r="D326" s="443"/>
      <c r="E326" s="767"/>
      <c r="F326" s="770">
        <v>0</v>
      </c>
      <c r="G326" s="769"/>
      <c r="H326" s="768">
        <v>0</v>
      </c>
      <c r="I326" s="769"/>
      <c r="J326" s="768">
        <v>0</v>
      </c>
      <c r="K326" s="769"/>
      <c r="L326" s="768">
        <v>0</v>
      </c>
      <c r="M326" s="769"/>
      <c r="N326" s="768">
        <v>0</v>
      </c>
      <c r="O326" s="769"/>
      <c r="P326" s="768">
        <v>0</v>
      </c>
      <c r="Q326" s="769"/>
      <c r="R326" s="768">
        <v>0</v>
      </c>
      <c r="S326" s="769"/>
      <c r="T326" s="768">
        <v>0</v>
      </c>
      <c r="U326" s="771"/>
      <c r="V326" s="395">
        <f t="shared" si="36"/>
        <v>0</v>
      </c>
      <c r="W326" s="15">
        <f t="shared" si="37"/>
        <v>0</v>
      </c>
      <c r="X326" s="48"/>
      <c r="Y326" s="60"/>
      <c r="Z326" s="61"/>
      <c r="AA326" s="41"/>
      <c r="AB326" s="40"/>
      <c r="AC326" s="40"/>
    </row>
    <row r="327" spans="1:29" ht="11.25" customHeight="1">
      <c r="A327" s="2"/>
      <c r="B327" s="766" t="s">
        <v>188</v>
      </c>
      <c r="C327" s="443"/>
      <c r="D327" s="443"/>
      <c r="E327" s="767"/>
      <c r="F327" s="770">
        <v>0</v>
      </c>
      <c r="G327" s="769"/>
      <c r="H327" s="768">
        <v>0</v>
      </c>
      <c r="I327" s="769"/>
      <c r="J327" s="768">
        <v>0</v>
      </c>
      <c r="K327" s="769"/>
      <c r="L327" s="768">
        <v>0</v>
      </c>
      <c r="M327" s="769"/>
      <c r="N327" s="768">
        <v>0</v>
      </c>
      <c r="O327" s="769"/>
      <c r="P327" s="768">
        <v>0</v>
      </c>
      <c r="Q327" s="769"/>
      <c r="R327" s="768">
        <v>0</v>
      </c>
      <c r="S327" s="769"/>
      <c r="T327" s="768">
        <v>0</v>
      </c>
      <c r="U327" s="771"/>
      <c r="V327" s="395">
        <f t="shared" si="36"/>
        <v>0</v>
      </c>
      <c r="W327" s="15">
        <f t="shared" si="37"/>
        <v>0</v>
      </c>
      <c r="X327" s="48"/>
      <c r="Y327" s="60"/>
      <c r="Z327" s="61"/>
      <c r="AA327" s="41"/>
      <c r="AB327" s="40"/>
      <c r="AC327" s="40"/>
    </row>
    <row r="328" spans="1:29" ht="11.25" customHeight="1">
      <c r="A328" s="2"/>
      <c r="B328" s="766" t="s">
        <v>189</v>
      </c>
      <c r="C328" s="443"/>
      <c r="D328" s="443"/>
      <c r="E328" s="767"/>
      <c r="F328" s="770">
        <v>0</v>
      </c>
      <c r="G328" s="769"/>
      <c r="H328" s="768">
        <v>0</v>
      </c>
      <c r="I328" s="769"/>
      <c r="J328" s="768">
        <v>0</v>
      </c>
      <c r="K328" s="769"/>
      <c r="L328" s="768">
        <v>0</v>
      </c>
      <c r="M328" s="769"/>
      <c r="N328" s="768">
        <v>0</v>
      </c>
      <c r="O328" s="769"/>
      <c r="P328" s="768">
        <v>0</v>
      </c>
      <c r="Q328" s="769"/>
      <c r="R328" s="768">
        <v>0</v>
      </c>
      <c r="S328" s="769"/>
      <c r="T328" s="768">
        <v>0</v>
      </c>
      <c r="U328" s="771"/>
      <c r="V328" s="395">
        <f t="shared" si="36"/>
        <v>0</v>
      </c>
      <c r="W328" s="15">
        <f t="shared" si="37"/>
        <v>0</v>
      </c>
      <c r="X328" s="48"/>
      <c r="Y328" s="60"/>
      <c r="Z328" s="61"/>
      <c r="AA328" s="41"/>
      <c r="AB328" s="40"/>
      <c r="AC328" s="40"/>
    </row>
    <row r="329" spans="1:29" ht="11.25" customHeight="1">
      <c r="A329" s="2"/>
      <c r="B329" s="766" t="s">
        <v>190</v>
      </c>
      <c r="C329" s="443"/>
      <c r="D329" s="443"/>
      <c r="E329" s="767"/>
      <c r="F329" s="770">
        <v>0</v>
      </c>
      <c r="G329" s="769"/>
      <c r="H329" s="768">
        <v>0</v>
      </c>
      <c r="I329" s="769"/>
      <c r="J329" s="768">
        <v>0</v>
      </c>
      <c r="K329" s="769"/>
      <c r="L329" s="768">
        <v>0</v>
      </c>
      <c r="M329" s="769"/>
      <c r="N329" s="768">
        <v>0</v>
      </c>
      <c r="O329" s="769"/>
      <c r="P329" s="768">
        <v>0</v>
      </c>
      <c r="Q329" s="769"/>
      <c r="R329" s="768">
        <v>0</v>
      </c>
      <c r="S329" s="769"/>
      <c r="T329" s="768">
        <v>0</v>
      </c>
      <c r="U329" s="771"/>
      <c r="V329" s="395">
        <f t="shared" si="36"/>
        <v>0</v>
      </c>
      <c r="W329" s="15">
        <f t="shared" si="37"/>
        <v>0</v>
      </c>
      <c r="X329" s="48"/>
      <c r="Y329" s="60"/>
      <c r="Z329" s="61"/>
      <c r="AA329" s="41"/>
      <c r="AB329" s="40"/>
      <c r="AC329" s="40"/>
    </row>
    <row r="330" spans="1:29" ht="11.25" customHeight="1">
      <c r="A330" s="2"/>
      <c r="B330" s="766" t="s">
        <v>191</v>
      </c>
      <c r="C330" s="443"/>
      <c r="D330" s="443"/>
      <c r="E330" s="767"/>
      <c r="F330" s="770">
        <v>0</v>
      </c>
      <c r="G330" s="769"/>
      <c r="H330" s="768">
        <v>0</v>
      </c>
      <c r="I330" s="769"/>
      <c r="J330" s="768">
        <v>0</v>
      </c>
      <c r="K330" s="769"/>
      <c r="L330" s="768">
        <v>0</v>
      </c>
      <c r="M330" s="769"/>
      <c r="N330" s="768">
        <v>0</v>
      </c>
      <c r="O330" s="769"/>
      <c r="P330" s="768">
        <v>0</v>
      </c>
      <c r="Q330" s="769"/>
      <c r="R330" s="768">
        <v>0</v>
      </c>
      <c r="S330" s="769"/>
      <c r="T330" s="768">
        <v>0</v>
      </c>
      <c r="U330" s="771"/>
      <c r="V330" s="395">
        <f t="shared" si="36"/>
        <v>0</v>
      </c>
      <c r="W330" s="15">
        <f t="shared" si="37"/>
        <v>0</v>
      </c>
      <c r="X330" s="48"/>
      <c r="Y330" s="60"/>
      <c r="Z330" s="61"/>
      <c r="AA330" s="41"/>
      <c r="AB330" s="40"/>
      <c r="AC330" s="40"/>
    </row>
    <row r="331" spans="1:29" ht="11.25" customHeight="1">
      <c r="A331" s="2"/>
      <c r="B331" s="766" t="s">
        <v>192</v>
      </c>
      <c r="C331" s="443"/>
      <c r="D331" s="443"/>
      <c r="E331" s="767"/>
      <c r="F331" s="770">
        <v>0</v>
      </c>
      <c r="G331" s="769"/>
      <c r="H331" s="768">
        <v>0</v>
      </c>
      <c r="I331" s="769"/>
      <c r="J331" s="768">
        <v>0</v>
      </c>
      <c r="K331" s="769"/>
      <c r="L331" s="768">
        <v>0</v>
      </c>
      <c r="M331" s="769"/>
      <c r="N331" s="768">
        <v>0</v>
      </c>
      <c r="O331" s="769"/>
      <c r="P331" s="768">
        <v>0</v>
      </c>
      <c r="Q331" s="769"/>
      <c r="R331" s="768">
        <v>0</v>
      </c>
      <c r="S331" s="769"/>
      <c r="T331" s="768">
        <v>0</v>
      </c>
      <c r="U331" s="771"/>
      <c r="V331" s="395">
        <f t="shared" si="36"/>
        <v>0</v>
      </c>
      <c r="W331" s="15">
        <f t="shared" si="37"/>
        <v>0</v>
      </c>
      <c r="X331" s="48"/>
      <c r="Y331" s="60"/>
      <c r="Z331" s="61"/>
      <c r="AA331" s="41"/>
      <c r="AB331" s="40"/>
      <c r="AC331" s="40"/>
    </row>
    <row r="332" spans="1:29" ht="11.25" customHeight="1">
      <c r="A332" s="2"/>
      <c r="B332" s="766" t="s">
        <v>193</v>
      </c>
      <c r="C332" s="443"/>
      <c r="D332" s="443"/>
      <c r="E332" s="767"/>
      <c r="F332" s="770">
        <v>0</v>
      </c>
      <c r="G332" s="769"/>
      <c r="H332" s="768">
        <v>0</v>
      </c>
      <c r="I332" s="769"/>
      <c r="J332" s="768">
        <v>0</v>
      </c>
      <c r="K332" s="769"/>
      <c r="L332" s="768">
        <v>0</v>
      </c>
      <c r="M332" s="769"/>
      <c r="N332" s="768">
        <v>0</v>
      </c>
      <c r="O332" s="769"/>
      <c r="P332" s="768">
        <v>0</v>
      </c>
      <c r="Q332" s="769"/>
      <c r="R332" s="768">
        <v>0</v>
      </c>
      <c r="S332" s="769"/>
      <c r="T332" s="768">
        <v>0</v>
      </c>
      <c r="U332" s="771"/>
      <c r="V332" s="395">
        <f t="shared" si="36"/>
        <v>0</v>
      </c>
      <c r="W332" s="15">
        <f t="shared" si="37"/>
        <v>0</v>
      </c>
      <c r="X332" s="48"/>
      <c r="Y332" s="60"/>
      <c r="Z332" s="61"/>
      <c r="AA332" s="41"/>
      <c r="AB332" s="40"/>
      <c r="AC332" s="40"/>
    </row>
    <row r="333" spans="1:29" ht="11.25" customHeight="1">
      <c r="A333" s="2"/>
      <c r="B333" s="766" t="s">
        <v>194</v>
      </c>
      <c r="C333" s="443"/>
      <c r="D333" s="443"/>
      <c r="E333" s="767"/>
      <c r="F333" s="770">
        <v>0</v>
      </c>
      <c r="G333" s="769"/>
      <c r="H333" s="768">
        <v>0</v>
      </c>
      <c r="I333" s="769"/>
      <c r="J333" s="768">
        <v>0</v>
      </c>
      <c r="K333" s="769"/>
      <c r="L333" s="768">
        <v>0</v>
      </c>
      <c r="M333" s="769"/>
      <c r="N333" s="768">
        <v>0</v>
      </c>
      <c r="O333" s="769"/>
      <c r="P333" s="768">
        <v>0</v>
      </c>
      <c r="Q333" s="769"/>
      <c r="R333" s="768">
        <v>0</v>
      </c>
      <c r="S333" s="769"/>
      <c r="T333" s="768">
        <v>0</v>
      </c>
      <c r="U333" s="771"/>
      <c r="V333" s="395">
        <f t="shared" si="36"/>
        <v>0</v>
      </c>
      <c r="W333" s="15">
        <f t="shared" si="37"/>
        <v>0</v>
      </c>
      <c r="X333" s="48"/>
      <c r="Y333" s="60"/>
      <c r="Z333" s="61"/>
      <c r="AA333" s="41"/>
      <c r="AB333" s="40"/>
      <c r="AC333" s="40"/>
    </row>
    <row r="334" spans="1:29" ht="11.25" customHeight="1">
      <c r="A334" s="2"/>
      <c r="B334" s="766" t="s">
        <v>195</v>
      </c>
      <c r="C334" s="443"/>
      <c r="D334" s="443"/>
      <c r="E334" s="767"/>
      <c r="F334" s="770">
        <v>0</v>
      </c>
      <c r="G334" s="769"/>
      <c r="H334" s="768">
        <v>0</v>
      </c>
      <c r="I334" s="769"/>
      <c r="J334" s="768">
        <v>0</v>
      </c>
      <c r="K334" s="769"/>
      <c r="L334" s="768">
        <v>0</v>
      </c>
      <c r="M334" s="769"/>
      <c r="N334" s="768">
        <v>0</v>
      </c>
      <c r="O334" s="769"/>
      <c r="P334" s="768">
        <v>0</v>
      </c>
      <c r="Q334" s="769"/>
      <c r="R334" s="768">
        <v>0</v>
      </c>
      <c r="S334" s="769"/>
      <c r="T334" s="768">
        <v>0</v>
      </c>
      <c r="U334" s="771"/>
      <c r="V334" s="395">
        <f t="shared" si="36"/>
        <v>0</v>
      </c>
      <c r="W334" s="15">
        <f t="shared" si="37"/>
        <v>0</v>
      </c>
      <c r="X334" s="48"/>
      <c r="Y334" s="60"/>
      <c r="Z334" s="61"/>
      <c r="AA334" s="41"/>
      <c r="AB334" s="40"/>
      <c r="AC334" s="40"/>
    </row>
    <row r="335" spans="1:29" ht="11.25" customHeight="1">
      <c r="A335" s="2"/>
      <c r="B335" s="766" t="s">
        <v>196</v>
      </c>
      <c r="C335" s="443"/>
      <c r="D335" s="443"/>
      <c r="E335" s="767"/>
      <c r="F335" s="770">
        <v>0</v>
      </c>
      <c r="G335" s="769"/>
      <c r="H335" s="768">
        <v>0</v>
      </c>
      <c r="I335" s="769"/>
      <c r="J335" s="768">
        <v>0</v>
      </c>
      <c r="K335" s="769"/>
      <c r="L335" s="768">
        <v>0</v>
      </c>
      <c r="M335" s="769"/>
      <c r="N335" s="768">
        <v>0</v>
      </c>
      <c r="O335" s="769"/>
      <c r="P335" s="768">
        <v>0</v>
      </c>
      <c r="Q335" s="769"/>
      <c r="R335" s="768">
        <v>0</v>
      </c>
      <c r="S335" s="769"/>
      <c r="T335" s="768">
        <v>0</v>
      </c>
      <c r="U335" s="771"/>
      <c r="V335" s="395">
        <f t="shared" si="36"/>
        <v>0</v>
      </c>
      <c r="W335" s="15">
        <f t="shared" si="37"/>
        <v>0</v>
      </c>
      <c r="X335" s="48"/>
      <c r="Y335" s="60"/>
      <c r="Z335" s="61"/>
      <c r="AA335" s="41"/>
      <c r="AB335" s="40"/>
      <c r="AC335" s="40"/>
    </row>
    <row r="336" spans="1:29" ht="11.25" customHeight="1">
      <c r="A336" s="2"/>
      <c r="B336" s="766" t="s">
        <v>197</v>
      </c>
      <c r="C336" s="443"/>
      <c r="D336" s="443"/>
      <c r="E336" s="767"/>
      <c r="F336" s="770">
        <v>0</v>
      </c>
      <c r="G336" s="769"/>
      <c r="H336" s="768">
        <v>0</v>
      </c>
      <c r="I336" s="769"/>
      <c r="J336" s="768">
        <v>0</v>
      </c>
      <c r="K336" s="769"/>
      <c r="L336" s="768">
        <v>0</v>
      </c>
      <c r="M336" s="769"/>
      <c r="N336" s="768">
        <v>0</v>
      </c>
      <c r="O336" s="769"/>
      <c r="P336" s="768">
        <v>0</v>
      </c>
      <c r="Q336" s="769"/>
      <c r="R336" s="768">
        <v>0</v>
      </c>
      <c r="S336" s="769"/>
      <c r="T336" s="768">
        <v>0</v>
      </c>
      <c r="U336" s="771"/>
      <c r="V336" s="395">
        <f t="shared" si="36"/>
        <v>0</v>
      </c>
      <c r="W336" s="15">
        <f t="shared" si="37"/>
        <v>0</v>
      </c>
      <c r="X336" s="48"/>
      <c r="Y336" s="60"/>
      <c r="Z336" s="61"/>
      <c r="AA336" s="41"/>
      <c r="AB336" s="40"/>
      <c r="AC336" s="40"/>
    </row>
    <row r="337" spans="1:29" ht="11.25" customHeight="1">
      <c r="A337" s="2"/>
      <c r="B337" s="766" t="s">
        <v>198</v>
      </c>
      <c r="C337" s="443"/>
      <c r="D337" s="443"/>
      <c r="E337" s="767"/>
      <c r="F337" s="770">
        <v>0</v>
      </c>
      <c r="G337" s="769"/>
      <c r="H337" s="768">
        <v>0</v>
      </c>
      <c r="I337" s="769"/>
      <c r="J337" s="768">
        <v>0</v>
      </c>
      <c r="K337" s="769"/>
      <c r="L337" s="768">
        <v>0</v>
      </c>
      <c r="M337" s="769"/>
      <c r="N337" s="768">
        <v>0</v>
      </c>
      <c r="O337" s="769"/>
      <c r="P337" s="768">
        <v>0</v>
      </c>
      <c r="Q337" s="769"/>
      <c r="R337" s="768">
        <v>0</v>
      </c>
      <c r="S337" s="769"/>
      <c r="T337" s="768">
        <v>0</v>
      </c>
      <c r="U337" s="771"/>
      <c r="V337" s="395">
        <f t="shared" si="36"/>
        <v>0</v>
      </c>
      <c r="W337" s="15">
        <f t="shared" si="37"/>
        <v>0</v>
      </c>
      <c r="X337" s="48"/>
      <c r="Y337" s="60"/>
      <c r="Z337" s="61"/>
      <c r="AA337" s="41"/>
      <c r="AB337" s="40"/>
      <c r="AC337" s="40"/>
    </row>
    <row r="338" spans="1:29" ht="11.25" customHeight="1">
      <c r="A338" s="2"/>
      <c r="B338" s="766" t="s">
        <v>199</v>
      </c>
      <c r="C338" s="443"/>
      <c r="D338" s="443"/>
      <c r="E338" s="767"/>
      <c r="F338" s="770">
        <v>0</v>
      </c>
      <c r="G338" s="769"/>
      <c r="H338" s="768">
        <v>0</v>
      </c>
      <c r="I338" s="769"/>
      <c r="J338" s="768">
        <v>0</v>
      </c>
      <c r="K338" s="769"/>
      <c r="L338" s="768">
        <v>0</v>
      </c>
      <c r="M338" s="769"/>
      <c r="N338" s="768">
        <v>0</v>
      </c>
      <c r="O338" s="769"/>
      <c r="P338" s="768">
        <v>0</v>
      </c>
      <c r="Q338" s="769"/>
      <c r="R338" s="768">
        <v>0</v>
      </c>
      <c r="S338" s="769"/>
      <c r="T338" s="768">
        <v>0</v>
      </c>
      <c r="U338" s="771"/>
      <c r="V338" s="395">
        <f t="shared" si="36"/>
        <v>0</v>
      </c>
      <c r="W338" s="15">
        <f t="shared" si="37"/>
        <v>0</v>
      </c>
      <c r="X338" s="48"/>
      <c r="Y338" s="60"/>
      <c r="Z338" s="61"/>
      <c r="AA338" s="41"/>
      <c r="AB338" s="40"/>
      <c r="AC338" s="40"/>
    </row>
    <row r="339" spans="1:29" ht="11.25" customHeight="1">
      <c r="A339" s="2"/>
      <c r="B339" s="766" t="s">
        <v>200</v>
      </c>
      <c r="C339" s="443"/>
      <c r="D339" s="443"/>
      <c r="E339" s="767"/>
      <c r="F339" s="770">
        <v>0</v>
      </c>
      <c r="G339" s="769"/>
      <c r="H339" s="768">
        <v>0</v>
      </c>
      <c r="I339" s="769"/>
      <c r="J339" s="768">
        <v>0</v>
      </c>
      <c r="K339" s="769"/>
      <c r="L339" s="768">
        <v>0</v>
      </c>
      <c r="M339" s="769"/>
      <c r="N339" s="768">
        <v>0</v>
      </c>
      <c r="O339" s="769"/>
      <c r="P339" s="768">
        <v>0</v>
      </c>
      <c r="Q339" s="769"/>
      <c r="R339" s="768">
        <v>0</v>
      </c>
      <c r="S339" s="769"/>
      <c r="T339" s="768">
        <v>0</v>
      </c>
      <c r="U339" s="771"/>
      <c r="V339" s="395">
        <f t="shared" si="36"/>
        <v>0</v>
      </c>
      <c r="W339" s="15">
        <f t="shared" si="37"/>
        <v>0</v>
      </c>
      <c r="X339" s="48"/>
      <c r="Y339" s="60"/>
      <c r="Z339" s="61"/>
      <c r="AA339" s="41"/>
      <c r="AB339" s="40"/>
      <c r="AC339" s="40"/>
    </row>
    <row r="340" spans="1:29" ht="11.25" customHeight="1">
      <c r="A340" s="2"/>
      <c r="B340" s="766" t="s">
        <v>201</v>
      </c>
      <c r="C340" s="443"/>
      <c r="D340" s="443"/>
      <c r="E340" s="767"/>
      <c r="F340" s="770">
        <v>0</v>
      </c>
      <c r="G340" s="769"/>
      <c r="H340" s="768">
        <v>0</v>
      </c>
      <c r="I340" s="769"/>
      <c r="J340" s="768">
        <v>0</v>
      </c>
      <c r="K340" s="769"/>
      <c r="L340" s="768">
        <v>0</v>
      </c>
      <c r="M340" s="769"/>
      <c r="N340" s="768">
        <v>0</v>
      </c>
      <c r="O340" s="769"/>
      <c r="P340" s="768">
        <v>0</v>
      </c>
      <c r="Q340" s="769"/>
      <c r="R340" s="768">
        <v>0</v>
      </c>
      <c r="S340" s="769"/>
      <c r="T340" s="768">
        <v>0</v>
      </c>
      <c r="U340" s="771"/>
      <c r="V340" s="395">
        <f t="shared" si="36"/>
        <v>0</v>
      </c>
      <c r="W340" s="15">
        <f t="shared" si="37"/>
        <v>0</v>
      </c>
      <c r="X340" s="48"/>
      <c r="Y340" s="60"/>
      <c r="Z340" s="61"/>
      <c r="AA340" s="41"/>
      <c r="AB340" s="40"/>
      <c r="AC340" s="40"/>
    </row>
    <row r="341" spans="1:29" ht="11.25" customHeight="1" thickBot="1">
      <c r="A341" s="2"/>
      <c r="B341" s="766" t="s">
        <v>202</v>
      </c>
      <c r="C341" s="443"/>
      <c r="D341" s="443"/>
      <c r="E341" s="767"/>
      <c r="F341" s="776">
        <v>0</v>
      </c>
      <c r="G341" s="777"/>
      <c r="H341" s="778">
        <v>0</v>
      </c>
      <c r="I341" s="777"/>
      <c r="J341" s="778">
        <v>0</v>
      </c>
      <c r="K341" s="777"/>
      <c r="L341" s="778">
        <v>0</v>
      </c>
      <c r="M341" s="777"/>
      <c r="N341" s="778">
        <v>0</v>
      </c>
      <c r="O341" s="777"/>
      <c r="P341" s="778">
        <v>0</v>
      </c>
      <c r="Q341" s="777"/>
      <c r="R341" s="778">
        <v>0</v>
      </c>
      <c r="S341" s="777"/>
      <c r="T341" s="778">
        <v>0</v>
      </c>
      <c r="U341" s="779"/>
      <c r="V341" s="395">
        <f t="shared" si="36"/>
        <v>0</v>
      </c>
      <c r="W341" s="23">
        <f t="shared" si="37"/>
        <v>0</v>
      </c>
      <c r="X341" s="48"/>
      <c r="Y341" s="60"/>
      <c r="Z341" s="61"/>
      <c r="AA341" s="41"/>
      <c r="AB341" s="40"/>
      <c r="AC341" s="40"/>
    </row>
    <row r="342" spans="1:29" s="67" customFormat="1" ht="18.75" customHeight="1" thickTop="1" thickBot="1">
      <c r="B342" s="823" t="s">
        <v>85</v>
      </c>
      <c r="C342" s="824"/>
      <c r="D342" s="824"/>
      <c r="E342" s="825"/>
      <c r="F342" s="826">
        <f>SUM(F318:G341)</f>
        <v>0</v>
      </c>
      <c r="G342" s="822"/>
      <c r="H342" s="820">
        <f>SUM(H318:I341)</f>
        <v>0</v>
      </c>
      <c r="I342" s="822"/>
      <c r="J342" s="820">
        <f>SUM(J318:K341)</f>
        <v>0</v>
      </c>
      <c r="K342" s="822"/>
      <c r="L342" s="820">
        <f>SUM(L318:M341)</f>
        <v>0</v>
      </c>
      <c r="M342" s="822"/>
      <c r="N342" s="820">
        <f>SUM(N318:O341)</f>
        <v>0</v>
      </c>
      <c r="O342" s="822"/>
      <c r="P342" s="820">
        <f>SUM(P318:Q341)</f>
        <v>0</v>
      </c>
      <c r="Q342" s="822"/>
      <c r="R342" s="820">
        <f>SUM(R318:S341)</f>
        <v>0</v>
      </c>
      <c r="S342" s="822"/>
      <c r="T342" s="820">
        <f>SUM(T318:U341)</f>
        <v>0</v>
      </c>
      <c r="U342" s="821"/>
      <c r="V342" s="119">
        <f>SUM(V318:V341)</f>
        <v>0</v>
      </c>
      <c r="W342" s="68">
        <f>SUM(W318:W341)</f>
        <v>0</v>
      </c>
      <c r="X342" s="69"/>
      <c r="Y342" s="70"/>
      <c r="Z342" s="71"/>
      <c r="AA342" s="72"/>
      <c r="AB342" s="73"/>
      <c r="AC342" s="73"/>
    </row>
    <row r="343" spans="1:29" ht="11.25" customHeight="1">
      <c r="X343" s="49"/>
      <c r="Y343" s="49"/>
      <c r="Z343" s="49"/>
      <c r="AA343" s="2"/>
      <c r="AB343" s="2"/>
      <c r="AC343" s="2"/>
    </row>
    <row r="344" spans="1:29" ht="18" customHeight="1" thickBot="1">
      <c r="B344" s="760">
        <f>B286</f>
        <v>5</v>
      </c>
      <c r="C344" s="760"/>
      <c r="D344" s="760"/>
      <c r="E344" s="760"/>
      <c r="F344" s="761">
        <v>1</v>
      </c>
      <c r="G344" s="761"/>
      <c r="H344" s="856"/>
      <c r="I344" s="856"/>
      <c r="J344" s="233"/>
      <c r="K344" s="233"/>
    </row>
    <row r="345" spans="1:29" ht="11.25" customHeight="1">
      <c r="B345" s="754" t="s">
        <v>55</v>
      </c>
      <c r="C345" s="755"/>
      <c r="D345" s="755"/>
      <c r="E345" s="756"/>
      <c r="F345" s="747" t="s">
        <v>203</v>
      </c>
      <c r="G345" s="748"/>
      <c r="H345" s="747" t="s">
        <v>204</v>
      </c>
      <c r="I345" s="748"/>
      <c r="J345" s="747" t="s">
        <v>205</v>
      </c>
      <c r="K345" s="748"/>
      <c r="L345" s="747" t="s">
        <v>206</v>
      </c>
      <c r="M345" s="748"/>
      <c r="N345" s="747" t="s">
        <v>207</v>
      </c>
      <c r="O345" s="749"/>
      <c r="P345" s="747" t="s">
        <v>208</v>
      </c>
      <c r="Q345" s="748"/>
      <c r="R345" s="747" t="s">
        <v>209</v>
      </c>
      <c r="S345" s="748"/>
      <c r="T345" s="747" t="s">
        <v>210</v>
      </c>
      <c r="U345" s="749"/>
      <c r="V345" s="750" t="s">
        <v>85</v>
      </c>
      <c r="W345" s="751"/>
      <c r="X345" s="44"/>
      <c r="Y345" s="45"/>
      <c r="Z345" s="45"/>
      <c r="AA345" s="39"/>
      <c r="AB345" s="42"/>
      <c r="AC345" s="42"/>
    </row>
    <row r="346" spans="1:29" ht="11.25" customHeight="1" thickBot="1">
      <c r="A346" s="2"/>
      <c r="B346" s="757"/>
      <c r="C346" s="758"/>
      <c r="D346" s="758"/>
      <c r="E346" s="759"/>
      <c r="F346" s="752" t="s">
        <v>127</v>
      </c>
      <c r="G346" s="753"/>
      <c r="H346" s="738" t="s">
        <v>127</v>
      </c>
      <c r="I346" s="753"/>
      <c r="J346" s="738" t="s">
        <v>127</v>
      </c>
      <c r="K346" s="753"/>
      <c r="L346" s="738" t="s">
        <v>127</v>
      </c>
      <c r="M346" s="753"/>
      <c r="N346" s="738" t="s">
        <v>127</v>
      </c>
      <c r="O346" s="753"/>
      <c r="P346" s="738" t="s">
        <v>127</v>
      </c>
      <c r="Q346" s="753"/>
      <c r="R346" s="738" t="s">
        <v>127</v>
      </c>
      <c r="S346" s="753"/>
      <c r="T346" s="738" t="s">
        <v>127</v>
      </c>
      <c r="U346" s="739"/>
      <c r="V346" s="740" t="s">
        <v>128</v>
      </c>
      <c r="W346" s="741"/>
      <c r="X346" s="44"/>
      <c r="Y346" s="50"/>
      <c r="Z346" s="57"/>
      <c r="AA346" s="39"/>
      <c r="AB346" s="39"/>
      <c r="AC346" s="42"/>
    </row>
    <row r="347" spans="1:29" ht="11.25" customHeight="1">
      <c r="A347" s="2"/>
      <c r="B347" s="742" t="s">
        <v>179</v>
      </c>
      <c r="C347" s="743"/>
      <c r="D347" s="743"/>
      <c r="E347" s="744"/>
      <c r="F347" s="745">
        <v>0</v>
      </c>
      <c r="G347" s="746"/>
      <c r="H347" s="736">
        <v>0</v>
      </c>
      <c r="I347" s="746"/>
      <c r="J347" s="736">
        <v>0</v>
      </c>
      <c r="K347" s="746"/>
      <c r="L347" s="736">
        <v>0</v>
      </c>
      <c r="M347" s="746"/>
      <c r="N347" s="736">
        <v>1</v>
      </c>
      <c r="O347" s="746"/>
      <c r="P347" s="736">
        <v>0</v>
      </c>
      <c r="Q347" s="746"/>
      <c r="R347" s="736">
        <v>0</v>
      </c>
      <c r="S347" s="746"/>
      <c r="T347" s="736">
        <v>0</v>
      </c>
      <c r="U347" s="737"/>
      <c r="V347" s="396">
        <f t="shared" ref="V347:V370" si="38">IF($W$371=0,0,(W347/$W$371))</f>
        <v>1.2048192771084338E-2</v>
      </c>
      <c r="W347" s="194">
        <f t="shared" ref="W347:W370" si="39">SUM(F347:U347)</f>
        <v>1</v>
      </c>
      <c r="X347" s="48"/>
      <c r="Y347" s="60"/>
      <c r="Z347" s="61"/>
      <c r="AA347" s="41"/>
      <c r="AB347" s="40"/>
      <c r="AC347" s="40"/>
    </row>
    <row r="348" spans="1:29" ht="11.25" customHeight="1">
      <c r="A348" s="2"/>
      <c r="B348" s="731" t="s">
        <v>180</v>
      </c>
      <c r="C348" s="732"/>
      <c r="D348" s="732"/>
      <c r="E348" s="733"/>
      <c r="F348" s="734">
        <v>0</v>
      </c>
      <c r="G348" s="735"/>
      <c r="H348" s="729">
        <v>0</v>
      </c>
      <c r="I348" s="735"/>
      <c r="J348" s="729">
        <v>0</v>
      </c>
      <c r="K348" s="735"/>
      <c r="L348" s="729">
        <v>0</v>
      </c>
      <c r="M348" s="735"/>
      <c r="N348" s="729">
        <v>6</v>
      </c>
      <c r="O348" s="735"/>
      <c r="P348" s="729">
        <v>0</v>
      </c>
      <c r="Q348" s="735"/>
      <c r="R348" s="729">
        <v>0</v>
      </c>
      <c r="S348" s="735"/>
      <c r="T348" s="729">
        <v>0</v>
      </c>
      <c r="U348" s="730"/>
      <c r="V348" s="397">
        <f t="shared" si="38"/>
        <v>7.2289156626506021E-2</v>
      </c>
      <c r="W348" s="198">
        <f t="shared" si="39"/>
        <v>6</v>
      </c>
      <c r="X348" s="48"/>
      <c r="Y348" s="60"/>
      <c r="Z348" s="61"/>
      <c r="AA348" s="41"/>
      <c r="AB348" s="40"/>
      <c r="AC348" s="40"/>
    </row>
    <row r="349" spans="1:29" ht="11.25" customHeight="1">
      <c r="A349" s="2"/>
      <c r="B349" s="731" t="s">
        <v>181</v>
      </c>
      <c r="C349" s="732"/>
      <c r="D349" s="732"/>
      <c r="E349" s="733"/>
      <c r="F349" s="734">
        <v>0</v>
      </c>
      <c r="G349" s="735"/>
      <c r="H349" s="729">
        <v>0</v>
      </c>
      <c r="I349" s="735"/>
      <c r="J349" s="729">
        <v>0</v>
      </c>
      <c r="K349" s="735"/>
      <c r="L349" s="729">
        <v>0</v>
      </c>
      <c r="M349" s="735"/>
      <c r="N349" s="729">
        <v>2</v>
      </c>
      <c r="O349" s="735"/>
      <c r="P349" s="729">
        <v>0</v>
      </c>
      <c r="Q349" s="735"/>
      <c r="R349" s="729">
        <v>0</v>
      </c>
      <c r="S349" s="735"/>
      <c r="T349" s="729">
        <v>0</v>
      </c>
      <c r="U349" s="730"/>
      <c r="V349" s="397">
        <f t="shared" si="38"/>
        <v>2.4096385542168676E-2</v>
      </c>
      <c r="W349" s="198">
        <f t="shared" si="39"/>
        <v>2</v>
      </c>
      <c r="X349" s="48"/>
      <c r="Y349" s="60"/>
      <c r="Z349" s="61"/>
      <c r="AA349" s="41"/>
      <c r="AB349" s="40"/>
      <c r="AC349" s="40"/>
    </row>
    <row r="350" spans="1:29" ht="11.25" customHeight="1">
      <c r="A350" s="2"/>
      <c r="B350" s="731" t="s">
        <v>182</v>
      </c>
      <c r="C350" s="732"/>
      <c r="D350" s="732"/>
      <c r="E350" s="733"/>
      <c r="F350" s="734">
        <v>0</v>
      </c>
      <c r="G350" s="735"/>
      <c r="H350" s="729">
        <v>0</v>
      </c>
      <c r="I350" s="735"/>
      <c r="J350" s="729">
        <v>0</v>
      </c>
      <c r="K350" s="735"/>
      <c r="L350" s="729">
        <v>0</v>
      </c>
      <c r="M350" s="735"/>
      <c r="N350" s="729">
        <v>3</v>
      </c>
      <c r="O350" s="735"/>
      <c r="P350" s="729">
        <v>0</v>
      </c>
      <c r="Q350" s="735"/>
      <c r="R350" s="729">
        <v>0</v>
      </c>
      <c r="S350" s="735"/>
      <c r="T350" s="729">
        <v>0</v>
      </c>
      <c r="U350" s="730"/>
      <c r="V350" s="397">
        <f t="shared" si="38"/>
        <v>3.614457831325301E-2</v>
      </c>
      <c r="W350" s="198">
        <f t="shared" si="39"/>
        <v>3</v>
      </c>
      <c r="X350" s="48"/>
      <c r="Y350" s="60"/>
      <c r="Z350" s="61"/>
      <c r="AA350" s="41"/>
      <c r="AB350" s="40"/>
      <c r="AC350" s="40"/>
    </row>
    <row r="351" spans="1:29" ht="11.25" customHeight="1">
      <c r="A351" s="2"/>
      <c r="B351" s="731" t="s">
        <v>183</v>
      </c>
      <c r="C351" s="732"/>
      <c r="D351" s="732"/>
      <c r="E351" s="733"/>
      <c r="F351" s="734">
        <v>1</v>
      </c>
      <c r="G351" s="735"/>
      <c r="H351" s="729">
        <v>0</v>
      </c>
      <c r="I351" s="735"/>
      <c r="J351" s="729">
        <v>1</v>
      </c>
      <c r="K351" s="735"/>
      <c r="L351" s="729">
        <v>1</v>
      </c>
      <c r="M351" s="735"/>
      <c r="N351" s="729">
        <v>3</v>
      </c>
      <c r="O351" s="735"/>
      <c r="P351" s="729">
        <v>0</v>
      </c>
      <c r="Q351" s="735"/>
      <c r="R351" s="729">
        <v>0</v>
      </c>
      <c r="S351" s="735"/>
      <c r="T351" s="729">
        <v>0</v>
      </c>
      <c r="U351" s="730"/>
      <c r="V351" s="397">
        <f t="shared" si="38"/>
        <v>7.2289156626506021E-2</v>
      </c>
      <c r="W351" s="198">
        <f t="shared" si="39"/>
        <v>6</v>
      </c>
      <c r="X351" s="48"/>
      <c r="Y351" s="60"/>
      <c r="Z351" s="61"/>
      <c r="AA351" s="41"/>
      <c r="AB351" s="40"/>
      <c r="AC351" s="40"/>
    </row>
    <row r="352" spans="1:29" ht="11.25" customHeight="1">
      <c r="A352" s="2"/>
      <c r="B352" s="731" t="s">
        <v>184</v>
      </c>
      <c r="C352" s="732"/>
      <c r="D352" s="732"/>
      <c r="E352" s="733"/>
      <c r="F352" s="734">
        <v>0</v>
      </c>
      <c r="G352" s="735"/>
      <c r="H352" s="729">
        <v>0</v>
      </c>
      <c r="I352" s="735"/>
      <c r="J352" s="729">
        <v>2</v>
      </c>
      <c r="K352" s="735"/>
      <c r="L352" s="729">
        <v>1</v>
      </c>
      <c r="M352" s="735"/>
      <c r="N352" s="729">
        <v>0</v>
      </c>
      <c r="O352" s="735"/>
      <c r="P352" s="729">
        <v>0</v>
      </c>
      <c r="Q352" s="735"/>
      <c r="R352" s="729">
        <v>0</v>
      </c>
      <c r="S352" s="735"/>
      <c r="T352" s="729">
        <v>0</v>
      </c>
      <c r="U352" s="730"/>
      <c r="V352" s="397">
        <f t="shared" si="38"/>
        <v>3.614457831325301E-2</v>
      </c>
      <c r="W352" s="198">
        <f t="shared" si="39"/>
        <v>3</v>
      </c>
      <c r="X352" s="48"/>
      <c r="Y352" s="60"/>
      <c r="Z352" s="61"/>
      <c r="AA352" s="41"/>
      <c r="AB352" s="40"/>
      <c r="AC352" s="40"/>
    </row>
    <row r="353" spans="1:29" ht="11.25" customHeight="1">
      <c r="A353" s="2"/>
      <c r="B353" s="731" t="s">
        <v>185</v>
      </c>
      <c r="C353" s="732"/>
      <c r="D353" s="732"/>
      <c r="E353" s="733"/>
      <c r="F353" s="734">
        <v>0</v>
      </c>
      <c r="G353" s="735"/>
      <c r="H353" s="729">
        <v>0</v>
      </c>
      <c r="I353" s="735"/>
      <c r="J353" s="729">
        <v>1</v>
      </c>
      <c r="K353" s="735"/>
      <c r="L353" s="729">
        <v>0</v>
      </c>
      <c r="M353" s="735"/>
      <c r="N353" s="729">
        <v>0</v>
      </c>
      <c r="O353" s="735"/>
      <c r="P353" s="729">
        <v>0</v>
      </c>
      <c r="Q353" s="735"/>
      <c r="R353" s="729">
        <v>0</v>
      </c>
      <c r="S353" s="735"/>
      <c r="T353" s="729">
        <v>0</v>
      </c>
      <c r="U353" s="730"/>
      <c r="V353" s="397">
        <f t="shared" si="38"/>
        <v>1.2048192771084338E-2</v>
      </c>
      <c r="W353" s="198">
        <f t="shared" si="39"/>
        <v>1</v>
      </c>
      <c r="X353" s="48"/>
      <c r="Y353" s="60"/>
      <c r="Z353" s="61"/>
      <c r="AA353" s="41"/>
      <c r="AB353" s="40"/>
      <c r="AC353" s="40"/>
    </row>
    <row r="354" spans="1:29" ht="11.25" customHeight="1">
      <c r="A354" s="2"/>
      <c r="B354" s="731" t="s">
        <v>186</v>
      </c>
      <c r="C354" s="732"/>
      <c r="D354" s="732"/>
      <c r="E354" s="733"/>
      <c r="F354" s="734">
        <v>0</v>
      </c>
      <c r="G354" s="735"/>
      <c r="H354" s="729">
        <v>0</v>
      </c>
      <c r="I354" s="735"/>
      <c r="J354" s="729">
        <v>2</v>
      </c>
      <c r="K354" s="735"/>
      <c r="L354" s="729">
        <v>0</v>
      </c>
      <c r="M354" s="735"/>
      <c r="N354" s="729">
        <v>1</v>
      </c>
      <c r="O354" s="735"/>
      <c r="P354" s="729">
        <v>0</v>
      </c>
      <c r="Q354" s="735"/>
      <c r="R354" s="729">
        <v>0</v>
      </c>
      <c r="S354" s="735"/>
      <c r="T354" s="729">
        <v>0</v>
      </c>
      <c r="U354" s="730"/>
      <c r="V354" s="397">
        <f t="shared" si="38"/>
        <v>3.614457831325301E-2</v>
      </c>
      <c r="W354" s="198">
        <f t="shared" si="39"/>
        <v>3</v>
      </c>
      <c r="X354" s="48"/>
      <c r="Y354" s="60"/>
      <c r="Z354" s="61"/>
      <c r="AA354" s="41"/>
      <c r="AB354" s="40"/>
      <c r="AC354" s="40"/>
    </row>
    <row r="355" spans="1:29" ht="11.25" customHeight="1">
      <c r="A355" s="2"/>
      <c r="B355" s="731" t="s">
        <v>187</v>
      </c>
      <c r="C355" s="732"/>
      <c r="D355" s="732"/>
      <c r="E355" s="733"/>
      <c r="F355" s="734">
        <v>0</v>
      </c>
      <c r="G355" s="735"/>
      <c r="H355" s="729">
        <v>0</v>
      </c>
      <c r="I355" s="735"/>
      <c r="J355" s="729">
        <v>0</v>
      </c>
      <c r="K355" s="735"/>
      <c r="L355" s="729">
        <v>0</v>
      </c>
      <c r="M355" s="735"/>
      <c r="N355" s="729">
        <v>3</v>
      </c>
      <c r="O355" s="735"/>
      <c r="P355" s="729">
        <v>0</v>
      </c>
      <c r="Q355" s="735"/>
      <c r="R355" s="729">
        <v>0</v>
      </c>
      <c r="S355" s="735"/>
      <c r="T355" s="729">
        <v>0</v>
      </c>
      <c r="U355" s="730"/>
      <c r="V355" s="397">
        <f t="shared" si="38"/>
        <v>3.614457831325301E-2</v>
      </c>
      <c r="W355" s="198">
        <f t="shared" si="39"/>
        <v>3</v>
      </c>
      <c r="X355" s="48"/>
      <c r="Y355" s="60"/>
      <c r="Z355" s="61"/>
      <c r="AA355" s="41"/>
      <c r="AB355" s="40"/>
      <c r="AC355" s="40"/>
    </row>
    <row r="356" spans="1:29" ht="11.25" customHeight="1">
      <c r="A356" s="2"/>
      <c r="B356" s="731" t="s">
        <v>188</v>
      </c>
      <c r="C356" s="732"/>
      <c r="D356" s="732"/>
      <c r="E356" s="733"/>
      <c r="F356" s="734">
        <v>0</v>
      </c>
      <c r="G356" s="735"/>
      <c r="H356" s="729">
        <v>1</v>
      </c>
      <c r="I356" s="735"/>
      <c r="J356" s="729">
        <v>0</v>
      </c>
      <c r="K356" s="735"/>
      <c r="L356" s="729">
        <v>1</v>
      </c>
      <c r="M356" s="735"/>
      <c r="N356" s="729">
        <v>2</v>
      </c>
      <c r="O356" s="735"/>
      <c r="P356" s="729">
        <v>0</v>
      </c>
      <c r="Q356" s="735"/>
      <c r="R356" s="729">
        <v>0</v>
      </c>
      <c r="S356" s="735"/>
      <c r="T356" s="729">
        <v>0</v>
      </c>
      <c r="U356" s="730"/>
      <c r="V356" s="397">
        <f t="shared" si="38"/>
        <v>4.8192771084337352E-2</v>
      </c>
      <c r="W356" s="198">
        <f t="shared" si="39"/>
        <v>4</v>
      </c>
      <c r="X356" s="48"/>
      <c r="Y356" s="60"/>
      <c r="Z356" s="61"/>
      <c r="AA356" s="41"/>
      <c r="AB356" s="40"/>
      <c r="AC356" s="40"/>
    </row>
    <row r="357" spans="1:29" ht="11.25" customHeight="1">
      <c r="A357" s="2"/>
      <c r="B357" s="731" t="s">
        <v>189</v>
      </c>
      <c r="C357" s="732"/>
      <c r="D357" s="732"/>
      <c r="E357" s="733"/>
      <c r="F357" s="734">
        <v>0</v>
      </c>
      <c r="G357" s="735"/>
      <c r="H357" s="729">
        <v>1</v>
      </c>
      <c r="I357" s="735"/>
      <c r="J357" s="729">
        <v>4</v>
      </c>
      <c r="K357" s="735"/>
      <c r="L357" s="729">
        <v>0</v>
      </c>
      <c r="M357" s="735"/>
      <c r="N357" s="729">
        <v>1</v>
      </c>
      <c r="O357" s="735"/>
      <c r="P357" s="729">
        <v>0</v>
      </c>
      <c r="Q357" s="735"/>
      <c r="R357" s="729">
        <v>0</v>
      </c>
      <c r="S357" s="735"/>
      <c r="T357" s="729">
        <v>0</v>
      </c>
      <c r="U357" s="730"/>
      <c r="V357" s="397">
        <f t="shared" si="38"/>
        <v>7.2289156626506021E-2</v>
      </c>
      <c r="W357" s="198">
        <f t="shared" si="39"/>
        <v>6</v>
      </c>
      <c r="X357" s="48"/>
      <c r="Y357" s="60"/>
      <c r="Z357" s="61"/>
      <c r="AA357" s="41"/>
      <c r="AB357" s="40"/>
      <c r="AC357" s="40"/>
    </row>
    <row r="358" spans="1:29" ht="11.25" customHeight="1">
      <c r="A358" s="2"/>
      <c r="B358" s="731" t="s">
        <v>190</v>
      </c>
      <c r="C358" s="732"/>
      <c r="D358" s="732"/>
      <c r="E358" s="733"/>
      <c r="F358" s="734">
        <v>0</v>
      </c>
      <c r="G358" s="735"/>
      <c r="H358" s="729">
        <v>0</v>
      </c>
      <c r="I358" s="735"/>
      <c r="J358" s="729">
        <v>2</v>
      </c>
      <c r="K358" s="735"/>
      <c r="L358" s="729">
        <v>0</v>
      </c>
      <c r="M358" s="735"/>
      <c r="N358" s="729">
        <v>2</v>
      </c>
      <c r="O358" s="735"/>
      <c r="P358" s="729">
        <v>0</v>
      </c>
      <c r="Q358" s="735"/>
      <c r="R358" s="729">
        <v>0</v>
      </c>
      <c r="S358" s="735"/>
      <c r="T358" s="729">
        <v>0</v>
      </c>
      <c r="U358" s="730"/>
      <c r="V358" s="397">
        <f t="shared" si="38"/>
        <v>4.8192771084337352E-2</v>
      </c>
      <c r="W358" s="198">
        <f t="shared" si="39"/>
        <v>4</v>
      </c>
      <c r="X358" s="48"/>
      <c r="Y358" s="60"/>
      <c r="Z358" s="61"/>
      <c r="AA358" s="41"/>
      <c r="AB358" s="40"/>
      <c r="AC358" s="40"/>
    </row>
    <row r="359" spans="1:29" ht="11.25" customHeight="1">
      <c r="A359" s="2"/>
      <c r="B359" s="731" t="s">
        <v>191</v>
      </c>
      <c r="C359" s="732"/>
      <c r="D359" s="732"/>
      <c r="E359" s="733"/>
      <c r="F359" s="734">
        <v>2</v>
      </c>
      <c r="G359" s="735"/>
      <c r="H359" s="729">
        <v>0</v>
      </c>
      <c r="I359" s="735"/>
      <c r="J359" s="729">
        <v>0</v>
      </c>
      <c r="K359" s="735"/>
      <c r="L359" s="729">
        <v>0</v>
      </c>
      <c r="M359" s="735"/>
      <c r="N359" s="729">
        <v>0</v>
      </c>
      <c r="O359" s="735"/>
      <c r="P359" s="729">
        <v>0</v>
      </c>
      <c r="Q359" s="735"/>
      <c r="R359" s="729">
        <v>0</v>
      </c>
      <c r="S359" s="735"/>
      <c r="T359" s="729">
        <v>0</v>
      </c>
      <c r="U359" s="730"/>
      <c r="V359" s="397">
        <f t="shared" si="38"/>
        <v>2.4096385542168676E-2</v>
      </c>
      <c r="W359" s="198">
        <f t="shared" si="39"/>
        <v>2</v>
      </c>
      <c r="X359" s="48"/>
      <c r="Y359" s="60"/>
      <c r="Z359" s="61"/>
      <c r="AA359" s="41"/>
      <c r="AB359" s="40"/>
      <c r="AC359" s="40"/>
    </row>
    <row r="360" spans="1:29" ht="11.25" customHeight="1">
      <c r="A360" s="2"/>
      <c r="B360" s="731" t="s">
        <v>192</v>
      </c>
      <c r="C360" s="732"/>
      <c r="D360" s="732"/>
      <c r="E360" s="733"/>
      <c r="F360" s="734">
        <v>0</v>
      </c>
      <c r="G360" s="735"/>
      <c r="H360" s="729">
        <v>0</v>
      </c>
      <c r="I360" s="735"/>
      <c r="J360" s="729">
        <v>2</v>
      </c>
      <c r="K360" s="735"/>
      <c r="L360" s="729">
        <v>0</v>
      </c>
      <c r="M360" s="735"/>
      <c r="N360" s="729">
        <v>1</v>
      </c>
      <c r="O360" s="735"/>
      <c r="P360" s="729">
        <v>0</v>
      </c>
      <c r="Q360" s="735"/>
      <c r="R360" s="729">
        <v>0</v>
      </c>
      <c r="S360" s="735"/>
      <c r="T360" s="729">
        <v>0</v>
      </c>
      <c r="U360" s="730"/>
      <c r="V360" s="397">
        <f t="shared" si="38"/>
        <v>3.614457831325301E-2</v>
      </c>
      <c r="W360" s="198">
        <f t="shared" si="39"/>
        <v>3</v>
      </c>
      <c r="X360" s="48"/>
      <c r="Y360" s="60"/>
      <c r="Z360" s="61"/>
      <c r="AA360" s="41"/>
      <c r="AB360" s="40"/>
      <c r="AC360" s="40"/>
    </row>
    <row r="361" spans="1:29" ht="11.25" customHeight="1">
      <c r="A361" s="2"/>
      <c r="B361" s="731" t="s">
        <v>193</v>
      </c>
      <c r="C361" s="732"/>
      <c r="D361" s="732"/>
      <c r="E361" s="733"/>
      <c r="F361" s="734">
        <v>0</v>
      </c>
      <c r="G361" s="735"/>
      <c r="H361" s="729">
        <v>0</v>
      </c>
      <c r="I361" s="735"/>
      <c r="J361" s="729">
        <v>2</v>
      </c>
      <c r="K361" s="735"/>
      <c r="L361" s="729">
        <v>0</v>
      </c>
      <c r="M361" s="735"/>
      <c r="N361" s="729">
        <v>1</v>
      </c>
      <c r="O361" s="735"/>
      <c r="P361" s="729">
        <v>0</v>
      </c>
      <c r="Q361" s="735"/>
      <c r="R361" s="729">
        <v>0</v>
      </c>
      <c r="S361" s="735"/>
      <c r="T361" s="729">
        <v>0</v>
      </c>
      <c r="U361" s="730"/>
      <c r="V361" s="397">
        <f t="shared" si="38"/>
        <v>3.614457831325301E-2</v>
      </c>
      <c r="W361" s="198">
        <f t="shared" si="39"/>
        <v>3</v>
      </c>
      <c r="X361" s="48"/>
      <c r="Y361" s="60"/>
      <c r="Z361" s="61"/>
      <c r="AA361" s="41"/>
      <c r="AB361" s="40"/>
      <c r="AC361" s="40"/>
    </row>
    <row r="362" spans="1:29" ht="11.25" customHeight="1">
      <c r="A362" s="2"/>
      <c r="B362" s="731" t="s">
        <v>194</v>
      </c>
      <c r="C362" s="732"/>
      <c r="D362" s="732"/>
      <c r="E362" s="733"/>
      <c r="F362" s="734">
        <v>0</v>
      </c>
      <c r="G362" s="735"/>
      <c r="H362" s="729">
        <v>0</v>
      </c>
      <c r="I362" s="735"/>
      <c r="J362" s="729">
        <v>3</v>
      </c>
      <c r="K362" s="735"/>
      <c r="L362" s="729">
        <v>0</v>
      </c>
      <c r="M362" s="735"/>
      <c r="N362" s="729">
        <v>1</v>
      </c>
      <c r="O362" s="735"/>
      <c r="P362" s="729">
        <v>0</v>
      </c>
      <c r="Q362" s="735"/>
      <c r="R362" s="729">
        <v>0</v>
      </c>
      <c r="S362" s="735"/>
      <c r="T362" s="729">
        <v>0</v>
      </c>
      <c r="U362" s="730"/>
      <c r="V362" s="397">
        <f t="shared" si="38"/>
        <v>4.8192771084337352E-2</v>
      </c>
      <c r="W362" s="198">
        <f t="shared" si="39"/>
        <v>4</v>
      </c>
      <c r="X362" s="48"/>
      <c r="Y362" s="60"/>
      <c r="Z362" s="61"/>
      <c r="AA362" s="41"/>
      <c r="AB362" s="40"/>
      <c r="AC362" s="40"/>
    </row>
    <row r="363" spans="1:29" ht="11.25" customHeight="1">
      <c r="A363" s="2"/>
      <c r="B363" s="731" t="s">
        <v>195</v>
      </c>
      <c r="C363" s="732"/>
      <c r="D363" s="732"/>
      <c r="E363" s="733"/>
      <c r="F363" s="734">
        <v>0</v>
      </c>
      <c r="G363" s="735"/>
      <c r="H363" s="729">
        <v>0</v>
      </c>
      <c r="I363" s="735"/>
      <c r="J363" s="729">
        <v>2</v>
      </c>
      <c r="K363" s="735"/>
      <c r="L363" s="729">
        <v>1</v>
      </c>
      <c r="M363" s="735"/>
      <c r="N363" s="729">
        <v>1</v>
      </c>
      <c r="O363" s="735"/>
      <c r="P363" s="729">
        <v>0</v>
      </c>
      <c r="Q363" s="735"/>
      <c r="R363" s="729">
        <v>0</v>
      </c>
      <c r="S363" s="735"/>
      <c r="T363" s="729">
        <v>0</v>
      </c>
      <c r="U363" s="730"/>
      <c r="V363" s="397">
        <f t="shared" si="38"/>
        <v>4.8192771084337352E-2</v>
      </c>
      <c r="W363" s="198">
        <f t="shared" si="39"/>
        <v>4</v>
      </c>
      <c r="X363" s="48"/>
      <c r="Y363" s="60"/>
      <c r="Z363" s="61"/>
      <c r="AA363" s="41"/>
      <c r="AB363" s="40"/>
      <c r="AC363" s="40"/>
    </row>
    <row r="364" spans="1:29" ht="11.25" customHeight="1">
      <c r="A364" s="2"/>
      <c r="B364" s="731" t="s">
        <v>196</v>
      </c>
      <c r="C364" s="732"/>
      <c r="D364" s="732"/>
      <c r="E364" s="733"/>
      <c r="F364" s="734">
        <v>0</v>
      </c>
      <c r="G364" s="735"/>
      <c r="H364" s="729">
        <v>0</v>
      </c>
      <c r="I364" s="735"/>
      <c r="J364" s="729">
        <v>2</v>
      </c>
      <c r="K364" s="735"/>
      <c r="L364" s="729">
        <v>0</v>
      </c>
      <c r="M364" s="735"/>
      <c r="N364" s="729">
        <v>0</v>
      </c>
      <c r="O364" s="735"/>
      <c r="P364" s="729">
        <v>0</v>
      </c>
      <c r="Q364" s="735"/>
      <c r="R364" s="729">
        <v>0</v>
      </c>
      <c r="S364" s="735"/>
      <c r="T364" s="729">
        <v>0</v>
      </c>
      <c r="U364" s="730"/>
      <c r="V364" s="397">
        <f t="shared" si="38"/>
        <v>2.4096385542168676E-2</v>
      </c>
      <c r="W364" s="198">
        <f t="shared" si="39"/>
        <v>2</v>
      </c>
      <c r="X364" s="48"/>
      <c r="Y364" s="60"/>
      <c r="Z364" s="61"/>
      <c r="AA364" s="41"/>
      <c r="AB364" s="40"/>
      <c r="AC364" s="40"/>
    </row>
    <row r="365" spans="1:29" ht="11.25" customHeight="1">
      <c r="A365" s="2"/>
      <c r="B365" s="731" t="s">
        <v>197</v>
      </c>
      <c r="C365" s="732"/>
      <c r="D365" s="732"/>
      <c r="E365" s="733"/>
      <c r="F365" s="734">
        <v>0</v>
      </c>
      <c r="G365" s="735"/>
      <c r="H365" s="729">
        <v>1</v>
      </c>
      <c r="I365" s="735"/>
      <c r="J365" s="729">
        <v>1</v>
      </c>
      <c r="K365" s="735"/>
      <c r="L365" s="729">
        <v>0</v>
      </c>
      <c r="M365" s="735"/>
      <c r="N365" s="729">
        <v>0</v>
      </c>
      <c r="O365" s="735"/>
      <c r="P365" s="729">
        <v>0</v>
      </c>
      <c r="Q365" s="735"/>
      <c r="R365" s="729">
        <v>0</v>
      </c>
      <c r="S365" s="735"/>
      <c r="T365" s="729">
        <v>0</v>
      </c>
      <c r="U365" s="730"/>
      <c r="V365" s="397">
        <f t="shared" si="38"/>
        <v>2.4096385542168676E-2</v>
      </c>
      <c r="W365" s="198">
        <f t="shared" si="39"/>
        <v>2</v>
      </c>
      <c r="X365" s="48"/>
      <c r="Y365" s="60"/>
      <c r="Z365" s="61"/>
      <c r="AA365" s="41"/>
      <c r="AB365" s="40"/>
      <c r="AC365" s="40"/>
    </row>
    <row r="366" spans="1:29" ht="11.25" customHeight="1">
      <c r="A366" s="2"/>
      <c r="B366" s="731" t="s">
        <v>198</v>
      </c>
      <c r="C366" s="732"/>
      <c r="D366" s="732"/>
      <c r="E366" s="733"/>
      <c r="F366" s="734">
        <v>3</v>
      </c>
      <c r="G366" s="735"/>
      <c r="H366" s="729">
        <v>0</v>
      </c>
      <c r="I366" s="735"/>
      <c r="J366" s="729">
        <v>1</v>
      </c>
      <c r="K366" s="735"/>
      <c r="L366" s="729">
        <v>0</v>
      </c>
      <c r="M366" s="735"/>
      <c r="N366" s="729">
        <v>0</v>
      </c>
      <c r="O366" s="735"/>
      <c r="P366" s="729">
        <v>0</v>
      </c>
      <c r="Q366" s="735"/>
      <c r="R366" s="729">
        <v>0</v>
      </c>
      <c r="S366" s="735"/>
      <c r="T366" s="729">
        <v>0</v>
      </c>
      <c r="U366" s="730"/>
      <c r="V366" s="397">
        <f t="shared" si="38"/>
        <v>4.8192771084337352E-2</v>
      </c>
      <c r="W366" s="198">
        <f t="shared" si="39"/>
        <v>4</v>
      </c>
      <c r="X366" s="48"/>
      <c r="Y366" s="60"/>
      <c r="Z366" s="61"/>
      <c r="AA366" s="41"/>
      <c r="AB366" s="40"/>
      <c r="AC366" s="40"/>
    </row>
    <row r="367" spans="1:29" ht="11.25" customHeight="1">
      <c r="A367" s="2"/>
      <c r="B367" s="731" t="s">
        <v>199</v>
      </c>
      <c r="C367" s="732"/>
      <c r="D367" s="732"/>
      <c r="E367" s="733"/>
      <c r="F367" s="734">
        <v>1</v>
      </c>
      <c r="G367" s="735"/>
      <c r="H367" s="729">
        <v>1</v>
      </c>
      <c r="I367" s="735"/>
      <c r="J367" s="729">
        <v>0</v>
      </c>
      <c r="K367" s="735"/>
      <c r="L367" s="729">
        <v>0</v>
      </c>
      <c r="M367" s="735"/>
      <c r="N367" s="729">
        <v>1</v>
      </c>
      <c r="O367" s="735"/>
      <c r="P367" s="729">
        <v>0</v>
      </c>
      <c r="Q367" s="735"/>
      <c r="R367" s="729">
        <v>0</v>
      </c>
      <c r="S367" s="735"/>
      <c r="T367" s="729">
        <v>0</v>
      </c>
      <c r="U367" s="730"/>
      <c r="V367" s="397">
        <f t="shared" si="38"/>
        <v>3.614457831325301E-2</v>
      </c>
      <c r="W367" s="198">
        <f t="shared" si="39"/>
        <v>3</v>
      </c>
      <c r="X367" s="48"/>
      <c r="Y367" s="60"/>
      <c r="Z367" s="61"/>
      <c r="AA367" s="41"/>
      <c r="AB367" s="40"/>
      <c r="AC367" s="40"/>
    </row>
    <row r="368" spans="1:29" ht="11.25" customHeight="1">
      <c r="A368" s="2"/>
      <c r="B368" s="731" t="s">
        <v>200</v>
      </c>
      <c r="C368" s="732"/>
      <c r="D368" s="732"/>
      <c r="E368" s="733"/>
      <c r="F368" s="734">
        <v>0</v>
      </c>
      <c r="G368" s="735"/>
      <c r="H368" s="729">
        <v>0</v>
      </c>
      <c r="I368" s="735"/>
      <c r="J368" s="729">
        <v>1</v>
      </c>
      <c r="K368" s="735"/>
      <c r="L368" s="729">
        <v>0</v>
      </c>
      <c r="M368" s="735"/>
      <c r="N368" s="729">
        <v>3</v>
      </c>
      <c r="O368" s="735"/>
      <c r="P368" s="729">
        <v>0</v>
      </c>
      <c r="Q368" s="735"/>
      <c r="R368" s="729">
        <v>0</v>
      </c>
      <c r="S368" s="735"/>
      <c r="T368" s="729">
        <v>0</v>
      </c>
      <c r="U368" s="730"/>
      <c r="V368" s="397">
        <f t="shared" si="38"/>
        <v>4.8192771084337352E-2</v>
      </c>
      <c r="W368" s="198">
        <f t="shared" si="39"/>
        <v>4</v>
      </c>
      <c r="X368" s="48"/>
      <c r="Y368" s="60"/>
      <c r="Z368" s="61"/>
      <c r="AA368" s="41"/>
      <c r="AB368" s="40"/>
      <c r="AC368" s="40"/>
    </row>
    <row r="369" spans="1:29" ht="11.25" customHeight="1">
      <c r="A369" s="2"/>
      <c r="B369" s="731" t="s">
        <v>201</v>
      </c>
      <c r="C369" s="732"/>
      <c r="D369" s="732"/>
      <c r="E369" s="733"/>
      <c r="F369" s="734">
        <v>2</v>
      </c>
      <c r="G369" s="735"/>
      <c r="H369" s="729">
        <v>1</v>
      </c>
      <c r="I369" s="735"/>
      <c r="J369" s="729">
        <v>1</v>
      </c>
      <c r="K369" s="735"/>
      <c r="L369" s="729">
        <v>0</v>
      </c>
      <c r="M369" s="735"/>
      <c r="N369" s="729">
        <v>4</v>
      </c>
      <c r="O369" s="735"/>
      <c r="P369" s="729">
        <v>0</v>
      </c>
      <c r="Q369" s="735"/>
      <c r="R369" s="729">
        <v>0</v>
      </c>
      <c r="S369" s="735"/>
      <c r="T369" s="729">
        <v>0</v>
      </c>
      <c r="U369" s="730"/>
      <c r="V369" s="397">
        <f t="shared" si="38"/>
        <v>9.6385542168674704E-2</v>
      </c>
      <c r="W369" s="198">
        <f t="shared" si="39"/>
        <v>8</v>
      </c>
      <c r="X369" s="48"/>
      <c r="Y369" s="60"/>
      <c r="Z369" s="61"/>
      <c r="AA369" s="41"/>
      <c r="AB369" s="40"/>
      <c r="AC369" s="40"/>
    </row>
    <row r="370" spans="1:29" ht="11.25" customHeight="1" thickBot="1">
      <c r="A370" s="2"/>
      <c r="B370" s="731" t="s">
        <v>202</v>
      </c>
      <c r="C370" s="732"/>
      <c r="D370" s="732"/>
      <c r="E370" s="733"/>
      <c r="F370" s="765">
        <v>1</v>
      </c>
      <c r="G370" s="764"/>
      <c r="H370" s="762">
        <v>0</v>
      </c>
      <c r="I370" s="764"/>
      <c r="J370" s="762">
        <v>0</v>
      </c>
      <c r="K370" s="764"/>
      <c r="L370" s="762">
        <v>0</v>
      </c>
      <c r="M370" s="764"/>
      <c r="N370" s="762">
        <v>1</v>
      </c>
      <c r="O370" s="764"/>
      <c r="P370" s="762">
        <v>0</v>
      </c>
      <c r="Q370" s="764"/>
      <c r="R370" s="762">
        <v>0</v>
      </c>
      <c r="S370" s="764"/>
      <c r="T370" s="762">
        <v>0</v>
      </c>
      <c r="U370" s="763"/>
      <c r="V370" s="397">
        <f t="shared" si="38"/>
        <v>2.4096385542168676E-2</v>
      </c>
      <c r="W370" s="202">
        <f t="shared" si="39"/>
        <v>2</v>
      </c>
      <c r="X370" s="48"/>
      <c r="Y370" s="60"/>
      <c r="Z370" s="61"/>
      <c r="AA370" s="41"/>
      <c r="AB370" s="40"/>
      <c r="AC370" s="40"/>
    </row>
    <row r="371" spans="1:29" s="67" customFormat="1" ht="18.75" customHeight="1" thickTop="1" thickBot="1">
      <c r="B371" s="725" t="s">
        <v>85</v>
      </c>
      <c r="C371" s="726"/>
      <c r="D371" s="726"/>
      <c r="E371" s="727"/>
      <c r="F371" s="728">
        <f>SUM(F347:F370)</f>
        <v>10</v>
      </c>
      <c r="G371" s="724"/>
      <c r="H371" s="722">
        <f>SUM(H347:H370)</f>
        <v>5</v>
      </c>
      <c r="I371" s="724"/>
      <c r="J371" s="722">
        <f>SUM(J347:J370)</f>
        <v>27</v>
      </c>
      <c r="K371" s="724"/>
      <c r="L371" s="722">
        <f>SUM(L347:L370)</f>
        <v>4</v>
      </c>
      <c r="M371" s="724"/>
      <c r="N371" s="722">
        <f>SUM(N347:N370)</f>
        <v>37</v>
      </c>
      <c r="O371" s="724"/>
      <c r="P371" s="722">
        <f>SUM(P347:P370)</f>
        <v>0</v>
      </c>
      <c r="Q371" s="724"/>
      <c r="R371" s="722">
        <f>SUM(R347:R370)</f>
        <v>0</v>
      </c>
      <c r="S371" s="724"/>
      <c r="T371" s="722">
        <f>SUM(T347:T370)</f>
        <v>0</v>
      </c>
      <c r="U371" s="723"/>
      <c r="V371" s="230">
        <f>SUM(V347:V370)</f>
        <v>1</v>
      </c>
      <c r="W371" s="207">
        <f>SUM(W347:W370)</f>
        <v>83</v>
      </c>
      <c r="X371" s="69"/>
      <c r="Y371" s="70"/>
      <c r="Z371" s="71"/>
      <c r="AA371" s="72"/>
      <c r="AB371" s="73"/>
      <c r="AC371" s="73"/>
    </row>
    <row r="372" spans="1:29" ht="11.25" customHeight="1">
      <c r="X372" s="49"/>
      <c r="Y372" s="49"/>
      <c r="Z372" s="49"/>
      <c r="AA372" s="2"/>
      <c r="AB372" s="2"/>
      <c r="AC372" s="2"/>
    </row>
    <row r="373" spans="1:29" ht="18" customHeight="1" thickBot="1">
      <c r="B373" s="760">
        <f>B315</f>
        <v>6</v>
      </c>
      <c r="C373" s="760"/>
      <c r="D373" s="760"/>
      <c r="E373" s="760"/>
      <c r="F373" s="761">
        <v>1</v>
      </c>
      <c r="G373" s="761"/>
      <c r="H373" s="856"/>
      <c r="I373" s="856"/>
      <c r="J373" s="233"/>
      <c r="K373" s="233"/>
    </row>
    <row r="374" spans="1:29" ht="11.25" customHeight="1">
      <c r="B374" s="852" t="s">
        <v>56</v>
      </c>
      <c r="C374" s="523"/>
      <c r="D374" s="523"/>
      <c r="E374" s="524"/>
      <c r="F374" s="520" t="s">
        <v>203</v>
      </c>
      <c r="G374" s="521"/>
      <c r="H374" s="520" t="s">
        <v>204</v>
      </c>
      <c r="I374" s="521"/>
      <c r="J374" s="520" t="s">
        <v>205</v>
      </c>
      <c r="K374" s="521"/>
      <c r="L374" s="520" t="s">
        <v>206</v>
      </c>
      <c r="M374" s="521"/>
      <c r="N374" s="520" t="s">
        <v>207</v>
      </c>
      <c r="O374" s="596"/>
      <c r="P374" s="520" t="s">
        <v>208</v>
      </c>
      <c r="Q374" s="521"/>
      <c r="R374" s="520" t="s">
        <v>209</v>
      </c>
      <c r="S374" s="521"/>
      <c r="T374" s="520" t="s">
        <v>210</v>
      </c>
      <c r="U374" s="596"/>
      <c r="V374" s="848" t="s">
        <v>85</v>
      </c>
      <c r="W374" s="849"/>
      <c r="X374" s="44"/>
      <c r="Y374" s="45"/>
      <c r="Z374" s="45"/>
      <c r="AA374" s="39"/>
      <c r="AB374" s="42"/>
      <c r="AC374" s="42"/>
    </row>
    <row r="375" spans="1:29" ht="11.25" customHeight="1" thickBot="1">
      <c r="A375" s="2"/>
      <c r="B375" s="853"/>
      <c r="C375" s="854"/>
      <c r="D375" s="854"/>
      <c r="E375" s="855"/>
      <c r="F375" s="512" t="s">
        <v>127</v>
      </c>
      <c r="G375" s="819"/>
      <c r="H375" s="850" t="s">
        <v>127</v>
      </c>
      <c r="I375" s="819"/>
      <c r="J375" s="850" t="s">
        <v>127</v>
      </c>
      <c r="K375" s="819"/>
      <c r="L375" s="850" t="s">
        <v>127</v>
      </c>
      <c r="M375" s="819"/>
      <c r="N375" s="850" t="s">
        <v>127</v>
      </c>
      <c r="O375" s="819"/>
      <c r="P375" s="850" t="s">
        <v>127</v>
      </c>
      <c r="Q375" s="819"/>
      <c r="R375" s="850" t="s">
        <v>127</v>
      </c>
      <c r="S375" s="819"/>
      <c r="T375" s="850" t="s">
        <v>127</v>
      </c>
      <c r="U375" s="851"/>
      <c r="V375" s="847" t="s">
        <v>128</v>
      </c>
      <c r="W375" s="827"/>
      <c r="X375" s="44"/>
      <c r="Y375" s="50"/>
      <c r="Z375" s="57"/>
      <c r="AA375" s="39"/>
      <c r="AB375" s="39"/>
      <c r="AC375" s="42"/>
    </row>
    <row r="376" spans="1:29" ht="11.25" customHeight="1">
      <c r="A376" s="2"/>
      <c r="B376" s="587" t="s">
        <v>179</v>
      </c>
      <c r="C376" s="687"/>
      <c r="D376" s="687"/>
      <c r="E376" s="588"/>
      <c r="F376" s="775">
        <v>0</v>
      </c>
      <c r="G376" s="774"/>
      <c r="H376" s="772">
        <v>0</v>
      </c>
      <c r="I376" s="774"/>
      <c r="J376" s="772">
        <v>0</v>
      </c>
      <c r="K376" s="774"/>
      <c r="L376" s="772">
        <v>0</v>
      </c>
      <c r="M376" s="774"/>
      <c r="N376" s="772">
        <v>0</v>
      </c>
      <c r="O376" s="774"/>
      <c r="P376" s="772">
        <v>0</v>
      </c>
      <c r="Q376" s="774"/>
      <c r="R376" s="772">
        <v>0</v>
      </c>
      <c r="S376" s="774"/>
      <c r="T376" s="772">
        <v>0</v>
      </c>
      <c r="U376" s="773"/>
      <c r="V376" s="136">
        <f t="shared" ref="V376:V399" si="40">IF($W$400=0,0,(W376/$W$400))</f>
        <v>0</v>
      </c>
      <c r="W376" s="14">
        <f t="shared" ref="W376:W399" si="41">SUM(F376:U376)</f>
        <v>0</v>
      </c>
      <c r="X376" s="48"/>
      <c r="Y376" s="60"/>
      <c r="Z376" s="61"/>
      <c r="AA376" s="41"/>
      <c r="AB376" s="40"/>
      <c r="AC376" s="40"/>
    </row>
    <row r="377" spans="1:29" ht="11.25" customHeight="1">
      <c r="A377" s="2"/>
      <c r="B377" s="766" t="s">
        <v>180</v>
      </c>
      <c r="C377" s="443"/>
      <c r="D377" s="443"/>
      <c r="E377" s="767"/>
      <c r="F377" s="770">
        <v>0</v>
      </c>
      <c r="G377" s="769"/>
      <c r="H377" s="768">
        <v>0</v>
      </c>
      <c r="I377" s="769"/>
      <c r="J377" s="768">
        <v>0</v>
      </c>
      <c r="K377" s="769"/>
      <c r="L377" s="768">
        <v>0</v>
      </c>
      <c r="M377" s="769"/>
      <c r="N377" s="768">
        <v>0</v>
      </c>
      <c r="O377" s="769"/>
      <c r="P377" s="768">
        <v>0</v>
      </c>
      <c r="Q377" s="769"/>
      <c r="R377" s="768">
        <v>0</v>
      </c>
      <c r="S377" s="769"/>
      <c r="T377" s="768">
        <v>0</v>
      </c>
      <c r="U377" s="771"/>
      <c r="V377" s="137">
        <f t="shared" si="40"/>
        <v>0</v>
      </c>
      <c r="W377" s="15">
        <f t="shared" si="41"/>
        <v>0</v>
      </c>
      <c r="X377" s="48"/>
      <c r="Y377" s="60"/>
      <c r="Z377" s="61"/>
      <c r="AA377" s="41"/>
      <c r="AB377" s="40"/>
      <c r="AC377" s="40"/>
    </row>
    <row r="378" spans="1:29" ht="11.25" customHeight="1">
      <c r="A378" s="2"/>
      <c r="B378" s="766" t="s">
        <v>181</v>
      </c>
      <c r="C378" s="443"/>
      <c r="D378" s="443"/>
      <c r="E378" s="767"/>
      <c r="F378" s="770">
        <v>0</v>
      </c>
      <c r="G378" s="769"/>
      <c r="H378" s="768">
        <v>0</v>
      </c>
      <c r="I378" s="769"/>
      <c r="J378" s="768">
        <v>0</v>
      </c>
      <c r="K378" s="769"/>
      <c r="L378" s="768">
        <v>0</v>
      </c>
      <c r="M378" s="769"/>
      <c r="N378" s="768">
        <v>0</v>
      </c>
      <c r="O378" s="769"/>
      <c r="P378" s="768">
        <v>0</v>
      </c>
      <c r="Q378" s="769"/>
      <c r="R378" s="768">
        <v>0</v>
      </c>
      <c r="S378" s="769"/>
      <c r="T378" s="768">
        <v>0</v>
      </c>
      <c r="U378" s="771"/>
      <c r="V378" s="137">
        <f t="shared" si="40"/>
        <v>0</v>
      </c>
      <c r="W378" s="15">
        <f t="shared" si="41"/>
        <v>0</v>
      </c>
      <c r="X378" s="48"/>
      <c r="Y378" s="60"/>
      <c r="Z378" s="61"/>
      <c r="AA378" s="41"/>
      <c r="AB378" s="40"/>
      <c r="AC378" s="40"/>
    </row>
    <row r="379" spans="1:29" ht="11.25" customHeight="1">
      <c r="A379" s="2"/>
      <c r="B379" s="766" t="s">
        <v>182</v>
      </c>
      <c r="C379" s="443"/>
      <c r="D379" s="443"/>
      <c r="E379" s="767"/>
      <c r="F379" s="770">
        <v>0</v>
      </c>
      <c r="G379" s="769"/>
      <c r="H379" s="768">
        <v>0</v>
      </c>
      <c r="I379" s="769"/>
      <c r="J379" s="768">
        <v>0</v>
      </c>
      <c r="K379" s="769"/>
      <c r="L379" s="768">
        <v>0</v>
      </c>
      <c r="M379" s="769"/>
      <c r="N379" s="768">
        <v>0</v>
      </c>
      <c r="O379" s="769"/>
      <c r="P379" s="768">
        <v>0</v>
      </c>
      <c r="Q379" s="769"/>
      <c r="R379" s="768">
        <v>0</v>
      </c>
      <c r="S379" s="769"/>
      <c r="T379" s="768">
        <v>0</v>
      </c>
      <c r="U379" s="771"/>
      <c r="V379" s="137">
        <f t="shared" si="40"/>
        <v>0</v>
      </c>
      <c r="W379" s="15">
        <f t="shared" si="41"/>
        <v>0</v>
      </c>
      <c r="X379" s="48"/>
      <c r="Y379" s="60"/>
      <c r="Z379" s="61"/>
      <c r="AA379" s="41"/>
      <c r="AB379" s="40"/>
      <c r="AC379" s="40"/>
    </row>
    <row r="380" spans="1:29" ht="11.25" customHeight="1">
      <c r="A380" s="2"/>
      <c r="B380" s="766" t="s">
        <v>183</v>
      </c>
      <c r="C380" s="443"/>
      <c r="D380" s="443"/>
      <c r="E380" s="767"/>
      <c r="F380" s="770">
        <v>0</v>
      </c>
      <c r="G380" s="769"/>
      <c r="H380" s="768">
        <v>0</v>
      </c>
      <c r="I380" s="769"/>
      <c r="J380" s="768">
        <v>0</v>
      </c>
      <c r="K380" s="769"/>
      <c r="L380" s="768">
        <v>0</v>
      </c>
      <c r="M380" s="769"/>
      <c r="N380" s="768">
        <v>0</v>
      </c>
      <c r="O380" s="769"/>
      <c r="P380" s="768">
        <v>0</v>
      </c>
      <c r="Q380" s="769"/>
      <c r="R380" s="768">
        <v>0</v>
      </c>
      <c r="S380" s="769"/>
      <c r="T380" s="768">
        <v>0</v>
      </c>
      <c r="U380" s="771"/>
      <c r="V380" s="137">
        <f t="shared" si="40"/>
        <v>0</v>
      </c>
      <c r="W380" s="15">
        <f t="shared" si="41"/>
        <v>0</v>
      </c>
      <c r="X380" s="48"/>
      <c r="Y380" s="60"/>
      <c r="Z380" s="61"/>
      <c r="AA380" s="41"/>
      <c r="AB380" s="40"/>
      <c r="AC380" s="40"/>
    </row>
    <row r="381" spans="1:29" ht="11.25" customHeight="1">
      <c r="A381" s="2"/>
      <c r="B381" s="766" t="s">
        <v>184</v>
      </c>
      <c r="C381" s="443"/>
      <c r="D381" s="443"/>
      <c r="E381" s="767"/>
      <c r="F381" s="770">
        <v>0</v>
      </c>
      <c r="G381" s="769"/>
      <c r="H381" s="768">
        <v>0</v>
      </c>
      <c r="I381" s="769"/>
      <c r="J381" s="768">
        <v>0</v>
      </c>
      <c r="K381" s="769"/>
      <c r="L381" s="768">
        <v>0</v>
      </c>
      <c r="M381" s="769"/>
      <c r="N381" s="768">
        <v>0</v>
      </c>
      <c r="O381" s="769"/>
      <c r="P381" s="768">
        <v>0</v>
      </c>
      <c r="Q381" s="769"/>
      <c r="R381" s="768">
        <v>0</v>
      </c>
      <c r="S381" s="769"/>
      <c r="T381" s="768">
        <v>0</v>
      </c>
      <c r="U381" s="771"/>
      <c r="V381" s="137">
        <f t="shared" si="40"/>
        <v>0</v>
      </c>
      <c r="W381" s="15">
        <f t="shared" si="41"/>
        <v>0</v>
      </c>
      <c r="X381" s="48"/>
      <c r="Y381" s="60"/>
      <c r="Z381" s="61"/>
      <c r="AA381" s="41"/>
      <c r="AB381" s="40"/>
      <c r="AC381" s="40"/>
    </row>
    <row r="382" spans="1:29" ht="11.25" customHeight="1">
      <c r="A382" s="2"/>
      <c r="B382" s="766" t="s">
        <v>185</v>
      </c>
      <c r="C382" s="443"/>
      <c r="D382" s="443"/>
      <c r="E382" s="767"/>
      <c r="F382" s="770">
        <v>0</v>
      </c>
      <c r="G382" s="769"/>
      <c r="H382" s="768">
        <v>0</v>
      </c>
      <c r="I382" s="769"/>
      <c r="J382" s="768">
        <v>0</v>
      </c>
      <c r="K382" s="769"/>
      <c r="L382" s="768">
        <v>0</v>
      </c>
      <c r="M382" s="769"/>
      <c r="N382" s="768">
        <v>0</v>
      </c>
      <c r="O382" s="769"/>
      <c r="P382" s="768">
        <v>0</v>
      </c>
      <c r="Q382" s="769"/>
      <c r="R382" s="768">
        <v>0</v>
      </c>
      <c r="S382" s="769"/>
      <c r="T382" s="768">
        <v>0</v>
      </c>
      <c r="U382" s="771"/>
      <c r="V382" s="137">
        <f t="shared" si="40"/>
        <v>0</v>
      </c>
      <c r="W382" s="15">
        <f t="shared" si="41"/>
        <v>0</v>
      </c>
      <c r="X382" s="48"/>
      <c r="Y382" s="60"/>
      <c r="Z382" s="61"/>
      <c r="AA382" s="41"/>
      <c r="AB382" s="40"/>
      <c r="AC382" s="40"/>
    </row>
    <row r="383" spans="1:29" ht="11.25" customHeight="1">
      <c r="A383" s="2"/>
      <c r="B383" s="766" t="s">
        <v>186</v>
      </c>
      <c r="C383" s="443"/>
      <c r="D383" s="443"/>
      <c r="E383" s="767"/>
      <c r="F383" s="770">
        <v>0</v>
      </c>
      <c r="G383" s="769"/>
      <c r="H383" s="768">
        <v>0</v>
      </c>
      <c r="I383" s="769"/>
      <c r="J383" s="768">
        <v>0</v>
      </c>
      <c r="K383" s="769"/>
      <c r="L383" s="768">
        <v>0</v>
      </c>
      <c r="M383" s="769"/>
      <c r="N383" s="768">
        <v>0</v>
      </c>
      <c r="O383" s="769"/>
      <c r="P383" s="768">
        <v>0</v>
      </c>
      <c r="Q383" s="769"/>
      <c r="R383" s="768">
        <v>0</v>
      </c>
      <c r="S383" s="769"/>
      <c r="T383" s="768">
        <v>0</v>
      </c>
      <c r="U383" s="771"/>
      <c r="V383" s="137">
        <f t="shared" si="40"/>
        <v>0</v>
      </c>
      <c r="W383" s="15">
        <f t="shared" si="41"/>
        <v>0</v>
      </c>
      <c r="X383" s="48"/>
      <c r="Y383" s="60"/>
      <c r="Z383" s="61"/>
      <c r="AA383" s="41"/>
      <c r="AB383" s="40"/>
      <c r="AC383" s="40"/>
    </row>
    <row r="384" spans="1:29" ht="11.25" customHeight="1">
      <c r="A384" s="2"/>
      <c r="B384" s="766" t="s">
        <v>187</v>
      </c>
      <c r="C384" s="443"/>
      <c r="D384" s="443"/>
      <c r="E384" s="767"/>
      <c r="F384" s="770">
        <v>0</v>
      </c>
      <c r="G384" s="769"/>
      <c r="H384" s="768">
        <v>0</v>
      </c>
      <c r="I384" s="769"/>
      <c r="J384" s="768">
        <v>0</v>
      </c>
      <c r="K384" s="769"/>
      <c r="L384" s="768">
        <v>0</v>
      </c>
      <c r="M384" s="769"/>
      <c r="N384" s="768">
        <v>0</v>
      </c>
      <c r="O384" s="769"/>
      <c r="P384" s="768">
        <v>0</v>
      </c>
      <c r="Q384" s="769"/>
      <c r="R384" s="768">
        <v>0</v>
      </c>
      <c r="S384" s="769"/>
      <c r="T384" s="768">
        <v>0</v>
      </c>
      <c r="U384" s="771"/>
      <c r="V384" s="137">
        <f t="shared" si="40"/>
        <v>0</v>
      </c>
      <c r="W384" s="15">
        <f t="shared" si="41"/>
        <v>0</v>
      </c>
      <c r="X384" s="48"/>
      <c r="Y384" s="60"/>
      <c r="Z384" s="61"/>
      <c r="AA384" s="41"/>
      <c r="AB384" s="40"/>
      <c r="AC384" s="40"/>
    </row>
    <row r="385" spans="1:29" ht="11.25" customHeight="1">
      <c r="A385" s="2"/>
      <c r="B385" s="766" t="s">
        <v>188</v>
      </c>
      <c r="C385" s="443"/>
      <c r="D385" s="443"/>
      <c r="E385" s="767"/>
      <c r="F385" s="770">
        <v>0</v>
      </c>
      <c r="G385" s="769"/>
      <c r="H385" s="768">
        <v>0</v>
      </c>
      <c r="I385" s="769"/>
      <c r="J385" s="768">
        <v>0</v>
      </c>
      <c r="K385" s="769"/>
      <c r="L385" s="768">
        <v>0</v>
      </c>
      <c r="M385" s="769"/>
      <c r="N385" s="768">
        <v>0</v>
      </c>
      <c r="O385" s="769"/>
      <c r="P385" s="768">
        <v>0</v>
      </c>
      <c r="Q385" s="769"/>
      <c r="R385" s="768">
        <v>0</v>
      </c>
      <c r="S385" s="769"/>
      <c r="T385" s="768">
        <v>0</v>
      </c>
      <c r="U385" s="771"/>
      <c r="V385" s="137">
        <f t="shared" si="40"/>
        <v>0</v>
      </c>
      <c r="W385" s="15">
        <f t="shared" si="41"/>
        <v>0</v>
      </c>
      <c r="X385" s="48"/>
      <c r="Y385" s="60"/>
      <c r="Z385" s="61"/>
      <c r="AA385" s="41"/>
      <c r="AB385" s="40"/>
      <c r="AC385" s="40"/>
    </row>
    <row r="386" spans="1:29" ht="11.25" customHeight="1">
      <c r="A386" s="2"/>
      <c r="B386" s="766" t="s">
        <v>189</v>
      </c>
      <c r="C386" s="443"/>
      <c r="D386" s="443"/>
      <c r="E386" s="767"/>
      <c r="F386" s="770">
        <v>0</v>
      </c>
      <c r="G386" s="769"/>
      <c r="H386" s="768">
        <v>0</v>
      </c>
      <c r="I386" s="769"/>
      <c r="J386" s="768">
        <v>0</v>
      </c>
      <c r="K386" s="769"/>
      <c r="L386" s="768">
        <v>0</v>
      </c>
      <c r="M386" s="769"/>
      <c r="N386" s="768">
        <v>0</v>
      </c>
      <c r="O386" s="769"/>
      <c r="P386" s="768">
        <v>0</v>
      </c>
      <c r="Q386" s="769"/>
      <c r="R386" s="768">
        <v>0</v>
      </c>
      <c r="S386" s="769"/>
      <c r="T386" s="768">
        <v>0</v>
      </c>
      <c r="U386" s="771"/>
      <c r="V386" s="137">
        <f t="shared" si="40"/>
        <v>0</v>
      </c>
      <c r="W386" s="15">
        <f t="shared" si="41"/>
        <v>0</v>
      </c>
      <c r="X386" s="48"/>
      <c r="Y386" s="60"/>
      <c r="Z386" s="61"/>
      <c r="AA386" s="41"/>
      <c r="AB386" s="40"/>
      <c r="AC386" s="40"/>
    </row>
    <row r="387" spans="1:29" ht="11.25" customHeight="1">
      <c r="A387" s="2"/>
      <c r="B387" s="766" t="s">
        <v>190</v>
      </c>
      <c r="C387" s="443"/>
      <c r="D387" s="443"/>
      <c r="E387" s="767"/>
      <c r="F387" s="770">
        <v>0</v>
      </c>
      <c r="G387" s="769"/>
      <c r="H387" s="768">
        <v>0</v>
      </c>
      <c r="I387" s="769"/>
      <c r="J387" s="768">
        <v>0</v>
      </c>
      <c r="K387" s="769"/>
      <c r="L387" s="768">
        <v>0</v>
      </c>
      <c r="M387" s="769"/>
      <c r="N387" s="768">
        <v>0</v>
      </c>
      <c r="O387" s="769"/>
      <c r="P387" s="768">
        <v>0</v>
      </c>
      <c r="Q387" s="769"/>
      <c r="R387" s="768">
        <v>0</v>
      </c>
      <c r="S387" s="769"/>
      <c r="T387" s="768">
        <v>0</v>
      </c>
      <c r="U387" s="771"/>
      <c r="V387" s="137">
        <f t="shared" si="40"/>
        <v>0</v>
      </c>
      <c r="W387" s="15">
        <f t="shared" si="41"/>
        <v>0</v>
      </c>
      <c r="X387" s="48"/>
      <c r="Y387" s="60"/>
      <c r="Z387" s="61"/>
      <c r="AA387" s="41"/>
      <c r="AB387" s="40"/>
      <c r="AC387" s="40"/>
    </row>
    <row r="388" spans="1:29" ht="11.25" customHeight="1">
      <c r="A388" s="2"/>
      <c r="B388" s="766" t="s">
        <v>191</v>
      </c>
      <c r="C388" s="443"/>
      <c r="D388" s="443"/>
      <c r="E388" s="767"/>
      <c r="F388" s="770">
        <v>0</v>
      </c>
      <c r="G388" s="769"/>
      <c r="H388" s="768">
        <v>0</v>
      </c>
      <c r="I388" s="769"/>
      <c r="J388" s="768">
        <v>0</v>
      </c>
      <c r="K388" s="769"/>
      <c r="L388" s="768">
        <v>0</v>
      </c>
      <c r="M388" s="769"/>
      <c r="N388" s="768">
        <v>0</v>
      </c>
      <c r="O388" s="769"/>
      <c r="P388" s="768">
        <v>0</v>
      </c>
      <c r="Q388" s="769"/>
      <c r="R388" s="768">
        <v>0</v>
      </c>
      <c r="S388" s="769"/>
      <c r="T388" s="768">
        <v>0</v>
      </c>
      <c r="U388" s="771"/>
      <c r="V388" s="137">
        <f t="shared" si="40"/>
        <v>0</v>
      </c>
      <c r="W388" s="15">
        <f t="shared" si="41"/>
        <v>0</v>
      </c>
      <c r="X388" s="48"/>
      <c r="Y388" s="60"/>
      <c r="Z388" s="61"/>
      <c r="AA388" s="41"/>
      <c r="AB388" s="40"/>
      <c r="AC388" s="40"/>
    </row>
    <row r="389" spans="1:29" ht="11.25" customHeight="1">
      <c r="A389" s="2"/>
      <c r="B389" s="766" t="s">
        <v>192</v>
      </c>
      <c r="C389" s="443"/>
      <c r="D389" s="443"/>
      <c r="E389" s="767"/>
      <c r="F389" s="770">
        <v>0</v>
      </c>
      <c r="G389" s="769"/>
      <c r="H389" s="768">
        <v>0</v>
      </c>
      <c r="I389" s="769"/>
      <c r="J389" s="768">
        <v>0</v>
      </c>
      <c r="K389" s="769"/>
      <c r="L389" s="768">
        <v>0</v>
      </c>
      <c r="M389" s="769"/>
      <c r="N389" s="768">
        <v>0</v>
      </c>
      <c r="O389" s="769"/>
      <c r="P389" s="768">
        <v>0</v>
      </c>
      <c r="Q389" s="769"/>
      <c r="R389" s="768">
        <v>0</v>
      </c>
      <c r="S389" s="769"/>
      <c r="T389" s="768">
        <v>0</v>
      </c>
      <c r="U389" s="771"/>
      <c r="V389" s="137">
        <f t="shared" si="40"/>
        <v>0</v>
      </c>
      <c r="W389" s="15">
        <f t="shared" si="41"/>
        <v>0</v>
      </c>
      <c r="X389" s="48"/>
      <c r="Y389" s="60"/>
      <c r="Z389" s="61"/>
      <c r="AA389" s="41"/>
      <c r="AB389" s="40"/>
      <c r="AC389" s="40"/>
    </row>
    <row r="390" spans="1:29" ht="11.25" customHeight="1">
      <c r="A390" s="2"/>
      <c r="B390" s="766" t="s">
        <v>193</v>
      </c>
      <c r="C390" s="443"/>
      <c r="D390" s="443"/>
      <c r="E390" s="767"/>
      <c r="F390" s="770">
        <v>0</v>
      </c>
      <c r="G390" s="769"/>
      <c r="H390" s="768">
        <v>0</v>
      </c>
      <c r="I390" s="769"/>
      <c r="J390" s="768">
        <v>0</v>
      </c>
      <c r="K390" s="769"/>
      <c r="L390" s="768">
        <v>0</v>
      </c>
      <c r="M390" s="769"/>
      <c r="N390" s="768">
        <v>0</v>
      </c>
      <c r="O390" s="769"/>
      <c r="P390" s="768">
        <v>0</v>
      </c>
      <c r="Q390" s="769"/>
      <c r="R390" s="768">
        <v>0</v>
      </c>
      <c r="S390" s="769"/>
      <c r="T390" s="768">
        <v>0</v>
      </c>
      <c r="U390" s="771"/>
      <c r="V390" s="137">
        <f t="shared" si="40"/>
        <v>0</v>
      </c>
      <c r="W390" s="15">
        <f t="shared" si="41"/>
        <v>0</v>
      </c>
      <c r="X390" s="48"/>
      <c r="Y390" s="60"/>
      <c r="Z390" s="61"/>
      <c r="AA390" s="41"/>
      <c r="AB390" s="40"/>
      <c r="AC390" s="40"/>
    </row>
    <row r="391" spans="1:29" ht="11.25" customHeight="1">
      <c r="A391" s="2"/>
      <c r="B391" s="766" t="s">
        <v>194</v>
      </c>
      <c r="C391" s="443"/>
      <c r="D391" s="443"/>
      <c r="E391" s="767"/>
      <c r="F391" s="770">
        <v>0</v>
      </c>
      <c r="G391" s="769"/>
      <c r="H391" s="768">
        <v>0</v>
      </c>
      <c r="I391" s="769"/>
      <c r="J391" s="768">
        <v>0</v>
      </c>
      <c r="K391" s="769"/>
      <c r="L391" s="768">
        <v>0</v>
      </c>
      <c r="M391" s="769"/>
      <c r="N391" s="768">
        <v>0</v>
      </c>
      <c r="O391" s="769"/>
      <c r="P391" s="768">
        <v>0</v>
      </c>
      <c r="Q391" s="769"/>
      <c r="R391" s="768">
        <v>0</v>
      </c>
      <c r="S391" s="769"/>
      <c r="T391" s="768">
        <v>0</v>
      </c>
      <c r="U391" s="771"/>
      <c r="V391" s="137">
        <f t="shared" si="40"/>
        <v>0</v>
      </c>
      <c r="W391" s="15">
        <f t="shared" si="41"/>
        <v>0</v>
      </c>
      <c r="X391" s="48"/>
      <c r="Y391" s="60"/>
      <c r="Z391" s="61"/>
      <c r="AA391" s="41"/>
      <c r="AB391" s="40"/>
      <c r="AC391" s="40"/>
    </row>
    <row r="392" spans="1:29" ht="11.25" customHeight="1">
      <c r="A392" s="2"/>
      <c r="B392" s="766" t="s">
        <v>195</v>
      </c>
      <c r="C392" s="443"/>
      <c r="D392" s="443"/>
      <c r="E392" s="767"/>
      <c r="F392" s="770">
        <v>0</v>
      </c>
      <c r="G392" s="769"/>
      <c r="H392" s="768">
        <v>0</v>
      </c>
      <c r="I392" s="769"/>
      <c r="J392" s="768">
        <v>0</v>
      </c>
      <c r="K392" s="769"/>
      <c r="L392" s="768">
        <v>0</v>
      </c>
      <c r="M392" s="769"/>
      <c r="N392" s="768">
        <v>0</v>
      </c>
      <c r="O392" s="769"/>
      <c r="P392" s="768">
        <v>0</v>
      </c>
      <c r="Q392" s="769"/>
      <c r="R392" s="768">
        <v>0</v>
      </c>
      <c r="S392" s="769"/>
      <c r="T392" s="768">
        <v>0</v>
      </c>
      <c r="U392" s="771"/>
      <c r="V392" s="137">
        <f t="shared" si="40"/>
        <v>0</v>
      </c>
      <c r="W392" s="15">
        <f t="shared" si="41"/>
        <v>0</v>
      </c>
      <c r="X392" s="48"/>
      <c r="Y392" s="60"/>
      <c r="Z392" s="61"/>
      <c r="AA392" s="41"/>
      <c r="AB392" s="40"/>
      <c r="AC392" s="40"/>
    </row>
    <row r="393" spans="1:29" ht="11.25" customHeight="1">
      <c r="A393" s="2"/>
      <c r="B393" s="766" t="s">
        <v>196</v>
      </c>
      <c r="C393" s="443"/>
      <c r="D393" s="443"/>
      <c r="E393" s="767"/>
      <c r="F393" s="770">
        <v>0</v>
      </c>
      <c r="G393" s="769"/>
      <c r="H393" s="768">
        <v>0</v>
      </c>
      <c r="I393" s="769"/>
      <c r="J393" s="768">
        <v>0</v>
      </c>
      <c r="K393" s="769"/>
      <c r="L393" s="768">
        <v>0</v>
      </c>
      <c r="M393" s="769"/>
      <c r="N393" s="768">
        <v>0</v>
      </c>
      <c r="O393" s="769"/>
      <c r="P393" s="768">
        <v>0</v>
      </c>
      <c r="Q393" s="769"/>
      <c r="R393" s="768">
        <v>0</v>
      </c>
      <c r="S393" s="769"/>
      <c r="T393" s="768">
        <v>0</v>
      </c>
      <c r="U393" s="771"/>
      <c r="V393" s="137">
        <f t="shared" si="40"/>
        <v>0</v>
      </c>
      <c r="W393" s="15">
        <f t="shared" si="41"/>
        <v>0</v>
      </c>
      <c r="X393" s="48"/>
      <c r="Y393" s="60"/>
      <c r="Z393" s="61"/>
      <c r="AA393" s="41"/>
      <c r="AB393" s="40"/>
      <c r="AC393" s="40"/>
    </row>
    <row r="394" spans="1:29" ht="11.25" customHeight="1">
      <c r="A394" s="2"/>
      <c r="B394" s="766" t="s">
        <v>197</v>
      </c>
      <c r="C394" s="443"/>
      <c r="D394" s="443"/>
      <c r="E394" s="767"/>
      <c r="F394" s="770">
        <v>0</v>
      </c>
      <c r="G394" s="769"/>
      <c r="H394" s="768">
        <v>0</v>
      </c>
      <c r="I394" s="769"/>
      <c r="J394" s="768">
        <v>0</v>
      </c>
      <c r="K394" s="769"/>
      <c r="L394" s="768">
        <v>0</v>
      </c>
      <c r="M394" s="769"/>
      <c r="N394" s="768">
        <v>0</v>
      </c>
      <c r="O394" s="769"/>
      <c r="P394" s="768">
        <v>0</v>
      </c>
      <c r="Q394" s="769"/>
      <c r="R394" s="768">
        <v>0</v>
      </c>
      <c r="S394" s="769"/>
      <c r="T394" s="768">
        <v>0</v>
      </c>
      <c r="U394" s="771"/>
      <c r="V394" s="137">
        <f t="shared" si="40"/>
        <v>0</v>
      </c>
      <c r="W394" s="15">
        <f t="shared" si="41"/>
        <v>0</v>
      </c>
      <c r="X394" s="48"/>
      <c r="Y394" s="60"/>
      <c r="Z394" s="61"/>
      <c r="AA394" s="41"/>
      <c r="AB394" s="40"/>
      <c r="AC394" s="40"/>
    </row>
    <row r="395" spans="1:29" ht="11.25" customHeight="1">
      <c r="A395" s="2"/>
      <c r="B395" s="766" t="s">
        <v>198</v>
      </c>
      <c r="C395" s="443"/>
      <c r="D395" s="443"/>
      <c r="E395" s="767"/>
      <c r="F395" s="770">
        <v>0</v>
      </c>
      <c r="G395" s="769"/>
      <c r="H395" s="768">
        <v>0</v>
      </c>
      <c r="I395" s="769"/>
      <c r="J395" s="768">
        <v>0</v>
      </c>
      <c r="K395" s="769"/>
      <c r="L395" s="768">
        <v>0</v>
      </c>
      <c r="M395" s="769"/>
      <c r="N395" s="768">
        <v>0</v>
      </c>
      <c r="O395" s="769"/>
      <c r="P395" s="768">
        <v>0</v>
      </c>
      <c r="Q395" s="769"/>
      <c r="R395" s="768">
        <v>0</v>
      </c>
      <c r="S395" s="769"/>
      <c r="T395" s="768">
        <v>0</v>
      </c>
      <c r="U395" s="771"/>
      <c r="V395" s="137">
        <f t="shared" si="40"/>
        <v>0</v>
      </c>
      <c r="W395" s="15">
        <f t="shared" si="41"/>
        <v>0</v>
      </c>
      <c r="X395" s="48"/>
      <c r="Y395" s="60"/>
      <c r="Z395" s="61"/>
      <c r="AA395" s="41"/>
      <c r="AB395" s="40"/>
      <c r="AC395" s="40"/>
    </row>
    <row r="396" spans="1:29" ht="11.25" customHeight="1">
      <c r="A396" s="2"/>
      <c r="B396" s="766" t="s">
        <v>199</v>
      </c>
      <c r="C396" s="443"/>
      <c r="D396" s="443"/>
      <c r="E396" s="767"/>
      <c r="F396" s="770">
        <v>0</v>
      </c>
      <c r="G396" s="769"/>
      <c r="H396" s="768">
        <v>0</v>
      </c>
      <c r="I396" s="769"/>
      <c r="J396" s="768">
        <v>0</v>
      </c>
      <c r="K396" s="769"/>
      <c r="L396" s="768">
        <v>0</v>
      </c>
      <c r="M396" s="769"/>
      <c r="N396" s="768">
        <v>0</v>
      </c>
      <c r="O396" s="769"/>
      <c r="P396" s="768">
        <v>0</v>
      </c>
      <c r="Q396" s="769"/>
      <c r="R396" s="768">
        <v>0</v>
      </c>
      <c r="S396" s="769"/>
      <c r="T396" s="768">
        <v>0</v>
      </c>
      <c r="U396" s="771"/>
      <c r="V396" s="137">
        <f t="shared" si="40"/>
        <v>0</v>
      </c>
      <c r="W396" s="15">
        <f t="shared" si="41"/>
        <v>0</v>
      </c>
      <c r="X396" s="48"/>
      <c r="Y396" s="60"/>
      <c r="Z396" s="61"/>
      <c r="AA396" s="41"/>
      <c r="AB396" s="40"/>
      <c r="AC396" s="40"/>
    </row>
    <row r="397" spans="1:29" ht="11.25" customHeight="1">
      <c r="A397" s="2"/>
      <c r="B397" s="766" t="s">
        <v>200</v>
      </c>
      <c r="C397" s="443"/>
      <c r="D397" s="443"/>
      <c r="E397" s="767"/>
      <c r="F397" s="770">
        <v>0</v>
      </c>
      <c r="G397" s="769"/>
      <c r="H397" s="768">
        <v>0</v>
      </c>
      <c r="I397" s="769"/>
      <c r="J397" s="768">
        <v>0</v>
      </c>
      <c r="K397" s="769"/>
      <c r="L397" s="768">
        <v>0</v>
      </c>
      <c r="M397" s="769"/>
      <c r="N397" s="768">
        <v>0</v>
      </c>
      <c r="O397" s="769"/>
      <c r="P397" s="768">
        <v>0</v>
      </c>
      <c r="Q397" s="769"/>
      <c r="R397" s="768">
        <v>0</v>
      </c>
      <c r="S397" s="769"/>
      <c r="T397" s="768">
        <v>0</v>
      </c>
      <c r="U397" s="771"/>
      <c r="V397" s="137">
        <f t="shared" si="40"/>
        <v>0</v>
      </c>
      <c r="W397" s="15">
        <f t="shared" si="41"/>
        <v>0</v>
      </c>
      <c r="X397" s="48"/>
      <c r="Y397" s="60"/>
      <c r="Z397" s="61"/>
      <c r="AA397" s="41"/>
      <c r="AB397" s="40"/>
      <c r="AC397" s="40"/>
    </row>
    <row r="398" spans="1:29" ht="11.25" customHeight="1">
      <c r="A398" s="2"/>
      <c r="B398" s="766" t="s">
        <v>201</v>
      </c>
      <c r="C398" s="443"/>
      <c r="D398" s="443"/>
      <c r="E398" s="767"/>
      <c r="F398" s="770">
        <v>0</v>
      </c>
      <c r="G398" s="769"/>
      <c r="H398" s="768">
        <v>0</v>
      </c>
      <c r="I398" s="769"/>
      <c r="J398" s="768">
        <v>0</v>
      </c>
      <c r="K398" s="769"/>
      <c r="L398" s="768">
        <v>0</v>
      </c>
      <c r="M398" s="769"/>
      <c r="N398" s="768">
        <v>0</v>
      </c>
      <c r="O398" s="769"/>
      <c r="P398" s="768">
        <v>0</v>
      </c>
      <c r="Q398" s="769"/>
      <c r="R398" s="768">
        <v>0</v>
      </c>
      <c r="S398" s="769"/>
      <c r="T398" s="768">
        <v>0</v>
      </c>
      <c r="U398" s="771"/>
      <c r="V398" s="137">
        <f t="shared" si="40"/>
        <v>0</v>
      </c>
      <c r="W398" s="15">
        <f t="shared" si="41"/>
        <v>0</v>
      </c>
      <c r="X398" s="48"/>
      <c r="Y398" s="60"/>
      <c r="Z398" s="61"/>
      <c r="AA398" s="41"/>
      <c r="AB398" s="40"/>
      <c r="AC398" s="40"/>
    </row>
    <row r="399" spans="1:29" ht="11.25" customHeight="1" thickBot="1">
      <c r="A399" s="2"/>
      <c r="B399" s="766" t="s">
        <v>202</v>
      </c>
      <c r="C399" s="443"/>
      <c r="D399" s="443"/>
      <c r="E399" s="767"/>
      <c r="F399" s="770">
        <v>0</v>
      </c>
      <c r="G399" s="769"/>
      <c r="H399" s="768">
        <v>0</v>
      </c>
      <c r="I399" s="769"/>
      <c r="J399" s="768">
        <v>0</v>
      </c>
      <c r="K399" s="769"/>
      <c r="L399" s="768">
        <v>0</v>
      </c>
      <c r="M399" s="769"/>
      <c r="N399" s="768">
        <v>0</v>
      </c>
      <c r="O399" s="769"/>
      <c r="P399" s="768">
        <v>0</v>
      </c>
      <c r="Q399" s="769"/>
      <c r="R399" s="768">
        <v>0</v>
      </c>
      <c r="S399" s="769"/>
      <c r="T399" s="768">
        <v>0</v>
      </c>
      <c r="U399" s="771"/>
      <c r="V399" s="138">
        <f t="shared" si="40"/>
        <v>0</v>
      </c>
      <c r="W399" s="23">
        <f t="shared" si="41"/>
        <v>0</v>
      </c>
      <c r="X399" s="48"/>
      <c r="Y399" s="60"/>
      <c r="Z399" s="61"/>
      <c r="AA399" s="41"/>
      <c r="AB399" s="40"/>
      <c r="AC399" s="40"/>
    </row>
    <row r="400" spans="1:29" s="67" customFormat="1" ht="18.75" customHeight="1" thickTop="1" thickBot="1">
      <c r="B400" s="823" t="s">
        <v>44</v>
      </c>
      <c r="C400" s="824"/>
      <c r="D400" s="824"/>
      <c r="E400" s="825"/>
      <c r="F400" s="826">
        <f>SUM(F376:G399)</f>
        <v>0</v>
      </c>
      <c r="G400" s="822"/>
      <c r="H400" s="820">
        <f>SUM(H376:I399)</f>
        <v>0</v>
      </c>
      <c r="I400" s="822"/>
      <c r="J400" s="820">
        <f>SUM(J376:K399)</f>
        <v>0</v>
      </c>
      <c r="K400" s="822"/>
      <c r="L400" s="820">
        <f>SUM(L376:M399)</f>
        <v>0</v>
      </c>
      <c r="M400" s="822"/>
      <c r="N400" s="820">
        <f>SUM(N376:O399)</f>
        <v>0</v>
      </c>
      <c r="O400" s="822"/>
      <c r="P400" s="820">
        <f>SUM(P376:Q399)</f>
        <v>0</v>
      </c>
      <c r="Q400" s="822"/>
      <c r="R400" s="820">
        <f>SUM(R376:S399)</f>
        <v>0</v>
      </c>
      <c r="S400" s="822"/>
      <c r="T400" s="820">
        <f>SUM(T376:U399)</f>
        <v>0</v>
      </c>
      <c r="U400" s="821"/>
      <c r="V400" s="119">
        <f>SUM(V376:V399)</f>
        <v>0</v>
      </c>
      <c r="W400" s="68">
        <f>SUM(W376:W399)</f>
        <v>0</v>
      </c>
      <c r="X400" s="69"/>
      <c r="Y400" s="70"/>
      <c r="Z400" s="71"/>
      <c r="AA400" s="72"/>
      <c r="AB400" s="73"/>
      <c r="AC400" s="73"/>
    </row>
    <row r="401" spans="1:29" ht="11.25" customHeight="1">
      <c r="X401" s="49"/>
      <c r="Y401" s="49"/>
      <c r="Z401" s="49"/>
      <c r="AA401" s="2"/>
      <c r="AB401" s="2"/>
      <c r="AC401" s="2"/>
    </row>
    <row r="402" spans="1:29" ht="18" customHeight="1" thickBot="1">
      <c r="B402" s="760">
        <f>B344</f>
        <v>5</v>
      </c>
      <c r="C402" s="760"/>
      <c r="D402" s="760"/>
      <c r="E402" s="760"/>
      <c r="F402" s="761">
        <v>1</v>
      </c>
      <c r="G402" s="761"/>
      <c r="H402" s="856"/>
      <c r="I402" s="856"/>
      <c r="J402" s="233"/>
      <c r="K402" s="233"/>
    </row>
    <row r="403" spans="1:29" ht="11.25" customHeight="1">
      <c r="B403" s="754" t="s">
        <v>56</v>
      </c>
      <c r="C403" s="755"/>
      <c r="D403" s="755"/>
      <c r="E403" s="756"/>
      <c r="F403" s="747" t="s">
        <v>203</v>
      </c>
      <c r="G403" s="748"/>
      <c r="H403" s="747" t="s">
        <v>204</v>
      </c>
      <c r="I403" s="748"/>
      <c r="J403" s="747" t="s">
        <v>205</v>
      </c>
      <c r="K403" s="748"/>
      <c r="L403" s="747" t="s">
        <v>206</v>
      </c>
      <c r="M403" s="748"/>
      <c r="N403" s="747" t="s">
        <v>207</v>
      </c>
      <c r="O403" s="749"/>
      <c r="P403" s="747" t="s">
        <v>208</v>
      </c>
      <c r="Q403" s="748"/>
      <c r="R403" s="747" t="s">
        <v>209</v>
      </c>
      <c r="S403" s="748"/>
      <c r="T403" s="747" t="s">
        <v>210</v>
      </c>
      <c r="U403" s="749"/>
      <c r="V403" s="750" t="s">
        <v>85</v>
      </c>
      <c r="W403" s="751"/>
      <c r="X403" s="44"/>
      <c r="Y403" s="45"/>
      <c r="Z403" s="45"/>
      <c r="AA403" s="39"/>
      <c r="AB403" s="42"/>
      <c r="AC403" s="42"/>
    </row>
    <row r="404" spans="1:29" ht="11.25" customHeight="1" thickBot="1">
      <c r="A404" s="2"/>
      <c r="B404" s="757"/>
      <c r="C404" s="758"/>
      <c r="D404" s="758"/>
      <c r="E404" s="759"/>
      <c r="F404" s="752" t="s">
        <v>127</v>
      </c>
      <c r="G404" s="753"/>
      <c r="H404" s="738" t="s">
        <v>127</v>
      </c>
      <c r="I404" s="753"/>
      <c r="J404" s="738" t="s">
        <v>127</v>
      </c>
      <c r="K404" s="753"/>
      <c r="L404" s="738" t="s">
        <v>127</v>
      </c>
      <c r="M404" s="753"/>
      <c r="N404" s="738" t="s">
        <v>127</v>
      </c>
      <c r="O404" s="753"/>
      <c r="P404" s="738" t="s">
        <v>127</v>
      </c>
      <c r="Q404" s="753"/>
      <c r="R404" s="738" t="s">
        <v>127</v>
      </c>
      <c r="S404" s="753"/>
      <c r="T404" s="738" t="s">
        <v>127</v>
      </c>
      <c r="U404" s="739"/>
      <c r="V404" s="740" t="s">
        <v>128</v>
      </c>
      <c r="W404" s="741"/>
      <c r="X404" s="44"/>
      <c r="Y404" s="50"/>
      <c r="Z404" s="57"/>
      <c r="AA404" s="39"/>
      <c r="AB404" s="39"/>
      <c r="AC404" s="42"/>
    </row>
    <row r="405" spans="1:29" ht="11.25" customHeight="1">
      <c r="A405" s="2"/>
      <c r="B405" s="742" t="s">
        <v>179</v>
      </c>
      <c r="C405" s="743"/>
      <c r="D405" s="743"/>
      <c r="E405" s="744"/>
      <c r="F405" s="745">
        <v>1</v>
      </c>
      <c r="G405" s="746"/>
      <c r="H405" s="736">
        <v>0</v>
      </c>
      <c r="I405" s="746"/>
      <c r="J405" s="736">
        <v>1</v>
      </c>
      <c r="K405" s="746"/>
      <c r="L405" s="736">
        <v>0</v>
      </c>
      <c r="M405" s="746"/>
      <c r="N405" s="736">
        <v>2</v>
      </c>
      <c r="O405" s="746"/>
      <c r="P405" s="736">
        <v>0</v>
      </c>
      <c r="Q405" s="746"/>
      <c r="R405" s="736">
        <v>0</v>
      </c>
      <c r="S405" s="746"/>
      <c r="T405" s="736">
        <v>0</v>
      </c>
      <c r="U405" s="737"/>
      <c r="V405" s="396">
        <f t="shared" ref="V405:V428" si="42">IF($W$429=0,0,(W405/$W$429))</f>
        <v>3.4188034188034191E-2</v>
      </c>
      <c r="W405" s="194">
        <f t="shared" ref="W405:W428" si="43">SUM(F405:U405)</f>
        <v>4</v>
      </c>
      <c r="X405" s="48"/>
      <c r="Y405" s="60"/>
      <c r="Z405" s="61"/>
      <c r="AA405" s="41"/>
      <c r="AB405" s="40"/>
      <c r="AC405" s="40"/>
    </row>
    <row r="406" spans="1:29" ht="11.25" customHeight="1">
      <c r="A406" s="2"/>
      <c r="B406" s="731" t="s">
        <v>180</v>
      </c>
      <c r="C406" s="732"/>
      <c r="D406" s="732"/>
      <c r="E406" s="733"/>
      <c r="F406" s="734">
        <v>0</v>
      </c>
      <c r="G406" s="735"/>
      <c r="H406" s="729">
        <v>1</v>
      </c>
      <c r="I406" s="735"/>
      <c r="J406" s="729">
        <v>1</v>
      </c>
      <c r="K406" s="735"/>
      <c r="L406" s="729">
        <v>1</v>
      </c>
      <c r="M406" s="735"/>
      <c r="N406" s="729">
        <v>6</v>
      </c>
      <c r="O406" s="735"/>
      <c r="P406" s="729">
        <v>0</v>
      </c>
      <c r="Q406" s="735"/>
      <c r="R406" s="729">
        <v>0</v>
      </c>
      <c r="S406" s="735"/>
      <c r="T406" s="729">
        <v>0</v>
      </c>
      <c r="U406" s="730"/>
      <c r="V406" s="397">
        <f t="shared" si="42"/>
        <v>7.6923076923076927E-2</v>
      </c>
      <c r="W406" s="198">
        <f t="shared" si="43"/>
        <v>9</v>
      </c>
      <c r="X406" s="48"/>
      <c r="Y406" s="60"/>
      <c r="Z406" s="61"/>
      <c r="AA406" s="41"/>
      <c r="AB406" s="40"/>
      <c r="AC406" s="40"/>
    </row>
    <row r="407" spans="1:29" ht="11.25" customHeight="1">
      <c r="A407" s="2"/>
      <c r="B407" s="731" t="s">
        <v>181</v>
      </c>
      <c r="C407" s="732"/>
      <c r="D407" s="732"/>
      <c r="E407" s="733"/>
      <c r="F407" s="734">
        <v>0</v>
      </c>
      <c r="G407" s="735"/>
      <c r="H407" s="729">
        <v>0</v>
      </c>
      <c r="I407" s="735"/>
      <c r="J407" s="729">
        <v>0</v>
      </c>
      <c r="K407" s="735"/>
      <c r="L407" s="729">
        <v>0</v>
      </c>
      <c r="M407" s="735"/>
      <c r="N407" s="729">
        <v>5</v>
      </c>
      <c r="O407" s="735"/>
      <c r="P407" s="729">
        <v>0</v>
      </c>
      <c r="Q407" s="735"/>
      <c r="R407" s="729">
        <v>0</v>
      </c>
      <c r="S407" s="735"/>
      <c r="T407" s="729">
        <v>0</v>
      </c>
      <c r="U407" s="730"/>
      <c r="V407" s="397">
        <f t="shared" si="42"/>
        <v>4.2735042735042736E-2</v>
      </c>
      <c r="W407" s="198">
        <f t="shared" si="43"/>
        <v>5</v>
      </c>
      <c r="X407" s="48"/>
      <c r="Y407" s="60"/>
      <c r="Z407" s="61"/>
      <c r="AA407" s="41"/>
      <c r="AB407" s="40"/>
      <c r="AC407" s="40"/>
    </row>
    <row r="408" spans="1:29" ht="11.25" customHeight="1">
      <c r="A408" s="2"/>
      <c r="B408" s="731" t="s">
        <v>182</v>
      </c>
      <c r="C408" s="732"/>
      <c r="D408" s="732"/>
      <c r="E408" s="733"/>
      <c r="F408" s="734">
        <v>0</v>
      </c>
      <c r="G408" s="735"/>
      <c r="H408" s="729">
        <v>0</v>
      </c>
      <c r="I408" s="735"/>
      <c r="J408" s="729">
        <v>0</v>
      </c>
      <c r="K408" s="735"/>
      <c r="L408" s="729">
        <v>0</v>
      </c>
      <c r="M408" s="735"/>
      <c r="N408" s="729">
        <v>4</v>
      </c>
      <c r="O408" s="735"/>
      <c r="P408" s="729">
        <v>0</v>
      </c>
      <c r="Q408" s="735"/>
      <c r="R408" s="729">
        <v>0</v>
      </c>
      <c r="S408" s="735"/>
      <c r="T408" s="729">
        <v>0</v>
      </c>
      <c r="U408" s="730"/>
      <c r="V408" s="397">
        <f t="shared" si="42"/>
        <v>3.4188034188034191E-2</v>
      </c>
      <c r="W408" s="198">
        <f t="shared" si="43"/>
        <v>4</v>
      </c>
      <c r="X408" s="48"/>
      <c r="Y408" s="60"/>
      <c r="Z408" s="61"/>
      <c r="AA408" s="41"/>
      <c r="AB408" s="40"/>
      <c r="AC408" s="40"/>
    </row>
    <row r="409" spans="1:29" ht="11.25" customHeight="1">
      <c r="A409" s="2"/>
      <c r="B409" s="731" t="s">
        <v>183</v>
      </c>
      <c r="C409" s="732"/>
      <c r="D409" s="732"/>
      <c r="E409" s="733"/>
      <c r="F409" s="734">
        <v>2</v>
      </c>
      <c r="G409" s="735"/>
      <c r="H409" s="729">
        <v>0</v>
      </c>
      <c r="I409" s="735"/>
      <c r="J409" s="729">
        <v>0</v>
      </c>
      <c r="K409" s="735"/>
      <c r="L409" s="729">
        <v>0</v>
      </c>
      <c r="M409" s="735"/>
      <c r="N409" s="729">
        <v>4</v>
      </c>
      <c r="O409" s="735"/>
      <c r="P409" s="729">
        <v>0</v>
      </c>
      <c r="Q409" s="735"/>
      <c r="R409" s="729">
        <v>0</v>
      </c>
      <c r="S409" s="735"/>
      <c r="T409" s="729">
        <v>0</v>
      </c>
      <c r="U409" s="730"/>
      <c r="V409" s="397">
        <f t="shared" si="42"/>
        <v>5.128205128205128E-2</v>
      </c>
      <c r="W409" s="198">
        <f t="shared" si="43"/>
        <v>6</v>
      </c>
      <c r="X409" s="48"/>
      <c r="Y409" s="60"/>
      <c r="Z409" s="61"/>
      <c r="AA409" s="41"/>
      <c r="AB409" s="40"/>
      <c r="AC409" s="40"/>
    </row>
    <row r="410" spans="1:29" ht="11.25" customHeight="1">
      <c r="A410" s="2"/>
      <c r="B410" s="731" t="s">
        <v>184</v>
      </c>
      <c r="C410" s="732"/>
      <c r="D410" s="732"/>
      <c r="E410" s="733"/>
      <c r="F410" s="734">
        <v>0</v>
      </c>
      <c r="G410" s="735"/>
      <c r="H410" s="729">
        <v>0</v>
      </c>
      <c r="I410" s="735"/>
      <c r="J410" s="729">
        <v>1</v>
      </c>
      <c r="K410" s="735"/>
      <c r="L410" s="729">
        <v>0</v>
      </c>
      <c r="M410" s="735"/>
      <c r="N410" s="729">
        <v>6</v>
      </c>
      <c r="O410" s="735"/>
      <c r="P410" s="729">
        <v>0</v>
      </c>
      <c r="Q410" s="735"/>
      <c r="R410" s="729">
        <v>0</v>
      </c>
      <c r="S410" s="735"/>
      <c r="T410" s="729">
        <v>0</v>
      </c>
      <c r="U410" s="730"/>
      <c r="V410" s="397">
        <f t="shared" si="42"/>
        <v>5.9829059829059832E-2</v>
      </c>
      <c r="W410" s="198">
        <f t="shared" si="43"/>
        <v>7</v>
      </c>
      <c r="X410" s="48"/>
      <c r="Y410" s="60"/>
      <c r="Z410" s="61"/>
      <c r="AA410" s="41"/>
      <c r="AB410" s="40"/>
      <c r="AC410" s="40"/>
    </row>
    <row r="411" spans="1:29" ht="11.25" customHeight="1">
      <c r="A411" s="2"/>
      <c r="B411" s="731" t="s">
        <v>185</v>
      </c>
      <c r="C411" s="732"/>
      <c r="D411" s="732"/>
      <c r="E411" s="733"/>
      <c r="F411" s="734">
        <v>1</v>
      </c>
      <c r="G411" s="735"/>
      <c r="H411" s="729">
        <v>0</v>
      </c>
      <c r="I411" s="735"/>
      <c r="J411" s="729">
        <v>1</v>
      </c>
      <c r="K411" s="735"/>
      <c r="L411" s="729">
        <v>0</v>
      </c>
      <c r="M411" s="735"/>
      <c r="N411" s="729">
        <v>0</v>
      </c>
      <c r="O411" s="735"/>
      <c r="P411" s="729">
        <v>0</v>
      </c>
      <c r="Q411" s="735"/>
      <c r="R411" s="729">
        <v>0</v>
      </c>
      <c r="S411" s="735"/>
      <c r="T411" s="729">
        <v>0</v>
      </c>
      <c r="U411" s="730"/>
      <c r="V411" s="397">
        <f t="shared" si="42"/>
        <v>1.7094017094017096E-2</v>
      </c>
      <c r="W411" s="198">
        <f t="shared" si="43"/>
        <v>2</v>
      </c>
      <c r="X411" s="48"/>
      <c r="Y411" s="60"/>
      <c r="Z411" s="61"/>
      <c r="AA411" s="41"/>
      <c r="AB411" s="40"/>
      <c r="AC411" s="40"/>
    </row>
    <row r="412" spans="1:29" ht="11.25" customHeight="1">
      <c r="A412" s="2"/>
      <c r="B412" s="731" t="s">
        <v>186</v>
      </c>
      <c r="C412" s="732"/>
      <c r="D412" s="732"/>
      <c r="E412" s="733"/>
      <c r="F412" s="734">
        <v>0</v>
      </c>
      <c r="G412" s="735"/>
      <c r="H412" s="729">
        <v>1</v>
      </c>
      <c r="I412" s="735"/>
      <c r="J412" s="729">
        <v>2</v>
      </c>
      <c r="K412" s="735"/>
      <c r="L412" s="729">
        <v>0</v>
      </c>
      <c r="M412" s="735"/>
      <c r="N412" s="729">
        <v>4</v>
      </c>
      <c r="O412" s="735"/>
      <c r="P412" s="729">
        <v>0</v>
      </c>
      <c r="Q412" s="735"/>
      <c r="R412" s="729">
        <v>0</v>
      </c>
      <c r="S412" s="735"/>
      <c r="T412" s="729">
        <v>0</v>
      </c>
      <c r="U412" s="730"/>
      <c r="V412" s="397">
        <f t="shared" si="42"/>
        <v>5.9829059829059832E-2</v>
      </c>
      <c r="W412" s="198">
        <f t="shared" si="43"/>
        <v>7</v>
      </c>
      <c r="X412" s="48"/>
      <c r="Y412" s="60"/>
      <c r="Z412" s="61"/>
      <c r="AA412" s="41"/>
      <c r="AB412" s="40"/>
      <c r="AC412" s="40"/>
    </row>
    <row r="413" spans="1:29" ht="11.25" customHeight="1">
      <c r="A413" s="2"/>
      <c r="B413" s="731" t="s">
        <v>187</v>
      </c>
      <c r="C413" s="732"/>
      <c r="D413" s="732"/>
      <c r="E413" s="733"/>
      <c r="F413" s="734">
        <v>0</v>
      </c>
      <c r="G413" s="735"/>
      <c r="H413" s="729">
        <v>1</v>
      </c>
      <c r="I413" s="735"/>
      <c r="J413" s="729">
        <v>1</v>
      </c>
      <c r="K413" s="735"/>
      <c r="L413" s="729">
        <v>0</v>
      </c>
      <c r="M413" s="735"/>
      <c r="N413" s="729">
        <v>0</v>
      </c>
      <c r="O413" s="735"/>
      <c r="P413" s="729">
        <v>0</v>
      </c>
      <c r="Q413" s="735"/>
      <c r="R413" s="729">
        <v>0</v>
      </c>
      <c r="S413" s="735"/>
      <c r="T413" s="729">
        <v>0</v>
      </c>
      <c r="U413" s="730"/>
      <c r="V413" s="397">
        <f t="shared" si="42"/>
        <v>1.7094017094017096E-2</v>
      </c>
      <c r="W413" s="198">
        <f t="shared" si="43"/>
        <v>2</v>
      </c>
      <c r="X413" s="48"/>
      <c r="Y413" s="60"/>
      <c r="Z413" s="61"/>
      <c r="AA413" s="41"/>
      <c r="AB413" s="40"/>
      <c r="AC413" s="40"/>
    </row>
    <row r="414" spans="1:29" ht="11.25" customHeight="1">
      <c r="A414" s="2"/>
      <c r="B414" s="731" t="s">
        <v>188</v>
      </c>
      <c r="C414" s="732"/>
      <c r="D414" s="732"/>
      <c r="E414" s="733"/>
      <c r="F414" s="734">
        <v>0</v>
      </c>
      <c r="G414" s="735"/>
      <c r="H414" s="729">
        <v>0</v>
      </c>
      <c r="I414" s="735"/>
      <c r="J414" s="729">
        <v>2</v>
      </c>
      <c r="K414" s="735"/>
      <c r="L414" s="729">
        <v>0</v>
      </c>
      <c r="M414" s="735"/>
      <c r="N414" s="729">
        <v>3</v>
      </c>
      <c r="O414" s="735"/>
      <c r="P414" s="729">
        <v>0</v>
      </c>
      <c r="Q414" s="735"/>
      <c r="R414" s="729">
        <v>0</v>
      </c>
      <c r="S414" s="735"/>
      <c r="T414" s="729">
        <v>0</v>
      </c>
      <c r="U414" s="730"/>
      <c r="V414" s="397">
        <f t="shared" si="42"/>
        <v>4.2735042735042736E-2</v>
      </c>
      <c r="W414" s="198">
        <f t="shared" si="43"/>
        <v>5</v>
      </c>
      <c r="X414" s="48"/>
      <c r="Y414" s="60"/>
      <c r="Z414" s="61"/>
      <c r="AA414" s="41"/>
      <c r="AB414" s="40"/>
      <c r="AC414" s="40"/>
    </row>
    <row r="415" spans="1:29" ht="11.25" customHeight="1">
      <c r="A415" s="2"/>
      <c r="B415" s="731" t="s">
        <v>189</v>
      </c>
      <c r="C415" s="732"/>
      <c r="D415" s="732"/>
      <c r="E415" s="733"/>
      <c r="F415" s="734">
        <v>0</v>
      </c>
      <c r="G415" s="735"/>
      <c r="H415" s="729">
        <v>1</v>
      </c>
      <c r="I415" s="735"/>
      <c r="J415" s="729">
        <v>1</v>
      </c>
      <c r="K415" s="735"/>
      <c r="L415" s="729">
        <v>0</v>
      </c>
      <c r="M415" s="735"/>
      <c r="N415" s="729">
        <v>4</v>
      </c>
      <c r="O415" s="735"/>
      <c r="P415" s="729">
        <v>0</v>
      </c>
      <c r="Q415" s="735"/>
      <c r="R415" s="729">
        <v>0</v>
      </c>
      <c r="S415" s="735"/>
      <c r="T415" s="729">
        <v>0</v>
      </c>
      <c r="U415" s="730"/>
      <c r="V415" s="397">
        <f t="shared" si="42"/>
        <v>5.128205128205128E-2</v>
      </c>
      <c r="W415" s="198">
        <f t="shared" si="43"/>
        <v>6</v>
      </c>
      <c r="X415" s="48"/>
      <c r="Y415" s="60"/>
      <c r="Z415" s="61"/>
      <c r="AA415" s="41"/>
      <c r="AB415" s="40"/>
      <c r="AC415" s="40"/>
    </row>
    <row r="416" spans="1:29" ht="11.25" customHeight="1">
      <c r="A416" s="2"/>
      <c r="B416" s="731" t="s">
        <v>190</v>
      </c>
      <c r="C416" s="732"/>
      <c r="D416" s="732"/>
      <c r="E416" s="733"/>
      <c r="F416" s="734">
        <v>0</v>
      </c>
      <c r="G416" s="735"/>
      <c r="H416" s="729">
        <v>1</v>
      </c>
      <c r="I416" s="735"/>
      <c r="J416" s="729">
        <v>4</v>
      </c>
      <c r="K416" s="735"/>
      <c r="L416" s="729">
        <v>0</v>
      </c>
      <c r="M416" s="735"/>
      <c r="N416" s="729">
        <v>3</v>
      </c>
      <c r="O416" s="735"/>
      <c r="P416" s="729">
        <v>0</v>
      </c>
      <c r="Q416" s="735"/>
      <c r="R416" s="729">
        <v>0</v>
      </c>
      <c r="S416" s="735"/>
      <c r="T416" s="729">
        <v>0</v>
      </c>
      <c r="U416" s="730"/>
      <c r="V416" s="397">
        <f t="shared" si="42"/>
        <v>6.8376068376068383E-2</v>
      </c>
      <c r="W416" s="198">
        <f t="shared" si="43"/>
        <v>8</v>
      </c>
      <c r="X416" s="48"/>
      <c r="Y416" s="60"/>
      <c r="Z416" s="61"/>
      <c r="AA416" s="41"/>
      <c r="AB416" s="40"/>
      <c r="AC416" s="40"/>
    </row>
    <row r="417" spans="1:29" ht="11.25" customHeight="1">
      <c r="A417" s="2"/>
      <c r="B417" s="731" t="s">
        <v>191</v>
      </c>
      <c r="C417" s="732"/>
      <c r="D417" s="732"/>
      <c r="E417" s="733"/>
      <c r="F417" s="734">
        <v>1</v>
      </c>
      <c r="G417" s="735"/>
      <c r="H417" s="729">
        <v>0</v>
      </c>
      <c r="I417" s="735"/>
      <c r="J417" s="729">
        <v>2</v>
      </c>
      <c r="K417" s="735"/>
      <c r="L417" s="729">
        <v>0</v>
      </c>
      <c r="M417" s="735"/>
      <c r="N417" s="729">
        <v>2</v>
      </c>
      <c r="O417" s="735"/>
      <c r="P417" s="729">
        <v>0</v>
      </c>
      <c r="Q417" s="735"/>
      <c r="R417" s="729">
        <v>0</v>
      </c>
      <c r="S417" s="735"/>
      <c r="T417" s="729">
        <v>0</v>
      </c>
      <c r="U417" s="730"/>
      <c r="V417" s="397">
        <f t="shared" si="42"/>
        <v>4.2735042735042736E-2</v>
      </c>
      <c r="W417" s="198">
        <f t="shared" si="43"/>
        <v>5</v>
      </c>
      <c r="X417" s="48"/>
      <c r="Y417" s="60"/>
      <c r="Z417" s="61"/>
      <c r="AA417" s="41"/>
      <c r="AB417" s="40"/>
      <c r="AC417" s="40"/>
    </row>
    <row r="418" spans="1:29" ht="11.25" customHeight="1">
      <c r="A418" s="2"/>
      <c r="B418" s="731" t="s">
        <v>192</v>
      </c>
      <c r="C418" s="732"/>
      <c r="D418" s="732"/>
      <c r="E418" s="733"/>
      <c r="F418" s="734">
        <v>0</v>
      </c>
      <c r="G418" s="735"/>
      <c r="H418" s="729">
        <v>0</v>
      </c>
      <c r="I418" s="735"/>
      <c r="J418" s="729">
        <v>2</v>
      </c>
      <c r="K418" s="735"/>
      <c r="L418" s="729">
        <v>0</v>
      </c>
      <c r="M418" s="735"/>
      <c r="N418" s="729">
        <v>2</v>
      </c>
      <c r="O418" s="735"/>
      <c r="P418" s="729">
        <v>0</v>
      </c>
      <c r="Q418" s="735"/>
      <c r="R418" s="729">
        <v>0</v>
      </c>
      <c r="S418" s="735"/>
      <c r="T418" s="729">
        <v>0</v>
      </c>
      <c r="U418" s="730"/>
      <c r="V418" s="397">
        <f t="shared" si="42"/>
        <v>3.4188034188034191E-2</v>
      </c>
      <c r="W418" s="198">
        <f t="shared" si="43"/>
        <v>4</v>
      </c>
      <c r="X418" s="48"/>
      <c r="Y418" s="60"/>
      <c r="Z418" s="61"/>
      <c r="AA418" s="41"/>
      <c r="AB418" s="40"/>
      <c r="AC418" s="40"/>
    </row>
    <row r="419" spans="1:29" ht="11.25" customHeight="1">
      <c r="A419" s="2"/>
      <c r="B419" s="731" t="s">
        <v>193</v>
      </c>
      <c r="C419" s="732"/>
      <c r="D419" s="732"/>
      <c r="E419" s="733"/>
      <c r="F419" s="734">
        <v>0</v>
      </c>
      <c r="G419" s="735"/>
      <c r="H419" s="729">
        <v>0</v>
      </c>
      <c r="I419" s="735"/>
      <c r="J419" s="729">
        <v>2</v>
      </c>
      <c r="K419" s="735"/>
      <c r="L419" s="729">
        <v>2</v>
      </c>
      <c r="M419" s="735"/>
      <c r="N419" s="729">
        <v>4</v>
      </c>
      <c r="O419" s="735"/>
      <c r="P419" s="729">
        <v>0</v>
      </c>
      <c r="Q419" s="735"/>
      <c r="R419" s="729">
        <v>0</v>
      </c>
      <c r="S419" s="735"/>
      <c r="T419" s="729">
        <v>0</v>
      </c>
      <c r="U419" s="730"/>
      <c r="V419" s="397">
        <f t="shared" si="42"/>
        <v>6.8376068376068383E-2</v>
      </c>
      <c r="W419" s="198">
        <f t="shared" si="43"/>
        <v>8</v>
      </c>
      <c r="X419" s="48"/>
      <c r="Y419" s="60"/>
      <c r="Z419" s="61"/>
      <c r="AA419" s="41"/>
      <c r="AB419" s="40"/>
      <c r="AC419" s="40"/>
    </row>
    <row r="420" spans="1:29" ht="11.25" customHeight="1">
      <c r="A420" s="2"/>
      <c r="B420" s="731" t="s">
        <v>194</v>
      </c>
      <c r="C420" s="732"/>
      <c r="D420" s="732"/>
      <c r="E420" s="733"/>
      <c r="F420" s="734">
        <v>0</v>
      </c>
      <c r="G420" s="735"/>
      <c r="H420" s="729">
        <v>0</v>
      </c>
      <c r="I420" s="735"/>
      <c r="J420" s="729">
        <v>4</v>
      </c>
      <c r="K420" s="735"/>
      <c r="L420" s="729">
        <v>1</v>
      </c>
      <c r="M420" s="735"/>
      <c r="N420" s="729">
        <v>3</v>
      </c>
      <c r="O420" s="735"/>
      <c r="P420" s="729">
        <v>0</v>
      </c>
      <c r="Q420" s="735"/>
      <c r="R420" s="729">
        <v>0</v>
      </c>
      <c r="S420" s="735"/>
      <c r="T420" s="729">
        <v>0</v>
      </c>
      <c r="U420" s="730"/>
      <c r="V420" s="397">
        <f t="shared" si="42"/>
        <v>6.8376068376068383E-2</v>
      </c>
      <c r="W420" s="198">
        <f t="shared" si="43"/>
        <v>8</v>
      </c>
      <c r="X420" s="48"/>
      <c r="Y420" s="60"/>
      <c r="Z420" s="61"/>
      <c r="AA420" s="41"/>
      <c r="AB420" s="40"/>
      <c r="AC420" s="40"/>
    </row>
    <row r="421" spans="1:29" ht="11.25" customHeight="1">
      <c r="A421" s="2"/>
      <c r="B421" s="731" t="s">
        <v>195</v>
      </c>
      <c r="C421" s="732"/>
      <c r="D421" s="732"/>
      <c r="E421" s="733"/>
      <c r="F421" s="734">
        <v>0</v>
      </c>
      <c r="G421" s="735"/>
      <c r="H421" s="729">
        <v>1</v>
      </c>
      <c r="I421" s="735"/>
      <c r="J421" s="729">
        <v>3</v>
      </c>
      <c r="K421" s="735"/>
      <c r="L421" s="729">
        <v>0</v>
      </c>
      <c r="M421" s="735"/>
      <c r="N421" s="729">
        <v>2</v>
      </c>
      <c r="O421" s="735"/>
      <c r="P421" s="729">
        <v>0</v>
      </c>
      <c r="Q421" s="735"/>
      <c r="R421" s="729">
        <v>0</v>
      </c>
      <c r="S421" s="735"/>
      <c r="T421" s="729">
        <v>0</v>
      </c>
      <c r="U421" s="730"/>
      <c r="V421" s="397">
        <f t="shared" si="42"/>
        <v>5.128205128205128E-2</v>
      </c>
      <c r="W421" s="198">
        <f t="shared" si="43"/>
        <v>6</v>
      </c>
      <c r="X421" s="48"/>
      <c r="Y421" s="60"/>
      <c r="Z421" s="61"/>
      <c r="AA421" s="41"/>
      <c r="AB421" s="40"/>
      <c r="AC421" s="40"/>
    </row>
    <row r="422" spans="1:29" ht="11.25" customHeight="1">
      <c r="A422" s="2"/>
      <c r="B422" s="731" t="s">
        <v>196</v>
      </c>
      <c r="C422" s="732"/>
      <c r="D422" s="732"/>
      <c r="E422" s="733"/>
      <c r="F422" s="734">
        <v>0</v>
      </c>
      <c r="G422" s="735"/>
      <c r="H422" s="729">
        <v>1</v>
      </c>
      <c r="I422" s="735"/>
      <c r="J422" s="729">
        <v>0</v>
      </c>
      <c r="K422" s="735"/>
      <c r="L422" s="729">
        <v>2</v>
      </c>
      <c r="M422" s="735"/>
      <c r="N422" s="729">
        <v>2</v>
      </c>
      <c r="O422" s="735"/>
      <c r="P422" s="729">
        <v>0</v>
      </c>
      <c r="Q422" s="735"/>
      <c r="R422" s="729">
        <v>0</v>
      </c>
      <c r="S422" s="735"/>
      <c r="T422" s="729">
        <v>0</v>
      </c>
      <c r="U422" s="730"/>
      <c r="V422" s="397">
        <f t="shared" si="42"/>
        <v>4.2735042735042736E-2</v>
      </c>
      <c r="W422" s="198">
        <f t="shared" si="43"/>
        <v>5</v>
      </c>
      <c r="X422" s="48"/>
      <c r="Y422" s="60"/>
      <c r="Z422" s="61"/>
      <c r="AA422" s="41"/>
      <c r="AB422" s="40"/>
      <c r="AC422" s="40"/>
    </row>
    <row r="423" spans="1:29" ht="11.25" customHeight="1">
      <c r="A423" s="2"/>
      <c r="B423" s="731" t="s">
        <v>197</v>
      </c>
      <c r="C423" s="732"/>
      <c r="D423" s="732"/>
      <c r="E423" s="733"/>
      <c r="F423" s="734">
        <v>0</v>
      </c>
      <c r="G423" s="735"/>
      <c r="H423" s="729">
        <v>0</v>
      </c>
      <c r="I423" s="735"/>
      <c r="J423" s="729">
        <v>0</v>
      </c>
      <c r="K423" s="735"/>
      <c r="L423" s="729">
        <v>1</v>
      </c>
      <c r="M423" s="735"/>
      <c r="N423" s="729">
        <v>3</v>
      </c>
      <c r="O423" s="735"/>
      <c r="P423" s="729">
        <v>0</v>
      </c>
      <c r="Q423" s="735"/>
      <c r="R423" s="729">
        <v>0</v>
      </c>
      <c r="S423" s="735"/>
      <c r="T423" s="729">
        <v>0</v>
      </c>
      <c r="U423" s="730"/>
      <c r="V423" s="397">
        <f t="shared" si="42"/>
        <v>3.4188034188034191E-2</v>
      </c>
      <c r="W423" s="198">
        <f t="shared" si="43"/>
        <v>4</v>
      </c>
      <c r="X423" s="48"/>
      <c r="Y423" s="60"/>
      <c r="Z423" s="61"/>
      <c r="AA423" s="41"/>
      <c r="AB423" s="40"/>
      <c r="AC423" s="40"/>
    </row>
    <row r="424" spans="1:29" ht="11.25" customHeight="1">
      <c r="A424" s="2"/>
      <c r="B424" s="731" t="s">
        <v>198</v>
      </c>
      <c r="C424" s="732"/>
      <c r="D424" s="732"/>
      <c r="E424" s="733"/>
      <c r="F424" s="734">
        <v>0</v>
      </c>
      <c r="G424" s="735"/>
      <c r="H424" s="729">
        <v>0</v>
      </c>
      <c r="I424" s="735"/>
      <c r="J424" s="729">
        <v>2</v>
      </c>
      <c r="K424" s="735"/>
      <c r="L424" s="729">
        <v>0</v>
      </c>
      <c r="M424" s="735"/>
      <c r="N424" s="729">
        <v>1</v>
      </c>
      <c r="O424" s="735"/>
      <c r="P424" s="729">
        <v>0</v>
      </c>
      <c r="Q424" s="735"/>
      <c r="R424" s="729">
        <v>0</v>
      </c>
      <c r="S424" s="735"/>
      <c r="T424" s="729">
        <v>0</v>
      </c>
      <c r="U424" s="730"/>
      <c r="V424" s="397">
        <f t="shared" si="42"/>
        <v>2.564102564102564E-2</v>
      </c>
      <c r="W424" s="198">
        <f t="shared" si="43"/>
        <v>3</v>
      </c>
      <c r="X424" s="48"/>
      <c r="Y424" s="60"/>
      <c r="Z424" s="61"/>
      <c r="AA424" s="41"/>
      <c r="AB424" s="40"/>
      <c r="AC424" s="40"/>
    </row>
    <row r="425" spans="1:29" ht="11.25" customHeight="1">
      <c r="A425" s="2"/>
      <c r="B425" s="731" t="s">
        <v>199</v>
      </c>
      <c r="C425" s="732"/>
      <c r="D425" s="732"/>
      <c r="E425" s="733"/>
      <c r="F425" s="734">
        <v>0</v>
      </c>
      <c r="G425" s="735"/>
      <c r="H425" s="729">
        <v>1</v>
      </c>
      <c r="I425" s="735"/>
      <c r="J425" s="729">
        <v>0</v>
      </c>
      <c r="K425" s="735"/>
      <c r="L425" s="729">
        <v>0</v>
      </c>
      <c r="M425" s="735"/>
      <c r="N425" s="729">
        <v>1</v>
      </c>
      <c r="O425" s="735"/>
      <c r="P425" s="729">
        <v>0</v>
      </c>
      <c r="Q425" s="735"/>
      <c r="R425" s="729">
        <v>0</v>
      </c>
      <c r="S425" s="735"/>
      <c r="T425" s="729">
        <v>0</v>
      </c>
      <c r="U425" s="730"/>
      <c r="V425" s="397">
        <f t="shared" si="42"/>
        <v>1.7094017094017096E-2</v>
      </c>
      <c r="W425" s="198">
        <f t="shared" si="43"/>
        <v>2</v>
      </c>
      <c r="X425" s="48"/>
      <c r="Y425" s="60"/>
      <c r="Z425" s="61"/>
      <c r="AA425" s="41"/>
      <c r="AB425" s="40"/>
      <c r="AC425" s="40"/>
    </row>
    <row r="426" spans="1:29" ht="11.25" customHeight="1">
      <c r="A426" s="2"/>
      <c r="B426" s="731" t="s">
        <v>200</v>
      </c>
      <c r="C426" s="732"/>
      <c r="D426" s="732"/>
      <c r="E426" s="733"/>
      <c r="F426" s="734">
        <v>0</v>
      </c>
      <c r="G426" s="735"/>
      <c r="H426" s="729">
        <v>0</v>
      </c>
      <c r="I426" s="735"/>
      <c r="J426" s="729">
        <v>0</v>
      </c>
      <c r="K426" s="735"/>
      <c r="L426" s="729">
        <v>0</v>
      </c>
      <c r="M426" s="735"/>
      <c r="N426" s="729">
        <v>1</v>
      </c>
      <c r="O426" s="735"/>
      <c r="P426" s="729">
        <v>0</v>
      </c>
      <c r="Q426" s="735"/>
      <c r="R426" s="729">
        <v>0</v>
      </c>
      <c r="S426" s="735"/>
      <c r="T426" s="729">
        <v>0</v>
      </c>
      <c r="U426" s="730"/>
      <c r="V426" s="397">
        <f t="shared" si="42"/>
        <v>8.5470085470085479E-3</v>
      </c>
      <c r="W426" s="198">
        <f t="shared" si="43"/>
        <v>1</v>
      </c>
      <c r="X426" s="48"/>
      <c r="Y426" s="60"/>
      <c r="Z426" s="61"/>
      <c r="AA426" s="41"/>
      <c r="AB426" s="40"/>
      <c r="AC426" s="40"/>
    </row>
    <row r="427" spans="1:29" ht="11.25" customHeight="1">
      <c r="A427" s="2"/>
      <c r="B427" s="731" t="s">
        <v>201</v>
      </c>
      <c r="C427" s="732"/>
      <c r="D427" s="732"/>
      <c r="E427" s="733"/>
      <c r="F427" s="734">
        <v>1</v>
      </c>
      <c r="G427" s="735"/>
      <c r="H427" s="729">
        <v>0</v>
      </c>
      <c r="I427" s="735"/>
      <c r="J427" s="729">
        <v>1</v>
      </c>
      <c r="K427" s="735"/>
      <c r="L427" s="729">
        <v>0</v>
      </c>
      <c r="M427" s="735"/>
      <c r="N427" s="729">
        <v>3</v>
      </c>
      <c r="O427" s="735"/>
      <c r="P427" s="729">
        <v>0</v>
      </c>
      <c r="Q427" s="735"/>
      <c r="R427" s="729">
        <v>0</v>
      </c>
      <c r="S427" s="735"/>
      <c r="T427" s="729">
        <v>0</v>
      </c>
      <c r="U427" s="730"/>
      <c r="V427" s="397">
        <f t="shared" si="42"/>
        <v>4.2735042735042736E-2</v>
      </c>
      <c r="W427" s="198">
        <f t="shared" si="43"/>
        <v>5</v>
      </c>
      <c r="X427" s="48"/>
      <c r="Y427" s="60"/>
      <c r="Z427" s="61"/>
      <c r="AA427" s="41"/>
      <c r="AB427" s="40"/>
      <c r="AC427" s="40"/>
    </row>
    <row r="428" spans="1:29" ht="11.25" customHeight="1" thickBot="1">
      <c r="A428" s="2"/>
      <c r="B428" s="731" t="s">
        <v>202</v>
      </c>
      <c r="C428" s="732"/>
      <c r="D428" s="732"/>
      <c r="E428" s="733"/>
      <c r="F428" s="734">
        <v>0</v>
      </c>
      <c r="G428" s="735"/>
      <c r="H428" s="729">
        <v>0</v>
      </c>
      <c r="I428" s="735"/>
      <c r="J428" s="729">
        <v>0</v>
      </c>
      <c r="K428" s="735"/>
      <c r="L428" s="729">
        <v>0</v>
      </c>
      <c r="M428" s="735"/>
      <c r="N428" s="729">
        <v>1</v>
      </c>
      <c r="O428" s="735"/>
      <c r="P428" s="729">
        <v>0</v>
      </c>
      <c r="Q428" s="735"/>
      <c r="R428" s="729">
        <v>0</v>
      </c>
      <c r="S428" s="735"/>
      <c r="T428" s="729">
        <v>0</v>
      </c>
      <c r="U428" s="730"/>
      <c r="V428" s="397">
        <f t="shared" si="42"/>
        <v>8.5470085470085479E-3</v>
      </c>
      <c r="W428" s="202">
        <f t="shared" si="43"/>
        <v>1</v>
      </c>
      <c r="X428" s="48"/>
      <c r="Y428" s="60"/>
      <c r="Z428" s="61"/>
      <c r="AA428" s="41"/>
      <c r="AB428" s="40"/>
      <c r="AC428" s="40"/>
    </row>
    <row r="429" spans="1:29" s="67" customFormat="1" ht="18.75" customHeight="1" thickTop="1" thickBot="1">
      <c r="B429" s="725" t="s">
        <v>85</v>
      </c>
      <c r="C429" s="726"/>
      <c r="D429" s="726"/>
      <c r="E429" s="727"/>
      <c r="F429" s="728">
        <f>SUM(F405:F428)</f>
        <v>6</v>
      </c>
      <c r="G429" s="724"/>
      <c r="H429" s="722">
        <f>SUM(H405:H428)</f>
        <v>8</v>
      </c>
      <c r="I429" s="724"/>
      <c r="J429" s="722">
        <f>SUM(J405:J428)</f>
        <v>30</v>
      </c>
      <c r="K429" s="724"/>
      <c r="L429" s="722">
        <f>SUM(L405:L428)</f>
        <v>7</v>
      </c>
      <c r="M429" s="724"/>
      <c r="N429" s="722">
        <f>SUM(N405:N428)</f>
        <v>66</v>
      </c>
      <c r="O429" s="724"/>
      <c r="P429" s="722">
        <f>SUM(P405:P428)</f>
        <v>0</v>
      </c>
      <c r="Q429" s="724"/>
      <c r="R429" s="722">
        <f>SUM(R405:R428)</f>
        <v>0</v>
      </c>
      <c r="S429" s="724"/>
      <c r="T429" s="722">
        <f>SUM(T405:T428)</f>
        <v>0</v>
      </c>
      <c r="U429" s="723"/>
      <c r="V429" s="230">
        <f>SUM(V405:V428)</f>
        <v>0.99999999999999989</v>
      </c>
      <c r="W429" s="207">
        <f>SUM(W405:W428)</f>
        <v>117</v>
      </c>
      <c r="X429" s="69"/>
      <c r="Y429" s="70"/>
      <c r="Z429" s="71"/>
      <c r="AA429" s="72"/>
      <c r="AB429" s="73"/>
      <c r="AC429" s="73"/>
    </row>
    <row r="430" spans="1:29" ht="11.25" customHeight="1">
      <c r="X430" s="49"/>
      <c r="Y430" s="49"/>
      <c r="Z430" s="49"/>
      <c r="AA430" s="2"/>
      <c r="AB430" s="2"/>
      <c r="AC430" s="2"/>
    </row>
    <row r="431" spans="1:29" ht="11.25" customHeight="1">
      <c r="X431" s="49"/>
      <c r="Y431" s="49"/>
      <c r="Z431" s="49"/>
      <c r="AA431" s="2"/>
      <c r="AB431" s="2"/>
      <c r="AC431" s="2"/>
    </row>
  </sheetData>
  <mergeCells count="3050">
    <mergeCell ref="H402:I402"/>
    <mergeCell ref="H255:I255"/>
    <mergeCell ref="H260:I260"/>
    <mergeCell ref="H315:I315"/>
    <mergeCell ref="H344:I344"/>
    <mergeCell ref="H257:I257"/>
    <mergeCell ref="H286:I286"/>
    <mergeCell ref="H278:I278"/>
    <mergeCell ref="H280:I280"/>
    <mergeCell ref="H282:I282"/>
    <mergeCell ref="B220:E220"/>
    <mergeCell ref="B218:E218"/>
    <mergeCell ref="B216:E216"/>
    <mergeCell ref="F234:G234"/>
    <mergeCell ref="H234:I234"/>
    <mergeCell ref="F231:G231"/>
    <mergeCell ref="H231:I231"/>
    <mergeCell ref="F218:G218"/>
    <mergeCell ref="H218:I218"/>
    <mergeCell ref="B233:E233"/>
    <mergeCell ref="B214:E214"/>
    <mergeCell ref="B217:E217"/>
    <mergeCell ref="B215:E215"/>
    <mergeCell ref="B257:E257"/>
    <mergeCell ref="B231:E231"/>
    <mergeCell ref="B229:E230"/>
    <mergeCell ref="B228:E228"/>
    <mergeCell ref="B223:E223"/>
    <mergeCell ref="B224:E224"/>
    <mergeCell ref="B242:E242"/>
    <mergeCell ref="B232:E232"/>
    <mergeCell ref="B260:E260"/>
    <mergeCell ref="B264:E264"/>
    <mergeCell ref="B265:E265"/>
    <mergeCell ref="B266:E266"/>
    <mergeCell ref="B234:E234"/>
    <mergeCell ref="B261:E261"/>
    <mergeCell ref="B258:E259"/>
    <mergeCell ref="B243:E243"/>
    <mergeCell ref="B245:E245"/>
    <mergeCell ref="T136:U137"/>
    <mergeCell ref="T233:U233"/>
    <mergeCell ref="T138:U138"/>
    <mergeCell ref="R138:S138"/>
    <mergeCell ref="T232:U232"/>
    <mergeCell ref="T220:U220"/>
    <mergeCell ref="R150:S150"/>
    <mergeCell ref="R222:S222"/>
    <mergeCell ref="R231:S231"/>
    <mergeCell ref="T229:U229"/>
    <mergeCell ref="T222:U222"/>
    <mergeCell ref="R218:S218"/>
    <mergeCell ref="J234:K234"/>
    <mergeCell ref="T231:U231"/>
    <mergeCell ref="F138:G138"/>
    <mergeCell ref="H138:I138"/>
    <mergeCell ref="J138:K138"/>
    <mergeCell ref="L138:M138"/>
    <mergeCell ref="R234:S234"/>
    <mergeCell ref="T234:U234"/>
    <mergeCell ref="R233:S233"/>
    <mergeCell ref="P216:Q216"/>
    <mergeCell ref="P222:Q222"/>
    <mergeCell ref="P231:Q231"/>
    <mergeCell ref="F136:G137"/>
    <mergeCell ref="H136:I137"/>
    <mergeCell ref="J136:K137"/>
    <mergeCell ref="N233:O233"/>
    <mergeCell ref="P233:Q233"/>
    <mergeCell ref="N231:O231"/>
    <mergeCell ref="L233:M233"/>
    <mergeCell ref="L231:M231"/>
    <mergeCell ref="F232:G232"/>
    <mergeCell ref="H232:I232"/>
    <mergeCell ref="J230:K230"/>
    <mergeCell ref="L164:M164"/>
    <mergeCell ref="J190:K190"/>
    <mergeCell ref="P154:Q154"/>
    <mergeCell ref="L162:M163"/>
    <mergeCell ref="R129:S129"/>
    <mergeCell ref="P132:Q132"/>
    <mergeCell ref="L136:M137"/>
    <mergeCell ref="N138:O138"/>
    <mergeCell ref="R130:S130"/>
    <mergeCell ref="L154:M154"/>
    <mergeCell ref="N159:O159"/>
    <mergeCell ref="R190:S190"/>
    <mergeCell ref="P136:Q137"/>
    <mergeCell ref="P133:Q133"/>
    <mergeCell ref="N136:O137"/>
    <mergeCell ref="N162:O163"/>
    <mergeCell ref="P148:Q148"/>
    <mergeCell ref="R162:S163"/>
    <mergeCell ref="N151:O151"/>
    <mergeCell ref="N155:O155"/>
    <mergeCell ref="P158:Q158"/>
    <mergeCell ref="T134:U134"/>
    <mergeCell ref="T131:U131"/>
    <mergeCell ref="R132:S132"/>
    <mergeCell ref="T132:U132"/>
    <mergeCell ref="R133:S133"/>
    <mergeCell ref="T133:U133"/>
    <mergeCell ref="R134:S134"/>
    <mergeCell ref="P232:Q232"/>
    <mergeCell ref="R232:S232"/>
    <mergeCell ref="J232:K232"/>
    <mergeCell ref="N232:O232"/>
    <mergeCell ref="L232:M232"/>
    <mergeCell ref="R155:S155"/>
    <mergeCell ref="R217:S217"/>
    <mergeCell ref="R160:S160"/>
    <mergeCell ref="R216:S216"/>
    <mergeCell ref="R214:S214"/>
    <mergeCell ref="R202:S202"/>
    <mergeCell ref="R207:S207"/>
    <mergeCell ref="R164:S164"/>
    <mergeCell ref="R156:S156"/>
    <mergeCell ref="F233:G233"/>
    <mergeCell ref="H233:I233"/>
    <mergeCell ref="J233:K233"/>
    <mergeCell ref="N160:O160"/>
    <mergeCell ref="F230:G230"/>
    <mergeCell ref="H230:I230"/>
    <mergeCell ref="R126:S126"/>
    <mergeCell ref="R128:S128"/>
    <mergeCell ref="H130:I130"/>
    <mergeCell ref="J130:K130"/>
    <mergeCell ref="J132:K132"/>
    <mergeCell ref="H155:I155"/>
    <mergeCell ref="J151:K151"/>
    <mergeCell ref="J154:K154"/>
    <mergeCell ref="J133:K133"/>
    <mergeCell ref="J134:K134"/>
    <mergeCell ref="R46:S47"/>
    <mergeCell ref="T48:U48"/>
    <mergeCell ref="T96:U96"/>
    <mergeCell ref="P128:Q128"/>
    <mergeCell ref="P124:Q124"/>
    <mergeCell ref="R124:S124"/>
    <mergeCell ref="R125:S125"/>
    <mergeCell ref="P127:Q127"/>
    <mergeCell ref="P126:Q126"/>
    <mergeCell ref="R127:S127"/>
    <mergeCell ref="N215:O215"/>
    <mergeCell ref="N212:O212"/>
    <mergeCell ref="L213:M213"/>
    <mergeCell ref="R50:S50"/>
    <mergeCell ref="T98:U98"/>
    <mergeCell ref="T46:U47"/>
    <mergeCell ref="R97:S97"/>
    <mergeCell ref="T97:U97"/>
    <mergeCell ref="T90:U90"/>
    <mergeCell ref="R91:S91"/>
    <mergeCell ref="L117:M119"/>
    <mergeCell ref="P117:Q119"/>
    <mergeCell ref="N230:O230"/>
    <mergeCell ref="P230:Q230"/>
    <mergeCell ref="R230:S230"/>
    <mergeCell ref="P162:Q163"/>
    <mergeCell ref="L230:M230"/>
    <mergeCell ref="N217:O217"/>
    <mergeCell ref="P217:Q217"/>
    <mergeCell ref="L216:M216"/>
    <mergeCell ref="P150:Q150"/>
    <mergeCell ref="P130:Q130"/>
    <mergeCell ref="L126:M126"/>
    <mergeCell ref="L131:M131"/>
    <mergeCell ref="N132:O132"/>
    <mergeCell ref="V230:W230"/>
    <mergeCell ref="T230:U230"/>
    <mergeCell ref="L212:M212"/>
    <mergeCell ref="L220:M220"/>
    <mergeCell ref="L217:M217"/>
    <mergeCell ref="P120:Q120"/>
    <mergeCell ref="N48:O48"/>
    <mergeCell ref="N97:O97"/>
    <mergeCell ref="P138:Q138"/>
    <mergeCell ref="N134:O134"/>
    <mergeCell ref="P134:Q134"/>
    <mergeCell ref="B182:E182"/>
    <mergeCell ref="X182:Y182"/>
    <mergeCell ref="F229:G229"/>
    <mergeCell ref="H229:I229"/>
    <mergeCell ref="J229:K229"/>
    <mergeCell ref="L229:M229"/>
    <mergeCell ref="N229:O229"/>
    <mergeCell ref="P229:Q229"/>
    <mergeCell ref="R229:S229"/>
    <mergeCell ref="V229:W229"/>
    <mergeCell ref="T162:U163"/>
    <mergeCell ref="B179:E179"/>
    <mergeCell ref="B180:E180"/>
    <mergeCell ref="B177:E177"/>
    <mergeCell ref="F177:G177"/>
    <mergeCell ref="B169:E169"/>
    <mergeCell ref="F169:G169"/>
    <mergeCell ref="H169:I169"/>
    <mergeCell ref="B162:E163"/>
    <mergeCell ref="F162:G163"/>
    <mergeCell ref="T218:U218"/>
    <mergeCell ref="N214:O214"/>
    <mergeCell ref="T216:U216"/>
    <mergeCell ref="T164:U164"/>
    <mergeCell ref="R177:S177"/>
    <mergeCell ref="T177:U177"/>
    <mergeCell ref="P164:Q164"/>
    <mergeCell ref="P214:Q214"/>
    <mergeCell ref="N216:O216"/>
    <mergeCell ref="T207:U207"/>
    <mergeCell ref="T43:U43"/>
    <mergeCell ref="R43:S43"/>
    <mergeCell ref="R44:S44"/>
    <mergeCell ref="T44:U44"/>
    <mergeCell ref="R29:S29"/>
    <mergeCell ref="R27:S27"/>
    <mergeCell ref="T39:U39"/>
    <mergeCell ref="T41:U41"/>
    <mergeCell ref="T40:U40"/>
    <mergeCell ref="R41:S41"/>
    <mergeCell ref="R39:S39"/>
    <mergeCell ref="R25:S25"/>
    <mergeCell ref="P25:Q25"/>
    <mergeCell ref="P22:Q22"/>
    <mergeCell ref="P30:Q30"/>
    <mergeCell ref="R30:S30"/>
    <mergeCell ref="R22:S22"/>
    <mergeCell ref="R23:S23"/>
    <mergeCell ref="P23:Q23"/>
    <mergeCell ref="P27:Q27"/>
    <mergeCell ref="R35:S35"/>
    <mergeCell ref="N30:O30"/>
    <mergeCell ref="R32:S32"/>
    <mergeCell ref="L38:M38"/>
    <mergeCell ref="N38:O38"/>
    <mergeCell ref="R38:S38"/>
    <mergeCell ref="R33:S33"/>
    <mergeCell ref="L27:M27"/>
    <mergeCell ref="N27:O27"/>
    <mergeCell ref="F154:G154"/>
    <mergeCell ref="H154:I154"/>
    <mergeCell ref="H44:I44"/>
    <mergeCell ref="F117:G119"/>
    <mergeCell ref="F50:G50"/>
    <mergeCell ref="R42:S42"/>
    <mergeCell ref="R34:S34"/>
    <mergeCell ref="N43:O43"/>
    <mergeCell ref="H41:I41"/>
    <mergeCell ref="H42:I42"/>
    <mergeCell ref="H43:I43"/>
    <mergeCell ref="P39:Q39"/>
    <mergeCell ref="P35:Q35"/>
    <mergeCell ref="L39:M39"/>
    <mergeCell ref="F157:G157"/>
    <mergeCell ref="B159:E159"/>
    <mergeCell ref="F159:G159"/>
    <mergeCell ref="H159:I159"/>
    <mergeCell ref="B155:E155"/>
    <mergeCell ref="T34:U34"/>
    <mergeCell ref="P44:Q44"/>
    <mergeCell ref="P43:Q43"/>
    <mergeCell ref="L44:M44"/>
    <mergeCell ref="N44:O44"/>
    <mergeCell ref="H50:I50"/>
    <mergeCell ref="J50:K50"/>
    <mergeCell ref="J93:K93"/>
    <mergeCell ref="L43:M43"/>
    <mergeCell ref="B160:E160"/>
    <mergeCell ref="F160:G160"/>
    <mergeCell ref="H160:I160"/>
    <mergeCell ref="H157:I157"/>
    <mergeCell ref="H158:I158"/>
    <mergeCell ref="B157:E157"/>
    <mergeCell ref="F133:G133"/>
    <mergeCell ref="B156:E156"/>
    <mergeCell ref="F156:G156"/>
    <mergeCell ref="H150:I150"/>
    <mergeCell ref="B154:E154"/>
    <mergeCell ref="F155:G155"/>
    <mergeCell ref="B151:E151"/>
    <mergeCell ref="B149:E149"/>
    <mergeCell ref="F134:G134"/>
    <mergeCell ref="H134:I134"/>
    <mergeCell ref="F158:G158"/>
    <mergeCell ref="H38:I38"/>
    <mergeCell ref="J38:K38"/>
    <mergeCell ref="J155:K155"/>
    <mergeCell ref="H120:I120"/>
    <mergeCell ref="H40:I40"/>
    <mergeCell ref="J40:K40"/>
    <mergeCell ref="J43:K43"/>
    <mergeCell ref="J44:K44"/>
    <mergeCell ref="F152:G152"/>
    <mergeCell ref="J35:K35"/>
    <mergeCell ref="L35:M35"/>
    <mergeCell ref="N35:O35"/>
    <mergeCell ref="N41:O41"/>
    <mergeCell ref="J36:K36"/>
    <mergeCell ref="L41:M41"/>
    <mergeCell ref="P41:Q41"/>
    <mergeCell ref="R40:S40"/>
    <mergeCell ref="P46:Q47"/>
    <mergeCell ref="P157:Q157"/>
    <mergeCell ref="J37:K37"/>
    <mergeCell ref="L37:M37"/>
    <mergeCell ref="N37:O37"/>
    <mergeCell ref="J41:K41"/>
    <mergeCell ref="H116:M116"/>
    <mergeCell ref="J42:K42"/>
    <mergeCell ref="N34:O34"/>
    <mergeCell ref="L36:M36"/>
    <mergeCell ref="N36:O36"/>
    <mergeCell ref="P37:Q37"/>
    <mergeCell ref="T157:U157"/>
    <mergeCell ref="R36:S36"/>
    <mergeCell ref="T36:U36"/>
    <mergeCell ref="R37:S37"/>
    <mergeCell ref="T37:U37"/>
    <mergeCell ref="P40:Q40"/>
    <mergeCell ref="T117:U119"/>
    <mergeCell ref="P131:Q131"/>
    <mergeCell ref="P129:Q129"/>
    <mergeCell ref="R121:S121"/>
    <mergeCell ref="T124:U124"/>
    <mergeCell ref="L156:M156"/>
    <mergeCell ref="N156:O156"/>
    <mergeCell ref="P156:Q156"/>
    <mergeCell ref="L151:M151"/>
    <mergeCell ref="N120:O120"/>
    <mergeCell ref="T66:U66"/>
    <mergeCell ref="P97:Q97"/>
    <mergeCell ref="P50:Q50"/>
    <mergeCell ref="L103:M103"/>
    <mergeCell ref="N103:O103"/>
    <mergeCell ref="P96:Q96"/>
    <mergeCell ref="R96:S96"/>
    <mergeCell ref="R98:S98"/>
    <mergeCell ref="P94:Q94"/>
    <mergeCell ref="N50:O50"/>
    <mergeCell ref="J150:K150"/>
    <mergeCell ref="N148:O148"/>
    <mergeCell ref="L110:M110"/>
    <mergeCell ref="N125:O125"/>
    <mergeCell ref="N131:O131"/>
    <mergeCell ref="H142:M142"/>
    <mergeCell ref="H129:I129"/>
    <mergeCell ref="N121:O121"/>
    <mergeCell ref="N124:O124"/>
    <mergeCell ref="L129:M129"/>
    <mergeCell ref="J129:K129"/>
    <mergeCell ref="H133:I133"/>
    <mergeCell ref="J32:K32"/>
    <mergeCell ref="L32:M32"/>
    <mergeCell ref="P34:Q34"/>
    <mergeCell ref="J34:K34"/>
    <mergeCell ref="N32:O32"/>
    <mergeCell ref="L50:M50"/>
    <mergeCell ref="J33:K33"/>
    <mergeCell ref="L33:M33"/>
    <mergeCell ref="R31:S31"/>
    <mergeCell ref="L155:M155"/>
    <mergeCell ref="P38:Q38"/>
    <mergeCell ref="P152:Q152"/>
    <mergeCell ref="N152:O152"/>
    <mergeCell ref="P42:Q42"/>
    <mergeCell ref="N126:O126"/>
    <mergeCell ref="P122:Q122"/>
    <mergeCell ref="N46:O47"/>
    <mergeCell ref="P105:Q105"/>
    <mergeCell ref="T31:U31"/>
    <mergeCell ref="T146:U146"/>
    <mergeCell ref="T91:U91"/>
    <mergeCell ref="T89:U89"/>
    <mergeCell ref="T78:U78"/>
    <mergeCell ref="T125:U125"/>
    <mergeCell ref="T122:U122"/>
    <mergeCell ref="T127:U127"/>
    <mergeCell ref="T126:U126"/>
    <mergeCell ref="T101:U102"/>
    <mergeCell ref="T29:U29"/>
    <mergeCell ref="T62:U62"/>
    <mergeCell ref="T65:U65"/>
    <mergeCell ref="T30:U30"/>
    <mergeCell ref="T32:U32"/>
    <mergeCell ref="T42:U42"/>
    <mergeCell ref="T38:U38"/>
    <mergeCell ref="T50:U50"/>
    <mergeCell ref="T33:U33"/>
    <mergeCell ref="T35:U35"/>
    <mergeCell ref="T121:U121"/>
    <mergeCell ref="T120:U120"/>
    <mergeCell ref="R122:S122"/>
    <mergeCell ref="R123:S123"/>
    <mergeCell ref="T123:U123"/>
    <mergeCell ref="R120:S120"/>
    <mergeCell ref="T128:U128"/>
    <mergeCell ref="R131:S131"/>
    <mergeCell ref="T149:U149"/>
    <mergeCell ref="T150:U150"/>
    <mergeCell ref="R146:S146"/>
    <mergeCell ref="R143:S145"/>
    <mergeCell ref="T143:U145"/>
    <mergeCell ref="R136:S137"/>
    <mergeCell ref="T129:U129"/>
    <mergeCell ref="T130:U130"/>
    <mergeCell ref="P29:Q29"/>
    <mergeCell ref="L127:M127"/>
    <mergeCell ref="N127:O127"/>
    <mergeCell ref="J39:K39"/>
    <mergeCell ref="L30:M30"/>
    <mergeCell ref="N39:O39"/>
    <mergeCell ref="P32:Q32"/>
    <mergeCell ref="N33:O33"/>
    <mergeCell ref="J48:K48"/>
    <mergeCell ref="J55:K55"/>
    <mergeCell ref="T27:U27"/>
    <mergeCell ref="H28:I28"/>
    <mergeCell ref="J28:K28"/>
    <mergeCell ref="L28:M28"/>
    <mergeCell ref="N28:O28"/>
    <mergeCell ref="P28:Q28"/>
    <mergeCell ref="R28:S28"/>
    <mergeCell ref="T28:U28"/>
    <mergeCell ref="J27:K27"/>
    <mergeCell ref="T25:U25"/>
    <mergeCell ref="J26:K26"/>
    <mergeCell ref="L26:M26"/>
    <mergeCell ref="N26:O26"/>
    <mergeCell ref="P26:Q26"/>
    <mergeCell ref="R26:S26"/>
    <mergeCell ref="T26:U26"/>
    <mergeCell ref="J25:K25"/>
    <mergeCell ref="L25:M25"/>
    <mergeCell ref="N25:O25"/>
    <mergeCell ref="T23:U23"/>
    <mergeCell ref="T24:U24"/>
    <mergeCell ref="H24:I24"/>
    <mergeCell ref="J24:K24"/>
    <mergeCell ref="L24:M24"/>
    <mergeCell ref="N24:O24"/>
    <mergeCell ref="P24:Q24"/>
    <mergeCell ref="R24:S24"/>
    <mergeCell ref="J23:K23"/>
    <mergeCell ref="N23:O23"/>
    <mergeCell ref="T22:U22"/>
    <mergeCell ref="T20:U20"/>
    <mergeCell ref="J21:K21"/>
    <mergeCell ref="L21:M21"/>
    <mergeCell ref="N21:O21"/>
    <mergeCell ref="R21:S21"/>
    <mergeCell ref="T21:U21"/>
    <mergeCell ref="J20:K20"/>
    <mergeCell ref="L20:M20"/>
    <mergeCell ref="R20:S20"/>
    <mergeCell ref="T18:U18"/>
    <mergeCell ref="P17:Q17"/>
    <mergeCell ref="R19:S19"/>
    <mergeCell ref="R17:S17"/>
    <mergeCell ref="P18:Q18"/>
    <mergeCell ref="R18:S18"/>
    <mergeCell ref="T19:U19"/>
    <mergeCell ref="P19:Q19"/>
    <mergeCell ref="L42:M42"/>
    <mergeCell ref="N42:O42"/>
    <mergeCell ref="P31:Q31"/>
    <mergeCell ref="L40:M40"/>
    <mergeCell ref="N40:O40"/>
    <mergeCell ref="L31:M31"/>
    <mergeCell ref="N31:O31"/>
    <mergeCell ref="P33:Q33"/>
    <mergeCell ref="P36:Q36"/>
    <mergeCell ref="L34:M34"/>
    <mergeCell ref="L130:M130"/>
    <mergeCell ref="H30:I30"/>
    <mergeCell ref="F32:G32"/>
    <mergeCell ref="F33:G33"/>
    <mergeCell ref="F42:G42"/>
    <mergeCell ref="F43:G43"/>
    <mergeCell ref="F44:G44"/>
    <mergeCell ref="J30:K30"/>
    <mergeCell ref="H33:I33"/>
    <mergeCell ref="J31:K31"/>
    <mergeCell ref="H31:I31"/>
    <mergeCell ref="F31:G31"/>
    <mergeCell ref="H39:I39"/>
    <mergeCell ref="H34:I34"/>
    <mergeCell ref="H35:I35"/>
    <mergeCell ref="H37:I37"/>
    <mergeCell ref="H32:I32"/>
    <mergeCell ref="H36:I36"/>
    <mergeCell ref="F30:G30"/>
    <mergeCell ref="F29:G29"/>
    <mergeCell ref="H29:I29"/>
    <mergeCell ref="H26:I26"/>
    <mergeCell ref="F23:G23"/>
    <mergeCell ref="N20:O20"/>
    <mergeCell ref="H22:I22"/>
    <mergeCell ref="J29:K29"/>
    <mergeCell ref="L29:M29"/>
    <mergeCell ref="N29:O29"/>
    <mergeCell ref="T15:U15"/>
    <mergeCell ref="H19:I19"/>
    <mergeCell ref="J19:K19"/>
    <mergeCell ref="H16:I16"/>
    <mergeCell ref="L17:M17"/>
    <mergeCell ref="N16:O16"/>
    <mergeCell ref="J16:K16"/>
    <mergeCell ref="J17:K17"/>
    <mergeCell ref="L19:M19"/>
    <mergeCell ref="N19:O19"/>
    <mergeCell ref="H18:I18"/>
    <mergeCell ref="J18:K18"/>
    <mergeCell ref="H25:I25"/>
    <mergeCell ref="H27:I27"/>
    <mergeCell ref="N17:O17"/>
    <mergeCell ref="L18:M18"/>
    <mergeCell ref="N18:O18"/>
    <mergeCell ref="H23:I23"/>
    <mergeCell ref="L22:M22"/>
    <mergeCell ref="H21:I21"/>
    <mergeCell ref="F28:G28"/>
    <mergeCell ref="F24:G24"/>
    <mergeCell ref="F21:G21"/>
    <mergeCell ref="F19:G19"/>
    <mergeCell ref="F20:G20"/>
    <mergeCell ref="F25:G25"/>
    <mergeCell ref="F26:G26"/>
    <mergeCell ref="F27:G27"/>
    <mergeCell ref="F40:G40"/>
    <mergeCell ref="F41:G41"/>
    <mergeCell ref="F34:G34"/>
    <mergeCell ref="F35:G35"/>
    <mergeCell ref="F36:G36"/>
    <mergeCell ref="F37:G37"/>
    <mergeCell ref="F38:G38"/>
    <mergeCell ref="F39:G39"/>
    <mergeCell ref="L15:M15"/>
    <mergeCell ref="N15:O15"/>
    <mergeCell ref="P16:Q16"/>
    <mergeCell ref="R16:S16"/>
    <mergeCell ref="L23:M23"/>
    <mergeCell ref="N22:O22"/>
    <mergeCell ref="P20:Q20"/>
    <mergeCell ref="P21:Q21"/>
    <mergeCell ref="L16:M16"/>
    <mergeCell ref="P15:Q15"/>
    <mergeCell ref="F17:G17"/>
    <mergeCell ref="F18:G18"/>
    <mergeCell ref="J22:K22"/>
    <mergeCell ref="H11:I11"/>
    <mergeCell ref="J11:K11"/>
    <mergeCell ref="J13:K13"/>
    <mergeCell ref="F22:G22"/>
    <mergeCell ref="J15:K15"/>
    <mergeCell ref="H17:I17"/>
    <mergeCell ref="H20:I20"/>
    <mergeCell ref="H14:I14"/>
    <mergeCell ref="L11:M11"/>
    <mergeCell ref="N11:O11"/>
    <mergeCell ref="P11:Q11"/>
    <mergeCell ref="J14:K14"/>
    <mergeCell ref="L14:M14"/>
    <mergeCell ref="N14:O14"/>
    <mergeCell ref="P14:Q14"/>
    <mergeCell ref="R11:S11"/>
    <mergeCell ref="F11:G11"/>
    <mergeCell ref="F13:G13"/>
    <mergeCell ref="J12:K12"/>
    <mergeCell ref="L12:M12"/>
    <mergeCell ref="H12:I12"/>
    <mergeCell ref="H13:I13"/>
    <mergeCell ref="N13:O13"/>
    <mergeCell ref="L13:M13"/>
    <mergeCell ref="N222:O222"/>
    <mergeCell ref="F12:G12"/>
    <mergeCell ref="P12:Q12"/>
    <mergeCell ref="R12:S12"/>
    <mergeCell ref="T12:U12"/>
    <mergeCell ref="N12:O12"/>
    <mergeCell ref="F15:G15"/>
    <mergeCell ref="F16:G16"/>
    <mergeCell ref="H15:I15"/>
    <mergeCell ref="R15:S15"/>
    <mergeCell ref="F222:G222"/>
    <mergeCell ref="R225:S225"/>
    <mergeCell ref="B222:E222"/>
    <mergeCell ref="H222:I222"/>
    <mergeCell ref="J222:K222"/>
    <mergeCell ref="B225:E225"/>
    <mergeCell ref="F225:G225"/>
    <mergeCell ref="H225:I225"/>
    <mergeCell ref="J225:K225"/>
    <mergeCell ref="L222:M222"/>
    <mergeCell ref="P218:Q218"/>
    <mergeCell ref="L221:M221"/>
    <mergeCell ref="N221:O221"/>
    <mergeCell ref="T225:U225"/>
    <mergeCell ref="F153:G153"/>
    <mergeCell ref="H153:I153"/>
    <mergeCell ref="J153:K153"/>
    <mergeCell ref="L153:M153"/>
    <mergeCell ref="N153:O153"/>
    <mergeCell ref="P153:Q153"/>
    <mergeCell ref="H216:I216"/>
    <mergeCell ref="J216:K216"/>
    <mergeCell ref="H217:I217"/>
    <mergeCell ref="J217:K217"/>
    <mergeCell ref="P221:Q221"/>
    <mergeCell ref="P220:Q220"/>
    <mergeCell ref="N220:O220"/>
    <mergeCell ref="J218:K218"/>
    <mergeCell ref="L218:M218"/>
    <mergeCell ref="N218:O218"/>
    <mergeCell ref="T156:U156"/>
    <mergeCell ref="H152:I152"/>
    <mergeCell ref="J156:K156"/>
    <mergeCell ref="P155:Q155"/>
    <mergeCell ref="L152:M152"/>
    <mergeCell ref="N154:O154"/>
    <mergeCell ref="R153:S153"/>
    <mergeCell ref="T153:U153"/>
    <mergeCell ref="R154:S154"/>
    <mergeCell ref="T154:U154"/>
    <mergeCell ref="T210:U210"/>
    <mergeCell ref="T208:U208"/>
    <mergeCell ref="T206:U206"/>
    <mergeCell ref="N209:O209"/>
    <mergeCell ref="P209:Q209"/>
    <mergeCell ref="R209:S209"/>
    <mergeCell ref="N207:O207"/>
    <mergeCell ref="T209:U209"/>
    <mergeCell ref="T203:U203"/>
    <mergeCell ref="T201:U201"/>
    <mergeCell ref="L209:M209"/>
    <mergeCell ref="L205:M205"/>
    <mergeCell ref="N205:O205"/>
    <mergeCell ref="P206:Q206"/>
    <mergeCell ref="R206:S206"/>
    <mergeCell ref="L208:M208"/>
    <mergeCell ref="N208:O208"/>
    <mergeCell ref="N204:O204"/>
    <mergeCell ref="H199:I199"/>
    <mergeCell ref="L207:M207"/>
    <mergeCell ref="R201:S201"/>
    <mergeCell ref="T204:U204"/>
    <mergeCell ref="T205:U205"/>
    <mergeCell ref="T202:U202"/>
    <mergeCell ref="P207:Q207"/>
    <mergeCell ref="P205:Q205"/>
    <mergeCell ref="R205:S205"/>
    <mergeCell ref="R204:S204"/>
    <mergeCell ref="B212:E212"/>
    <mergeCell ref="F212:G212"/>
    <mergeCell ref="H212:I212"/>
    <mergeCell ref="J212:K212"/>
    <mergeCell ref="T214:U214"/>
    <mergeCell ref="T211:U211"/>
    <mergeCell ref="T213:U213"/>
    <mergeCell ref="T212:U212"/>
    <mergeCell ref="N213:O213"/>
    <mergeCell ref="L214:M214"/>
    <mergeCell ref="F200:G200"/>
    <mergeCell ref="B199:E199"/>
    <mergeCell ref="P212:Q212"/>
    <mergeCell ref="R212:S212"/>
    <mergeCell ref="B210:E210"/>
    <mergeCell ref="F210:G210"/>
    <mergeCell ref="H210:I210"/>
    <mergeCell ref="J210:K210"/>
    <mergeCell ref="L210:M210"/>
    <mergeCell ref="N210:O210"/>
    <mergeCell ref="F202:G202"/>
    <mergeCell ref="H202:I202"/>
    <mergeCell ref="F150:G150"/>
    <mergeCell ref="B209:E209"/>
    <mergeCell ref="F209:G209"/>
    <mergeCell ref="H209:I209"/>
    <mergeCell ref="F151:G151"/>
    <mergeCell ref="H151:I151"/>
    <mergeCell ref="F201:G201"/>
    <mergeCell ref="B200:E201"/>
    <mergeCell ref="B204:E204"/>
    <mergeCell ref="F204:G204"/>
    <mergeCell ref="J209:K209"/>
    <mergeCell ref="B164:E164"/>
    <mergeCell ref="F164:G164"/>
    <mergeCell ref="H164:I164"/>
    <mergeCell ref="H204:I204"/>
    <mergeCell ref="J204:K204"/>
    <mergeCell ref="B181:E181"/>
    <mergeCell ref="B178:E178"/>
    <mergeCell ref="P204:Q204"/>
    <mergeCell ref="J162:K163"/>
    <mergeCell ref="H156:I156"/>
    <mergeCell ref="B207:E207"/>
    <mergeCell ref="F207:G207"/>
    <mergeCell ref="H207:I207"/>
    <mergeCell ref="J207:K207"/>
    <mergeCell ref="H177:I177"/>
    <mergeCell ref="J177:K177"/>
    <mergeCell ref="J164:K164"/>
    <mergeCell ref="V117:W119"/>
    <mergeCell ref="R14:S14"/>
    <mergeCell ref="T8:U8"/>
    <mergeCell ref="X118:Y118"/>
    <mergeCell ref="X46:Y46"/>
    <mergeCell ref="X47:Y47"/>
    <mergeCell ref="R105:S105"/>
    <mergeCell ref="V101:W101"/>
    <mergeCell ref="T16:U16"/>
    <mergeCell ref="T17:U17"/>
    <mergeCell ref="T11:U11"/>
    <mergeCell ref="Z117:Z120"/>
    <mergeCell ref="X8:Y8"/>
    <mergeCell ref="X10:X11"/>
    <mergeCell ref="Y10:Y11"/>
    <mergeCell ref="X117:Y117"/>
    <mergeCell ref="X119:X120"/>
    <mergeCell ref="Y119:Y120"/>
    <mergeCell ref="V8:W10"/>
    <mergeCell ref="X9:Y9"/>
    <mergeCell ref="T14:U14"/>
    <mergeCell ref="P13:Q13"/>
    <mergeCell ref="R13:S13"/>
    <mergeCell ref="T13:U13"/>
    <mergeCell ref="B8:E9"/>
    <mergeCell ref="R8:S8"/>
    <mergeCell ref="F8:G8"/>
    <mergeCell ref="H8:I8"/>
    <mergeCell ref="J8:K8"/>
    <mergeCell ref="L8:M8"/>
    <mergeCell ref="P8:Q8"/>
    <mergeCell ref="N8:O8"/>
    <mergeCell ref="L150:M150"/>
    <mergeCell ref="N150:O150"/>
    <mergeCell ref="J131:K131"/>
    <mergeCell ref="L134:M134"/>
    <mergeCell ref="N133:O133"/>
    <mergeCell ref="L133:M133"/>
    <mergeCell ref="L132:M132"/>
    <mergeCell ref="J143:K145"/>
    <mergeCell ref="N158:O158"/>
    <mergeCell ref="J159:K159"/>
    <mergeCell ref="J158:K158"/>
    <mergeCell ref="L158:M158"/>
    <mergeCell ref="J157:K157"/>
    <mergeCell ref="H168:M168"/>
    <mergeCell ref="L157:M157"/>
    <mergeCell ref="N157:O157"/>
    <mergeCell ref="N164:O164"/>
    <mergeCell ref="J160:K160"/>
    <mergeCell ref="B53:C53"/>
    <mergeCell ref="B44:C44"/>
    <mergeCell ref="B2:E2"/>
    <mergeCell ref="B3:E3"/>
    <mergeCell ref="B4:E4"/>
    <mergeCell ref="F2:K2"/>
    <mergeCell ref="F3:K3"/>
    <mergeCell ref="F4:K4"/>
    <mergeCell ref="B10:B11"/>
    <mergeCell ref="F14:G14"/>
    <mergeCell ref="D64:D65"/>
    <mergeCell ref="E64:E65"/>
    <mergeCell ref="C10:C11"/>
    <mergeCell ref="D10:D11"/>
    <mergeCell ref="E10:E11"/>
    <mergeCell ref="B56:C56"/>
    <mergeCell ref="B50:C50"/>
    <mergeCell ref="D50:E50"/>
    <mergeCell ref="B51:C51"/>
    <mergeCell ref="B52:C52"/>
    <mergeCell ref="B122:E122"/>
    <mergeCell ref="B121:E121"/>
    <mergeCell ref="B57:C57"/>
    <mergeCell ref="B58:C58"/>
    <mergeCell ref="B106:C106"/>
    <mergeCell ref="B123:E123"/>
    <mergeCell ref="B108:C108"/>
    <mergeCell ref="B112:C112"/>
    <mergeCell ref="B98:C98"/>
    <mergeCell ref="B107:C107"/>
    <mergeCell ref="B125:E125"/>
    <mergeCell ref="B126:E126"/>
    <mergeCell ref="B127:E127"/>
    <mergeCell ref="B128:E128"/>
    <mergeCell ref="B110:C110"/>
    <mergeCell ref="D110:E110"/>
    <mergeCell ref="B111:C111"/>
    <mergeCell ref="B124:E124"/>
    <mergeCell ref="B113:C113"/>
    <mergeCell ref="B117:E120"/>
    <mergeCell ref="F130:G130"/>
    <mergeCell ref="B131:E131"/>
    <mergeCell ref="B132:E132"/>
    <mergeCell ref="B130:E130"/>
    <mergeCell ref="B129:E129"/>
    <mergeCell ref="J152:K152"/>
    <mergeCell ref="F149:G149"/>
    <mergeCell ref="F146:G146"/>
    <mergeCell ref="H146:I146"/>
    <mergeCell ref="J146:K146"/>
    <mergeCell ref="B158:E158"/>
    <mergeCell ref="J201:K201"/>
    <mergeCell ref="V200:W200"/>
    <mergeCell ref="H149:I149"/>
    <mergeCell ref="J149:K149"/>
    <mergeCell ref="L149:M149"/>
    <mergeCell ref="N149:O149"/>
    <mergeCell ref="H200:I200"/>
    <mergeCell ref="J200:K200"/>
    <mergeCell ref="J169:K169"/>
    <mergeCell ref="T200:U200"/>
    <mergeCell ref="N201:O201"/>
    <mergeCell ref="P201:Q201"/>
    <mergeCell ref="L201:M201"/>
    <mergeCell ref="P200:Q200"/>
    <mergeCell ref="L200:M200"/>
    <mergeCell ref="N200:O200"/>
    <mergeCell ref="R200:S200"/>
    <mergeCell ref="T158:U158"/>
    <mergeCell ref="T159:U159"/>
    <mergeCell ref="T160:U160"/>
    <mergeCell ref="T151:U151"/>
    <mergeCell ref="T169:U169"/>
    <mergeCell ref="X190:Y190"/>
    <mergeCell ref="T190:U190"/>
    <mergeCell ref="V190:W190"/>
    <mergeCell ref="T152:U152"/>
    <mergeCell ref="T155:U155"/>
    <mergeCell ref="R149:S149"/>
    <mergeCell ref="R151:S151"/>
    <mergeCell ref="P160:Q160"/>
    <mergeCell ref="P149:Q149"/>
    <mergeCell ref="P151:Q151"/>
    <mergeCell ref="R158:S158"/>
    <mergeCell ref="R159:S159"/>
    <mergeCell ref="R157:S157"/>
    <mergeCell ref="R152:S152"/>
    <mergeCell ref="P159:Q159"/>
    <mergeCell ref="B192:E192"/>
    <mergeCell ref="X195:Y195"/>
    <mergeCell ref="L169:M169"/>
    <mergeCell ref="N169:O169"/>
    <mergeCell ref="N177:O177"/>
    <mergeCell ref="P177:Q177"/>
    <mergeCell ref="L190:M190"/>
    <mergeCell ref="L177:M177"/>
    <mergeCell ref="R169:S169"/>
    <mergeCell ref="P169:Q169"/>
    <mergeCell ref="X136:Y136"/>
    <mergeCell ref="X137:Y137"/>
    <mergeCell ref="V169:W169"/>
    <mergeCell ref="X169:Y169"/>
    <mergeCell ref="X138:Y138"/>
    <mergeCell ref="V162:W162"/>
    <mergeCell ref="X162:Y162"/>
    <mergeCell ref="X163:Y163"/>
    <mergeCell ref="X164:Y164"/>
    <mergeCell ref="V136:W136"/>
    <mergeCell ref="H125:I125"/>
    <mergeCell ref="J125:K125"/>
    <mergeCell ref="F128:G128"/>
    <mergeCell ref="H126:I126"/>
    <mergeCell ref="J126:K126"/>
    <mergeCell ref="F123:G123"/>
    <mergeCell ref="F126:G126"/>
    <mergeCell ref="H121:I121"/>
    <mergeCell ref="L125:M125"/>
    <mergeCell ref="H122:I122"/>
    <mergeCell ref="F124:G124"/>
    <mergeCell ref="F125:G125"/>
    <mergeCell ref="J123:K123"/>
    <mergeCell ref="H124:I124"/>
    <mergeCell ref="J124:K124"/>
    <mergeCell ref="F122:G122"/>
    <mergeCell ref="H123:I123"/>
    <mergeCell ref="J120:K120"/>
    <mergeCell ref="P125:Q125"/>
    <mergeCell ref="D55:E55"/>
    <mergeCell ref="F55:G55"/>
    <mergeCell ref="H55:I55"/>
    <mergeCell ref="F110:G110"/>
    <mergeCell ref="H110:I110"/>
    <mergeCell ref="B103:E103"/>
    <mergeCell ref="F103:G103"/>
    <mergeCell ref="F121:G121"/>
    <mergeCell ref="B48:E48"/>
    <mergeCell ref="X48:Y48"/>
    <mergeCell ref="L55:M55"/>
    <mergeCell ref="P103:Q103"/>
    <mergeCell ref="X103:Y103"/>
    <mergeCell ref="J105:K105"/>
    <mergeCell ref="B55:C55"/>
    <mergeCell ref="B101:E102"/>
    <mergeCell ref="B64:B65"/>
    <mergeCell ref="C64:C65"/>
    <mergeCell ref="H48:I48"/>
    <mergeCell ref="P48:Q48"/>
    <mergeCell ref="L46:M47"/>
    <mergeCell ref="J110:K110"/>
    <mergeCell ref="F101:G102"/>
    <mergeCell ref="H101:I102"/>
    <mergeCell ref="J97:K97"/>
    <mergeCell ref="L48:M48"/>
    <mergeCell ref="F48:G48"/>
    <mergeCell ref="H103:I103"/>
    <mergeCell ref="N117:O119"/>
    <mergeCell ref="L121:M121"/>
    <mergeCell ref="N122:O122"/>
    <mergeCell ref="L120:M120"/>
    <mergeCell ref="V46:W46"/>
    <mergeCell ref="B46:E47"/>
    <mergeCell ref="F46:G47"/>
    <mergeCell ref="H46:I47"/>
    <mergeCell ref="J46:K47"/>
    <mergeCell ref="R48:S48"/>
    <mergeCell ref="P225:Q225"/>
    <mergeCell ref="P121:Q121"/>
    <mergeCell ref="L123:M123"/>
    <mergeCell ref="N123:O123"/>
    <mergeCell ref="P123:Q123"/>
    <mergeCell ref="L124:M124"/>
    <mergeCell ref="L159:M159"/>
    <mergeCell ref="L160:M160"/>
    <mergeCell ref="L128:M128"/>
    <mergeCell ref="N128:O128"/>
    <mergeCell ref="B202:E202"/>
    <mergeCell ref="L146:M146"/>
    <mergeCell ref="N146:O146"/>
    <mergeCell ref="P146:Q146"/>
    <mergeCell ref="H176:M176"/>
    <mergeCell ref="J226:K226"/>
    <mergeCell ref="J147:K147"/>
    <mergeCell ref="N206:O206"/>
    <mergeCell ref="L225:M225"/>
    <mergeCell ref="N225:O225"/>
    <mergeCell ref="H238:I238"/>
    <mergeCell ref="B226:E226"/>
    <mergeCell ref="F226:G226"/>
    <mergeCell ref="H226:I226"/>
    <mergeCell ref="F147:G147"/>
    <mergeCell ref="H147:I147"/>
    <mergeCell ref="B174:E174"/>
    <mergeCell ref="B195:E195"/>
    <mergeCell ref="B194:E194"/>
    <mergeCell ref="H190:I190"/>
    <mergeCell ref="J236:K236"/>
    <mergeCell ref="F258:G258"/>
    <mergeCell ref="H258:I258"/>
    <mergeCell ref="B235:E235"/>
    <mergeCell ref="F235:G235"/>
    <mergeCell ref="H235:I235"/>
    <mergeCell ref="B239:E239"/>
    <mergeCell ref="F239:G239"/>
    <mergeCell ref="H239:I239"/>
    <mergeCell ref="B236:E236"/>
    <mergeCell ref="N203:O203"/>
    <mergeCell ref="L258:M258"/>
    <mergeCell ref="J258:K258"/>
    <mergeCell ref="F259:G259"/>
    <mergeCell ref="H259:I259"/>
    <mergeCell ref="J259:K259"/>
    <mergeCell ref="H228:I228"/>
    <mergeCell ref="J235:K235"/>
    <mergeCell ref="F236:G236"/>
    <mergeCell ref="H236:I236"/>
    <mergeCell ref="N202:O202"/>
    <mergeCell ref="L226:M226"/>
    <mergeCell ref="J202:K202"/>
    <mergeCell ref="H201:I201"/>
    <mergeCell ref="T258:U258"/>
    <mergeCell ref="N258:O258"/>
    <mergeCell ref="P258:Q258"/>
    <mergeCell ref="R258:S258"/>
    <mergeCell ref="P202:Q202"/>
    <mergeCell ref="L203:M203"/>
    <mergeCell ref="L204:M204"/>
    <mergeCell ref="V258:W258"/>
    <mergeCell ref="B148:E148"/>
    <mergeCell ref="F148:G148"/>
    <mergeCell ref="H148:I148"/>
    <mergeCell ref="J148:K148"/>
    <mergeCell ref="R148:S148"/>
    <mergeCell ref="N190:O190"/>
    <mergeCell ref="P190:Q190"/>
    <mergeCell ref="L202:M202"/>
    <mergeCell ref="T148:U148"/>
    <mergeCell ref="P203:Q203"/>
    <mergeCell ref="R203:S203"/>
    <mergeCell ref="L206:M206"/>
    <mergeCell ref="L259:M259"/>
    <mergeCell ref="N259:O259"/>
    <mergeCell ref="P259:Q259"/>
    <mergeCell ref="R259:S259"/>
    <mergeCell ref="N226:O226"/>
    <mergeCell ref="P226:Q226"/>
    <mergeCell ref="V259:W259"/>
    <mergeCell ref="X177:Y177"/>
    <mergeCell ref="X174:Y174"/>
    <mergeCell ref="V177:W177"/>
    <mergeCell ref="V201:W201"/>
    <mergeCell ref="L147:M147"/>
    <mergeCell ref="N147:O147"/>
    <mergeCell ref="P147:Q147"/>
    <mergeCell ref="R147:S147"/>
    <mergeCell ref="T147:U147"/>
    <mergeCell ref="B105:C105"/>
    <mergeCell ref="D105:E105"/>
    <mergeCell ref="F105:G105"/>
    <mergeCell ref="H105:I105"/>
    <mergeCell ref="F127:G127"/>
    <mergeCell ref="Z143:Z146"/>
    <mergeCell ref="X144:Y144"/>
    <mergeCell ref="X145:X146"/>
    <mergeCell ref="Y145:Y146"/>
    <mergeCell ref="X143:Y143"/>
    <mergeCell ref="L105:M105"/>
    <mergeCell ref="N105:O105"/>
    <mergeCell ref="T105:U105"/>
    <mergeCell ref="X101:Y101"/>
    <mergeCell ref="X102:Y102"/>
    <mergeCell ref="R101:S102"/>
    <mergeCell ref="T103:U103"/>
    <mergeCell ref="J103:K103"/>
    <mergeCell ref="J101:K102"/>
    <mergeCell ref="L101:M102"/>
    <mergeCell ref="N101:O102"/>
    <mergeCell ref="P101:Q102"/>
    <mergeCell ref="R103:S103"/>
    <mergeCell ref="F98:G98"/>
    <mergeCell ref="H98:I98"/>
    <mergeCell ref="J98:K98"/>
    <mergeCell ref="L98:M98"/>
    <mergeCell ref="N98:O98"/>
    <mergeCell ref="P98:Q98"/>
    <mergeCell ref="F96:G96"/>
    <mergeCell ref="H96:I96"/>
    <mergeCell ref="J96:K96"/>
    <mergeCell ref="L96:M96"/>
    <mergeCell ref="L97:M97"/>
    <mergeCell ref="N96:O96"/>
    <mergeCell ref="F97:G97"/>
    <mergeCell ref="H97:I97"/>
    <mergeCell ref="R94:S94"/>
    <mergeCell ref="T94:U94"/>
    <mergeCell ref="F95:G95"/>
    <mergeCell ref="H95:I95"/>
    <mergeCell ref="J95:K95"/>
    <mergeCell ref="L95:M95"/>
    <mergeCell ref="N95:O95"/>
    <mergeCell ref="P95:Q95"/>
    <mergeCell ref="R95:S95"/>
    <mergeCell ref="L93:M93"/>
    <mergeCell ref="N93:O93"/>
    <mergeCell ref="F94:G94"/>
    <mergeCell ref="H94:I94"/>
    <mergeCell ref="J94:K94"/>
    <mergeCell ref="L94:M94"/>
    <mergeCell ref="N94:O94"/>
    <mergeCell ref="N284:O284"/>
    <mergeCell ref="P284:Q284"/>
    <mergeCell ref="F92:G92"/>
    <mergeCell ref="H92:I92"/>
    <mergeCell ref="J92:K92"/>
    <mergeCell ref="L92:M92"/>
    <mergeCell ref="N92:O92"/>
    <mergeCell ref="P92:Q92"/>
    <mergeCell ref="F93:G93"/>
    <mergeCell ref="H93:I93"/>
    <mergeCell ref="L317:M317"/>
    <mergeCell ref="F286:G286"/>
    <mergeCell ref="F257:G257"/>
    <mergeCell ref="F199:G199"/>
    <mergeCell ref="F228:G228"/>
    <mergeCell ref="F216:G216"/>
    <mergeCell ref="F214:G214"/>
    <mergeCell ref="F220:G220"/>
    <mergeCell ref="F278:G278"/>
    <mergeCell ref="F217:G217"/>
    <mergeCell ref="F260:G260"/>
    <mergeCell ref="B316:E317"/>
    <mergeCell ref="F316:G316"/>
    <mergeCell ref="H316:I316"/>
    <mergeCell ref="J316:K316"/>
    <mergeCell ref="F317:G317"/>
    <mergeCell ref="H317:I317"/>
    <mergeCell ref="J317:K317"/>
    <mergeCell ref="B286:E286"/>
    <mergeCell ref="B267:E267"/>
    <mergeCell ref="J284:K284"/>
    <mergeCell ref="L284:M284"/>
    <mergeCell ref="T316:U316"/>
    <mergeCell ref="F90:G90"/>
    <mergeCell ref="H90:I90"/>
    <mergeCell ref="J90:K90"/>
    <mergeCell ref="L90:M90"/>
    <mergeCell ref="F91:G91"/>
    <mergeCell ref="H91:I91"/>
    <mergeCell ref="J91:K91"/>
    <mergeCell ref="R117:S119"/>
    <mergeCell ref="P93:Q93"/>
    <mergeCell ref="R93:S93"/>
    <mergeCell ref="T93:U93"/>
    <mergeCell ref="B315:E315"/>
    <mergeCell ref="F315:G315"/>
    <mergeCell ref="B284:E284"/>
    <mergeCell ref="F284:G284"/>
    <mergeCell ref="H284:I284"/>
    <mergeCell ref="B152:E152"/>
    <mergeCell ref="L316:M316"/>
    <mergeCell ref="N316:O316"/>
    <mergeCell ref="T284:U284"/>
    <mergeCell ref="R284:S284"/>
    <mergeCell ref="R92:S92"/>
    <mergeCell ref="T92:U92"/>
    <mergeCell ref="T95:U95"/>
    <mergeCell ref="T259:U259"/>
    <mergeCell ref="T226:U226"/>
    <mergeCell ref="R226:S226"/>
    <mergeCell ref="T317:U317"/>
    <mergeCell ref="R316:S316"/>
    <mergeCell ref="V317:W317"/>
    <mergeCell ref="V316:W316"/>
    <mergeCell ref="N317:O317"/>
    <mergeCell ref="P317:Q317"/>
    <mergeCell ref="R317:S317"/>
    <mergeCell ref="P316:Q316"/>
    <mergeCell ref="P88:Q88"/>
    <mergeCell ref="R88:S88"/>
    <mergeCell ref="T88:U88"/>
    <mergeCell ref="F89:G89"/>
    <mergeCell ref="H89:I89"/>
    <mergeCell ref="J89:K89"/>
    <mergeCell ref="L89:M89"/>
    <mergeCell ref="P89:Q89"/>
    <mergeCell ref="R89:S89"/>
    <mergeCell ref="N88:O88"/>
    <mergeCell ref="N90:O90"/>
    <mergeCell ref="P90:Q90"/>
    <mergeCell ref="R90:S90"/>
    <mergeCell ref="P91:Q91"/>
    <mergeCell ref="F88:G88"/>
    <mergeCell ref="H88:I88"/>
    <mergeCell ref="J88:K88"/>
    <mergeCell ref="L88:M88"/>
    <mergeCell ref="N91:O91"/>
    <mergeCell ref="N89:O89"/>
    <mergeCell ref="L91:M91"/>
    <mergeCell ref="R86:S86"/>
    <mergeCell ref="T86:U86"/>
    <mergeCell ref="F87:G87"/>
    <mergeCell ref="H87:I87"/>
    <mergeCell ref="J87:K87"/>
    <mergeCell ref="L87:M87"/>
    <mergeCell ref="N87:O87"/>
    <mergeCell ref="P87:Q87"/>
    <mergeCell ref="R87:S87"/>
    <mergeCell ref="T87:U87"/>
    <mergeCell ref="F86:G86"/>
    <mergeCell ref="H86:I86"/>
    <mergeCell ref="J86:K86"/>
    <mergeCell ref="L86:M86"/>
    <mergeCell ref="N86:O86"/>
    <mergeCell ref="P86:Q86"/>
    <mergeCell ref="R84:S84"/>
    <mergeCell ref="T84:U84"/>
    <mergeCell ref="F85:G85"/>
    <mergeCell ref="H85:I85"/>
    <mergeCell ref="J85:K85"/>
    <mergeCell ref="L85:M85"/>
    <mergeCell ref="N85:O85"/>
    <mergeCell ref="P85:Q85"/>
    <mergeCell ref="R85:S85"/>
    <mergeCell ref="T85:U85"/>
    <mergeCell ref="F84:G84"/>
    <mergeCell ref="H84:I84"/>
    <mergeCell ref="J84:K84"/>
    <mergeCell ref="L84:M84"/>
    <mergeCell ref="N84:O84"/>
    <mergeCell ref="P84:Q84"/>
    <mergeCell ref="R82:S82"/>
    <mergeCell ref="T82:U82"/>
    <mergeCell ref="F83:G83"/>
    <mergeCell ref="H83:I83"/>
    <mergeCell ref="J83:K83"/>
    <mergeCell ref="L83:M83"/>
    <mergeCell ref="N83:O83"/>
    <mergeCell ref="P83:Q83"/>
    <mergeCell ref="R83:S83"/>
    <mergeCell ref="T83:U83"/>
    <mergeCell ref="F82:G82"/>
    <mergeCell ref="H82:I82"/>
    <mergeCell ref="J82:K82"/>
    <mergeCell ref="L82:M82"/>
    <mergeCell ref="N82:O82"/>
    <mergeCell ref="P82:Q82"/>
    <mergeCell ref="R80:S80"/>
    <mergeCell ref="T80:U80"/>
    <mergeCell ref="F81:G81"/>
    <mergeCell ref="H81:I81"/>
    <mergeCell ref="J81:K81"/>
    <mergeCell ref="L81:M81"/>
    <mergeCell ref="N81:O81"/>
    <mergeCell ref="P81:Q81"/>
    <mergeCell ref="R81:S81"/>
    <mergeCell ref="T81:U81"/>
    <mergeCell ref="F80:G80"/>
    <mergeCell ref="H80:I80"/>
    <mergeCell ref="J80:K80"/>
    <mergeCell ref="L80:M80"/>
    <mergeCell ref="N80:O80"/>
    <mergeCell ref="P80:Q80"/>
    <mergeCell ref="N79:O79"/>
    <mergeCell ref="P79:Q79"/>
    <mergeCell ref="R79:S79"/>
    <mergeCell ref="T79:U79"/>
    <mergeCell ref="F79:G79"/>
    <mergeCell ref="H79:I79"/>
    <mergeCell ref="J79:K79"/>
    <mergeCell ref="L79:M79"/>
    <mergeCell ref="T77:U77"/>
    <mergeCell ref="F78:G78"/>
    <mergeCell ref="H78:I78"/>
    <mergeCell ref="J78:K78"/>
    <mergeCell ref="L78:M78"/>
    <mergeCell ref="N78:O78"/>
    <mergeCell ref="P78:Q78"/>
    <mergeCell ref="R78:S78"/>
    <mergeCell ref="F77:G77"/>
    <mergeCell ref="J77:K77"/>
    <mergeCell ref="L77:M77"/>
    <mergeCell ref="N77:O77"/>
    <mergeCell ref="P77:Q77"/>
    <mergeCell ref="R77:S77"/>
    <mergeCell ref="R342:S342"/>
    <mergeCell ref="B342:E342"/>
    <mergeCell ref="F342:G342"/>
    <mergeCell ref="H342:I342"/>
    <mergeCell ref="J342:K342"/>
    <mergeCell ref="L342:M342"/>
    <mergeCell ref="N342:O342"/>
    <mergeCell ref="P342:Q342"/>
    <mergeCell ref="N374:O374"/>
    <mergeCell ref="B373:E373"/>
    <mergeCell ref="F373:G373"/>
    <mergeCell ref="B347:E347"/>
    <mergeCell ref="F347:G347"/>
    <mergeCell ref="H347:I347"/>
    <mergeCell ref="J347:K347"/>
    <mergeCell ref="H373:I373"/>
    <mergeCell ref="P374:Q374"/>
    <mergeCell ref="B374:E375"/>
    <mergeCell ref="F374:G374"/>
    <mergeCell ref="H374:I374"/>
    <mergeCell ref="J374:K374"/>
    <mergeCell ref="B344:E344"/>
    <mergeCell ref="F344:G344"/>
    <mergeCell ref="L374:M374"/>
    <mergeCell ref="L345:M345"/>
    <mergeCell ref="N345:O345"/>
    <mergeCell ref="T374:U374"/>
    <mergeCell ref="H76:I76"/>
    <mergeCell ref="J76:K76"/>
    <mergeCell ref="L76:M76"/>
    <mergeCell ref="N76:O76"/>
    <mergeCell ref="P76:Q76"/>
    <mergeCell ref="R76:S76"/>
    <mergeCell ref="T76:U76"/>
    <mergeCell ref="H77:I77"/>
    <mergeCell ref="T342:U342"/>
    <mergeCell ref="V374:W374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R374:S374"/>
    <mergeCell ref="V375:W375"/>
    <mergeCell ref="F75:G75"/>
    <mergeCell ref="H75:I75"/>
    <mergeCell ref="J75:K75"/>
    <mergeCell ref="L75:M75"/>
    <mergeCell ref="N75:O75"/>
    <mergeCell ref="P75:Q75"/>
    <mergeCell ref="R75:S75"/>
    <mergeCell ref="T75:U75"/>
    <mergeCell ref="F76:G76"/>
    <mergeCell ref="R73:S73"/>
    <mergeCell ref="T73:U73"/>
    <mergeCell ref="F74:G74"/>
    <mergeCell ref="H74:I74"/>
    <mergeCell ref="J74:K74"/>
    <mergeCell ref="L74:M74"/>
    <mergeCell ref="N74:O74"/>
    <mergeCell ref="P74:Q74"/>
    <mergeCell ref="R74:S74"/>
    <mergeCell ref="T74:U74"/>
    <mergeCell ref="F73:G73"/>
    <mergeCell ref="H73:I73"/>
    <mergeCell ref="J73:K73"/>
    <mergeCell ref="L73:M73"/>
    <mergeCell ref="N73:O73"/>
    <mergeCell ref="P73:Q73"/>
    <mergeCell ref="R71:S71"/>
    <mergeCell ref="T71:U71"/>
    <mergeCell ref="F72:G72"/>
    <mergeCell ref="H72:I72"/>
    <mergeCell ref="J72:K72"/>
    <mergeCell ref="L72:M72"/>
    <mergeCell ref="N72:O72"/>
    <mergeCell ref="P72:Q72"/>
    <mergeCell ref="R72:S72"/>
    <mergeCell ref="T72:U72"/>
    <mergeCell ref="F71:G71"/>
    <mergeCell ref="H71:I71"/>
    <mergeCell ref="J71:K71"/>
    <mergeCell ref="L71:M71"/>
    <mergeCell ref="N71:O71"/>
    <mergeCell ref="P71:Q71"/>
    <mergeCell ref="T69:U69"/>
    <mergeCell ref="F70:G70"/>
    <mergeCell ref="H70:I70"/>
    <mergeCell ref="J70:K70"/>
    <mergeCell ref="L70:M70"/>
    <mergeCell ref="N70:O70"/>
    <mergeCell ref="P70:Q70"/>
    <mergeCell ref="R70:S70"/>
    <mergeCell ref="T70:U70"/>
    <mergeCell ref="P68:Q68"/>
    <mergeCell ref="R68:S68"/>
    <mergeCell ref="T68:U68"/>
    <mergeCell ref="F69:G69"/>
    <mergeCell ref="H69:I69"/>
    <mergeCell ref="J69:K69"/>
    <mergeCell ref="L69:M69"/>
    <mergeCell ref="N69:O69"/>
    <mergeCell ref="P69:Q69"/>
    <mergeCell ref="R69:S69"/>
    <mergeCell ref="F66:G66"/>
    <mergeCell ref="F68:G68"/>
    <mergeCell ref="H68:I68"/>
    <mergeCell ref="J68:K68"/>
    <mergeCell ref="L68:M68"/>
    <mergeCell ref="N68:O68"/>
    <mergeCell ref="N67:O67"/>
    <mergeCell ref="P67:Q67"/>
    <mergeCell ref="R67:S67"/>
    <mergeCell ref="T67:U67"/>
    <mergeCell ref="F67:G67"/>
    <mergeCell ref="H67:I67"/>
    <mergeCell ref="J67:K67"/>
    <mergeCell ref="L67:M67"/>
    <mergeCell ref="H65:I65"/>
    <mergeCell ref="J65:K65"/>
    <mergeCell ref="L65:M65"/>
    <mergeCell ref="N65:O65"/>
    <mergeCell ref="P65:Q65"/>
    <mergeCell ref="R66:S66"/>
    <mergeCell ref="L62:M62"/>
    <mergeCell ref="N62:O62"/>
    <mergeCell ref="P62:Q62"/>
    <mergeCell ref="R62:S62"/>
    <mergeCell ref="V62:W64"/>
    <mergeCell ref="H66:I66"/>
    <mergeCell ref="J66:K66"/>
    <mergeCell ref="L66:M66"/>
    <mergeCell ref="N66:O66"/>
    <mergeCell ref="P66:Q66"/>
    <mergeCell ref="X62:Y62"/>
    <mergeCell ref="X63:Y63"/>
    <mergeCell ref="X64:X65"/>
    <mergeCell ref="Y64:Y65"/>
    <mergeCell ref="H61:K61"/>
    <mergeCell ref="B62:E63"/>
    <mergeCell ref="F62:G62"/>
    <mergeCell ref="H62:I62"/>
    <mergeCell ref="J62:K62"/>
    <mergeCell ref="R65:S65"/>
    <mergeCell ref="B400:E400"/>
    <mergeCell ref="F400:G400"/>
    <mergeCell ref="H400:I400"/>
    <mergeCell ref="J400:K400"/>
    <mergeCell ref="F65:G65"/>
    <mergeCell ref="B170:E170"/>
    <mergeCell ref="B138:E138"/>
    <mergeCell ref="B147:E147"/>
    <mergeCell ref="B150:E150"/>
    <mergeCell ref="B153:E153"/>
    <mergeCell ref="T400:U400"/>
    <mergeCell ref="L400:M400"/>
    <mergeCell ref="N400:O400"/>
    <mergeCell ref="P400:Q400"/>
    <mergeCell ref="R400:S400"/>
    <mergeCell ref="T318:U318"/>
    <mergeCell ref="T319:U319"/>
    <mergeCell ref="T320:U320"/>
    <mergeCell ref="T321:U321"/>
    <mergeCell ref="L319:M319"/>
    <mergeCell ref="J121:K121"/>
    <mergeCell ref="H117:I119"/>
    <mergeCell ref="J117:K119"/>
    <mergeCell ref="B136:E137"/>
    <mergeCell ref="B133:E133"/>
    <mergeCell ref="B134:E134"/>
    <mergeCell ref="F131:G131"/>
    <mergeCell ref="F132:G132"/>
    <mergeCell ref="F120:G120"/>
    <mergeCell ref="F129:G129"/>
    <mergeCell ref="P143:Q145"/>
    <mergeCell ref="L122:M122"/>
    <mergeCell ref="H127:I127"/>
    <mergeCell ref="J127:K127"/>
    <mergeCell ref="L143:M145"/>
    <mergeCell ref="J122:K122"/>
    <mergeCell ref="H128:I128"/>
    <mergeCell ref="J128:K128"/>
    <mergeCell ref="H131:I131"/>
    <mergeCell ref="H132:I132"/>
    <mergeCell ref="B143:E146"/>
    <mergeCell ref="B173:E173"/>
    <mergeCell ref="B172:E172"/>
    <mergeCell ref="B171:E171"/>
    <mergeCell ref="N130:O130"/>
    <mergeCell ref="N129:O129"/>
    <mergeCell ref="F143:G145"/>
    <mergeCell ref="H143:I145"/>
    <mergeCell ref="L148:M148"/>
    <mergeCell ref="H162:I163"/>
    <mergeCell ref="B190:E190"/>
    <mergeCell ref="F190:G190"/>
    <mergeCell ref="B193:E193"/>
    <mergeCell ref="B191:E191"/>
    <mergeCell ref="V143:W145"/>
    <mergeCell ref="B203:E203"/>
    <mergeCell ref="F203:G203"/>
    <mergeCell ref="H203:I203"/>
    <mergeCell ref="J203:K203"/>
    <mergeCell ref="N143:O145"/>
    <mergeCell ref="J206:K206"/>
    <mergeCell ref="B205:E205"/>
    <mergeCell ref="F205:G205"/>
    <mergeCell ref="H205:I205"/>
    <mergeCell ref="J205:K205"/>
    <mergeCell ref="N211:O211"/>
    <mergeCell ref="B206:E206"/>
    <mergeCell ref="F206:G206"/>
    <mergeCell ref="H206:I206"/>
    <mergeCell ref="P211:Q211"/>
    <mergeCell ref="R211:S211"/>
    <mergeCell ref="B208:E208"/>
    <mergeCell ref="F208:G208"/>
    <mergeCell ref="H208:I208"/>
    <mergeCell ref="J208:K208"/>
    <mergeCell ref="P210:Q210"/>
    <mergeCell ref="B211:E211"/>
    <mergeCell ref="R210:S210"/>
    <mergeCell ref="B213:E213"/>
    <mergeCell ref="F213:G213"/>
    <mergeCell ref="H213:I213"/>
    <mergeCell ref="J213:K213"/>
    <mergeCell ref="P208:Q208"/>
    <mergeCell ref="R208:S208"/>
    <mergeCell ref="F211:G211"/>
    <mergeCell ref="H211:I211"/>
    <mergeCell ref="J211:K211"/>
    <mergeCell ref="L211:M211"/>
    <mergeCell ref="P213:Q213"/>
    <mergeCell ref="R213:S213"/>
    <mergeCell ref="F215:G215"/>
    <mergeCell ref="H215:I215"/>
    <mergeCell ref="J215:K215"/>
    <mergeCell ref="L215:M215"/>
    <mergeCell ref="P215:Q215"/>
    <mergeCell ref="R215:S215"/>
    <mergeCell ref="H214:I214"/>
    <mergeCell ref="J214:K214"/>
    <mergeCell ref="T215:U215"/>
    <mergeCell ref="T217:U217"/>
    <mergeCell ref="B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B221:E221"/>
    <mergeCell ref="F221:G221"/>
    <mergeCell ref="H221:I221"/>
    <mergeCell ref="J221:K221"/>
    <mergeCell ref="T221:U221"/>
    <mergeCell ref="H220:I220"/>
    <mergeCell ref="J220:K220"/>
    <mergeCell ref="R220:S220"/>
    <mergeCell ref="R221:S221"/>
    <mergeCell ref="N223:O223"/>
    <mergeCell ref="P223:Q223"/>
    <mergeCell ref="R223:S223"/>
    <mergeCell ref="T223:U223"/>
    <mergeCell ref="F223:G223"/>
    <mergeCell ref="H223:I223"/>
    <mergeCell ref="J223:K223"/>
    <mergeCell ref="L223:M223"/>
    <mergeCell ref="R224:S224"/>
    <mergeCell ref="T224:U224"/>
    <mergeCell ref="F224:G224"/>
    <mergeCell ref="H224:I224"/>
    <mergeCell ref="J224:K224"/>
    <mergeCell ref="L224:M224"/>
    <mergeCell ref="J260:K260"/>
    <mergeCell ref="L260:M260"/>
    <mergeCell ref="N260:O260"/>
    <mergeCell ref="P260:Q260"/>
    <mergeCell ref="N224:O224"/>
    <mergeCell ref="P224:Q224"/>
    <mergeCell ref="L234:M234"/>
    <mergeCell ref="N234:O234"/>
    <mergeCell ref="P234:Q234"/>
    <mergeCell ref="J231:K231"/>
    <mergeCell ref="R260:S260"/>
    <mergeCell ref="T260:U260"/>
    <mergeCell ref="L235:M235"/>
    <mergeCell ref="N235:O235"/>
    <mergeCell ref="P235:Q235"/>
    <mergeCell ref="R235:S235"/>
    <mergeCell ref="T235:U235"/>
    <mergeCell ref="L236:M236"/>
    <mergeCell ref="N236:O236"/>
    <mergeCell ref="P236:Q236"/>
    <mergeCell ref="N261:O261"/>
    <mergeCell ref="P261:Q261"/>
    <mergeCell ref="R261:S261"/>
    <mergeCell ref="T261:U261"/>
    <mergeCell ref="F261:G261"/>
    <mergeCell ref="H261:I261"/>
    <mergeCell ref="J261:K261"/>
    <mergeCell ref="L261:M261"/>
    <mergeCell ref="L262:M262"/>
    <mergeCell ref="N262:O262"/>
    <mergeCell ref="P262:Q262"/>
    <mergeCell ref="R262:S262"/>
    <mergeCell ref="B262:E262"/>
    <mergeCell ref="F262:G262"/>
    <mergeCell ref="H262:I262"/>
    <mergeCell ref="J262:K262"/>
    <mergeCell ref="T264:U264"/>
    <mergeCell ref="B263:E263"/>
    <mergeCell ref="F263:G263"/>
    <mergeCell ref="H263:I263"/>
    <mergeCell ref="J263:K263"/>
    <mergeCell ref="T262:U262"/>
    <mergeCell ref="N263:O263"/>
    <mergeCell ref="P263:Q263"/>
    <mergeCell ref="R263:S263"/>
    <mergeCell ref="T263:U263"/>
    <mergeCell ref="H264:I264"/>
    <mergeCell ref="J264:K264"/>
    <mergeCell ref="L264:M264"/>
    <mergeCell ref="N264:O264"/>
    <mergeCell ref="P264:Q264"/>
    <mergeCell ref="R264:S264"/>
    <mergeCell ref="N265:O265"/>
    <mergeCell ref="P265:Q265"/>
    <mergeCell ref="R265:S265"/>
    <mergeCell ref="T265:U265"/>
    <mergeCell ref="L263:M263"/>
    <mergeCell ref="F265:G265"/>
    <mergeCell ref="H265:I265"/>
    <mergeCell ref="J265:K265"/>
    <mergeCell ref="L265:M265"/>
    <mergeCell ref="F264:G264"/>
    <mergeCell ref="N266:O266"/>
    <mergeCell ref="P266:Q266"/>
    <mergeCell ref="R266:S266"/>
    <mergeCell ref="T266:U266"/>
    <mergeCell ref="F266:G266"/>
    <mergeCell ref="H266:I266"/>
    <mergeCell ref="J266:K266"/>
    <mergeCell ref="L266:M266"/>
    <mergeCell ref="N267:O267"/>
    <mergeCell ref="P267:Q267"/>
    <mergeCell ref="R267:S267"/>
    <mergeCell ref="T267:U267"/>
    <mergeCell ref="F267:G267"/>
    <mergeCell ref="H267:I267"/>
    <mergeCell ref="J267:K267"/>
    <mergeCell ref="L267:M267"/>
    <mergeCell ref="L268:M268"/>
    <mergeCell ref="N268:O268"/>
    <mergeCell ref="P268:Q268"/>
    <mergeCell ref="R268:S268"/>
    <mergeCell ref="B268:E268"/>
    <mergeCell ref="F268:G268"/>
    <mergeCell ref="H268:I268"/>
    <mergeCell ref="J268:K268"/>
    <mergeCell ref="T268:U268"/>
    <mergeCell ref="B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L270:M270"/>
    <mergeCell ref="N270:O270"/>
    <mergeCell ref="P270:Q270"/>
    <mergeCell ref="R270:S270"/>
    <mergeCell ref="B270:E270"/>
    <mergeCell ref="F270:G270"/>
    <mergeCell ref="H270:I270"/>
    <mergeCell ref="J270:K270"/>
    <mergeCell ref="T270:U270"/>
    <mergeCell ref="B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N272:O272"/>
    <mergeCell ref="P272:Q272"/>
    <mergeCell ref="R272:S272"/>
    <mergeCell ref="B272:E272"/>
    <mergeCell ref="F272:G272"/>
    <mergeCell ref="H272:I272"/>
    <mergeCell ref="J272:K272"/>
    <mergeCell ref="T272:U272"/>
    <mergeCell ref="B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P274:Q274"/>
    <mergeCell ref="R274:S274"/>
    <mergeCell ref="B274:E274"/>
    <mergeCell ref="F274:G274"/>
    <mergeCell ref="H274:I274"/>
    <mergeCell ref="J274:K274"/>
    <mergeCell ref="T274:U274"/>
    <mergeCell ref="B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P276:Q276"/>
    <mergeCell ref="B277:E277"/>
    <mergeCell ref="F277:G277"/>
    <mergeCell ref="H277:I277"/>
    <mergeCell ref="J277:K277"/>
    <mergeCell ref="R276:S276"/>
    <mergeCell ref="B276:E276"/>
    <mergeCell ref="F276:G276"/>
    <mergeCell ref="H276:I276"/>
    <mergeCell ref="J276:K276"/>
    <mergeCell ref="P278:Q278"/>
    <mergeCell ref="R278:S278"/>
    <mergeCell ref="J278:K278"/>
    <mergeCell ref="T276:U276"/>
    <mergeCell ref="L277:M277"/>
    <mergeCell ref="N277:O277"/>
    <mergeCell ref="P277:Q277"/>
    <mergeCell ref="R277:S277"/>
    <mergeCell ref="T277:U277"/>
    <mergeCell ref="L276:M276"/>
    <mergeCell ref="T278:U278"/>
    <mergeCell ref="B279:E279"/>
    <mergeCell ref="F279:G279"/>
    <mergeCell ref="H279:I279"/>
    <mergeCell ref="J279:K279"/>
    <mergeCell ref="L279:M279"/>
    <mergeCell ref="N279:O279"/>
    <mergeCell ref="P279:Q279"/>
    <mergeCell ref="R279:S279"/>
    <mergeCell ref="T279:U279"/>
    <mergeCell ref="P281:Q281"/>
    <mergeCell ref="L282:M282"/>
    <mergeCell ref="R281:S281"/>
    <mergeCell ref="T281:U281"/>
    <mergeCell ref="L280:M280"/>
    <mergeCell ref="N280:O280"/>
    <mergeCell ref="P280:Q280"/>
    <mergeCell ref="R280:S280"/>
    <mergeCell ref="P282:Q282"/>
    <mergeCell ref="R282:S282"/>
    <mergeCell ref="T282:U282"/>
    <mergeCell ref="J282:K282"/>
    <mergeCell ref="T280:U280"/>
    <mergeCell ref="B281:E281"/>
    <mergeCell ref="F281:G281"/>
    <mergeCell ref="H281:I281"/>
    <mergeCell ref="J281:K281"/>
    <mergeCell ref="L281:M281"/>
    <mergeCell ref="F282:G282"/>
    <mergeCell ref="B280:E280"/>
    <mergeCell ref="L283:M283"/>
    <mergeCell ref="N283:O283"/>
    <mergeCell ref="P283:Q283"/>
    <mergeCell ref="R283:S283"/>
    <mergeCell ref="B283:E283"/>
    <mergeCell ref="F283:G283"/>
    <mergeCell ref="H283:I283"/>
    <mergeCell ref="J283:K283"/>
    <mergeCell ref="T283:U283"/>
    <mergeCell ref="B318:E318"/>
    <mergeCell ref="F318:G318"/>
    <mergeCell ref="H318:I318"/>
    <mergeCell ref="J318:K318"/>
    <mergeCell ref="L318:M318"/>
    <mergeCell ref="N318:O318"/>
    <mergeCell ref="P318:Q318"/>
    <mergeCell ref="R318:S318"/>
    <mergeCell ref="H287:I287"/>
    <mergeCell ref="N319:O319"/>
    <mergeCell ref="P319:Q319"/>
    <mergeCell ref="R319:S319"/>
    <mergeCell ref="B319:E319"/>
    <mergeCell ref="F319:G319"/>
    <mergeCell ref="H319:I319"/>
    <mergeCell ref="J319:K319"/>
    <mergeCell ref="L320:M320"/>
    <mergeCell ref="N320:O320"/>
    <mergeCell ref="P320:Q320"/>
    <mergeCell ref="R320:S320"/>
    <mergeCell ref="B320:E320"/>
    <mergeCell ref="F320:G320"/>
    <mergeCell ref="H320:I320"/>
    <mergeCell ref="J320:K320"/>
    <mergeCell ref="L321:M321"/>
    <mergeCell ref="N321:O321"/>
    <mergeCell ref="P321:Q321"/>
    <mergeCell ref="R321:S321"/>
    <mergeCell ref="B321:E321"/>
    <mergeCell ref="F321:G321"/>
    <mergeCell ref="H321:I321"/>
    <mergeCell ref="J321:K321"/>
    <mergeCell ref="L322:M322"/>
    <mergeCell ref="N322:O322"/>
    <mergeCell ref="P322:Q322"/>
    <mergeCell ref="R322:S322"/>
    <mergeCell ref="B322:E322"/>
    <mergeCell ref="F322:G322"/>
    <mergeCell ref="H322:I322"/>
    <mergeCell ref="J322:K322"/>
    <mergeCell ref="T322:U322"/>
    <mergeCell ref="B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L324:M324"/>
    <mergeCell ref="N324:O324"/>
    <mergeCell ref="P324:Q324"/>
    <mergeCell ref="R324:S324"/>
    <mergeCell ref="B324:E324"/>
    <mergeCell ref="F324:G324"/>
    <mergeCell ref="H324:I324"/>
    <mergeCell ref="J324:K324"/>
    <mergeCell ref="T324:U324"/>
    <mergeCell ref="B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L326:M326"/>
    <mergeCell ref="N326:O326"/>
    <mergeCell ref="P326:Q326"/>
    <mergeCell ref="R326:S326"/>
    <mergeCell ref="B326:E326"/>
    <mergeCell ref="F326:G326"/>
    <mergeCell ref="H326:I326"/>
    <mergeCell ref="J326:K326"/>
    <mergeCell ref="T326:U326"/>
    <mergeCell ref="B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L328:M328"/>
    <mergeCell ref="N328:O328"/>
    <mergeCell ref="P328:Q328"/>
    <mergeCell ref="R328:S328"/>
    <mergeCell ref="B328:E328"/>
    <mergeCell ref="F328:G328"/>
    <mergeCell ref="H328:I328"/>
    <mergeCell ref="J328:K328"/>
    <mergeCell ref="T328:U328"/>
    <mergeCell ref="B329:E329"/>
    <mergeCell ref="F329:G329"/>
    <mergeCell ref="H329:I329"/>
    <mergeCell ref="J329:K329"/>
    <mergeCell ref="L329:M329"/>
    <mergeCell ref="N329:O329"/>
    <mergeCell ref="P329:Q329"/>
    <mergeCell ref="R329:S329"/>
    <mergeCell ref="T329:U329"/>
    <mergeCell ref="L330:M330"/>
    <mergeCell ref="N330:O330"/>
    <mergeCell ref="P330:Q330"/>
    <mergeCell ref="R330:S330"/>
    <mergeCell ref="B330:E330"/>
    <mergeCell ref="F330:G330"/>
    <mergeCell ref="H330:I330"/>
    <mergeCell ref="J330:K330"/>
    <mergeCell ref="T330:U330"/>
    <mergeCell ref="B331:E331"/>
    <mergeCell ref="F331:G331"/>
    <mergeCell ref="H331:I331"/>
    <mergeCell ref="J331:K331"/>
    <mergeCell ref="L331:M331"/>
    <mergeCell ref="N331:O331"/>
    <mergeCell ref="P331:Q331"/>
    <mergeCell ref="R331:S331"/>
    <mergeCell ref="T331:U331"/>
    <mergeCell ref="L332:M332"/>
    <mergeCell ref="N332:O332"/>
    <mergeCell ref="P332:Q332"/>
    <mergeCell ref="R332:S332"/>
    <mergeCell ref="B332:E332"/>
    <mergeCell ref="F332:G332"/>
    <mergeCell ref="H332:I332"/>
    <mergeCell ref="J332:K332"/>
    <mergeCell ref="T332:U332"/>
    <mergeCell ref="B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L334:M334"/>
    <mergeCell ref="N334:O334"/>
    <mergeCell ref="P334:Q334"/>
    <mergeCell ref="R334:S334"/>
    <mergeCell ref="B334:E334"/>
    <mergeCell ref="F334:G334"/>
    <mergeCell ref="H334:I334"/>
    <mergeCell ref="J334:K334"/>
    <mergeCell ref="T334:U334"/>
    <mergeCell ref="B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L336:M336"/>
    <mergeCell ref="N336:O336"/>
    <mergeCell ref="P336:Q336"/>
    <mergeCell ref="R336:S336"/>
    <mergeCell ref="B336:E336"/>
    <mergeCell ref="F336:G336"/>
    <mergeCell ref="H336:I336"/>
    <mergeCell ref="J336:K336"/>
    <mergeCell ref="T336:U336"/>
    <mergeCell ref="B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L338:M338"/>
    <mergeCell ref="N338:O338"/>
    <mergeCell ref="P338:Q338"/>
    <mergeCell ref="R338:S338"/>
    <mergeCell ref="B338:E338"/>
    <mergeCell ref="F338:G338"/>
    <mergeCell ref="H338:I338"/>
    <mergeCell ref="J338:K338"/>
    <mergeCell ref="T338:U338"/>
    <mergeCell ref="B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L340:M340"/>
    <mergeCell ref="N340:O340"/>
    <mergeCell ref="P340:Q340"/>
    <mergeCell ref="R340:S340"/>
    <mergeCell ref="B340:E340"/>
    <mergeCell ref="F340:G340"/>
    <mergeCell ref="H340:I340"/>
    <mergeCell ref="J340:K340"/>
    <mergeCell ref="T340:U340"/>
    <mergeCell ref="B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L376:M376"/>
    <mergeCell ref="N376:O376"/>
    <mergeCell ref="P376:Q376"/>
    <mergeCell ref="R376:S376"/>
    <mergeCell ref="B376:E376"/>
    <mergeCell ref="F376:G376"/>
    <mergeCell ref="H376:I376"/>
    <mergeCell ref="J376:K376"/>
    <mergeCell ref="T376:U376"/>
    <mergeCell ref="B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L378:M378"/>
    <mergeCell ref="N378:O378"/>
    <mergeCell ref="P378:Q378"/>
    <mergeCell ref="R378:S378"/>
    <mergeCell ref="B378:E378"/>
    <mergeCell ref="F378:G378"/>
    <mergeCell ref="H378:I378"/>
    <mergeCell ref="J378:K378"/>
    <mergeCell ref="T378:U378"/>
    <mergeCell ref="B379:E379"/>
    <mergeCell ref="F379:G379"/>
    <mergeCell ref="H379:I379"/>
    <mergeCell ref="J379:K379"/>
    <mergeCell ref="L379:M379"/>
    <mergeCell ref="N379:O379"/>
    <mergeCell ref="P379:Q379"/>
    <mergeCell ref="R379:S379"/>
    <mergeCell ref="T379:U379"/>
    <mergeCell ref="L380:M380"/>
    <mergeCell ref="N380:O380"/>
    <mergeCell ref="P380:Q380"/>
    <mergeCell ref="R380:S380"/>
    <mergeCell ref="B380:E380"/>
    <mergeCell ref="F380:G380"/>
    <mergeCell ref="H380:I380"/>
    <mergeCell ref="J380:K380"/>
    <mergeCell ref="T380:U380"/>
    <mergeCell ref="B381:E381"/>
    <mergeCell ref="F381:G381"/>
    <mergeCell ref="H381:I381"/>
    <mergeCell ref="J381:K381"/>
    <mergeCell ref="L381:M381"/>
    <mergeCell ref="N381:O381"/>
    <mergeCell ref="P381:Q381"/>
    <mergeCell ref="R381:S381"/>
    <mergeCell ref="T381:U381"/>
    <mergeCell ref="L382:M382"/>
    <mergeCell ref="N382:O382"/>
    <mergeCell ref="P382:Q382"/>
    <mergeCell ref="R382:S382"/>
    <mergeCell ref="B382:E382"/>
    <mergeCell ref="F382:G382"/>
    <mergeCell ref="H382:I382"/>
    <mergeCell ref="J382:K382"/>
    <mergeCell ref="T382:U382"/>
    <mergeCell ref="B383:E383"/>
    <mergeCell ref="F383:G383"/>
    <mergeCell ref="H383:I383"/>
    <mergeCell ref="J383:K383"/>
    <mergeCell ref="L383:M383"/>
    <mergeCell ref="N383:O383"/>
    <mergeCell ref="P383:Q383"/>
    <mergeCell ref="R383:S383"/>
    <mergeCell ref="T383:U383"/>
    <mergeCell ref="L384:M384"/>
    <mergeCell ref="N384:O384"/>
    <mergeCell ref="P384:Q384"/>
    <mergeCell ref="R384:S384"/>
    <mergeCell ref="B384:E384"/>
    <mergeCell ref="F384:G384"/>
    <mergeCell ref="H384:I384"/>
    <mergeCell ref="J384:K384"/>
    <mergeCell ref="T384:U384"/>
    <mergeCell ref="B385:E385"/>
    <mergeCell ref="F385:G385"/>
    <mergeCell ref="H385:I385"/>
    <mergeCell ref="J385:K385"/>
    <mergeCell ref="L385:M385"/>
    <mergeCell ref="N385:O385"/>
    <mergeCell ref="P385:Q385"/>
    <mergeCell ref="R385:S385"/>
    <mergeCell ref="T385:U385"/>
    <mergeCell ref="L386:M386"/>
    <mergeCell ref="N386:O386"/>
    <mergeCell ref="P386:Q386"/>
    <mergeCell ref="R386:S386"/>
    <mergeCell ref="B386:E386"/>
    <mergeCell ref="F386:G386"/>
    <mergeCell ref="H386:I386"/>
    <mergeCell ref="J386:K386"/>
    <mergeCell ref="T386:U386"/>
    <mergeCell ref="B387:E387"/>
    <mergeCell ref="F387:G387"/>
    <mergeCell ref="H387:I387"/>
    <mergeCell ref="J387:K387"/>
    <mergeCell ref="L387:M387"/>
    <mergeCell ref="N387:O387"/>
    <mergeCell ref="P387:Q387"/>
    <mergeCell ref="R387:S387"/>
    <mergeCell ref="T387:U387"/>
    <mergeCell ref="L388:M388"/>
    <mergeCell ref="N388:O388"/>
    <mergeCell ref="P388:Q388"/>
    <mergeCell ref="R388:S388"/>
    <mergeCell ref="B388:E388"/>
    <mergeCell ref="F388:G388"/>
    <mergeCell ref="H388:I388"/>
    <mergeCell ref="J388:K388"/>
    <mergeCell ref="T388:U388"/>
    <mergeCell ref="B389:E389"/>
    <mergeCell ref="F389:G389"/>
    <mergeCell ref="H389:I389"/>
    <mergeCell ref="J389:K389"/>
    <mergeCell ref="L389:M389"/>
    <mergeCell ref="N389:O389"/>
    <mergeCell ref="P389:Q389"/>
    <mergeCell ref="R389:S389"/>
    <mergeCell ref="T389:U389"/>
    <mergeCell ref="L390:M390"/>
    <mergeCell ref="N390:O390"/>
    <mergeCell ref="P390:Q390"/>
    <mergeCell ref="R390:S390"/>
    <mergeCell ref="B390:E390"/>
    <mergeCell ref="F390:G390"/>
    <mergeCell ref="H390:I390"/>
    <mergeCell ref="J390:K390"/>
    <mergeCell ref="T390:U390"/>
    <mergeCell ref="B391:E391"/>
    <mergeCell ref="F391:G391"/>
    <mergeCell ref="H391:I391"/>
    <mergeCell ref="J391:K391"/>
    <mergeCell ref="L391:M391"/>
    <mergeCell ref="N391:O391"/>
    <mergeCell ref="P391:Q391"/>
    <mergeCell ref="R391:S391"/>
    <mergeCell ref="T391:U391"/>
    <mergeCell ref="L392:M392"/>
    <mergeCell ref="N392:O392"/>
    <mergeCell ref="P392:Q392"/>
    <mergeCell ref="R392:S392"/>
    <mergeCell ref="B392:E392"/>
    <mergeCell ref="F392:G392"/>
    <mergeCell ref="H392:I392"/>
    <mergeCell ref="J392:K392"/>
    <mergeCell ref="T392:U392"/>
    <mergeCell ref="B393:E393"/>
    <mergeCell ref="F393:G393"/>
    <mergeCell ref="H393:I393"/>
    <mergeCell ref="J393:K393"/>
    <mergeCell ref="L393:M393"/>
    <mergeCell ref="N393:O393"/>
    <mergeCell ref="P393:Q393"/>
    <mergeCell ref="R393:S393"/>
    <mergeCell ref="T393:U393"/>
    <mergeCell ref="L394:M394"/>
    <mergeCell ref="N394:O394"/>
    <mergeCell ref="P394:Q394"/>
    <mergeCell ref="R394:S394"/>
    <mergeCell ref="B394:E394"/>
    <mergeCell ref="F394:G394"/>
    <mergeCell ref="H394:I394"/>
    <mergeCell ref="J394:K394"/>
    <mergeCell ref="T394:U394"/>
    <mergeCell ref="B395:E395"/>
    <mergeCell ref="F395:G395"/>
    <mergeCell ref="H395:I395"/>
    <mergeCell ref="J395:K395"/>
    <mergeCell ref="L395:M395"/>
    <mergeCell ref="N395:O395"/>
    <mergeCell ref="P395:Q395"/>
    <mergeCell ref="R395:S395"/>
    <mergeCell ref="T395:U395"/>
    <mergeCell ref="L396:M396"/>
    <mergeCell ref="N396:O396"/>
    <mergeCell ref="P396:Q396"/>
    <mergeCell ref="R396:S396"/>
    <mergeCell ref="B396:E396"/>
    <mergeCell ref="F396:G396"/>
    <mergeCell ref="H396:I396"/>
    <mergeCell ref="J396:K396"/>
    <mergeCell ref="T396:U396"/>
    <mergeCell ref="B397:E397"/>
    <mergeCell ref="F397:G397"/>
    <mergeCell ref="H397:I397"/>
    <mergeCell ref="J397:K397"/>
    <mergeCell ref="L397:M397"/>
    <mergeCell ref="N397:O397"/>
    <mergeCell ref="P397:Q397"/>
    <mergeCell ref="R397:S397"/>
    <mergeCell ref="T397:U397"/>
    <mergeCell ref="P399:Q399"/>
    <mergeCell ref="R399:S399"/>
    <mergeCell ref="T399:U399"/>
    <mergeCell ref="L398:M398"/>
    <mergeCell ref="N398:O398"/>
    <mergeCell ref="P398:Q398"/>
    <mergeCell ref="R398:S398"/>
    <mergeCell ref="T398:U398"/>
    <mergeCell ref="B399:E399"/>
    <mergeCell ref="F399:G399"/>
    <mergeCell ref="H399:I399"/>
    <mergeCell ref="J399:K399"/>
    <mergeCell ref="L399:M399"/>
    <mergeCell ref="N399:O399"/>
    <mergeCell ref="B398:E398"/>
    <mergeCell ref="F398:G398"/>
    <mergeCell ref="H398:I398"/>
    <mergeCell ref="J398:K398"/>
    <mergeCell ref="B237:E237"/>
    <mergeCell ref="F237:G237"/>
    <mergeCell ref="H237:I237"/>
    <mergeCell ref="J237:K237"/>
    <mergeCell ref="B238:E238"/>
    <mergeCell ref="F238:G238"/>
    <mergeCell ref="L237:M237"/>
    <mergeCell ref="N237:O237"/>
    <mergeCell ref="N238:O238"/>
    <mergeCell ref="P238:Q238"/>
    <mergeCell ref="R238:S238"/>
    <mergeCell ref="T238:U238"/>
    <mergeCell ref="L238:M238"/>
    <mergeCell ref="R236:S236"/>
    <mergeCell ref="T236:U236"/>
    <mergeCell ref="P237:Q237"/>
    <mergeCell ref="R237:S237"/>
    <mergeCell ref="J239:K239"/>
    <mergeCell ref="L239:M239"/>
    <mergeCell ref="N239:O239"/>
    <mergeCell ref="P239:Q239"/>
    <mergeCell ref="T237:U237"/>
    <mergeCell ref="J238:K238"/>
    <mergeCell ref="B240:E240"/>
    <mergeCell ref="F240:G240"/>
    <mergeCell ref="H240:I240"/>
    <mergeCell ref="J240:K240"/>
    <mergeCell ref="L240:M240"/>
    <mergeCell ref="N240:O240"/>
    <mergeCell ref="N241:O241"/>
    <mergeCell ref="P241:Q241"/>
    <mergeCell ref="R241:S241"/>
    <mergeCell ref="T241:U241"/>
    <mergeCell ref="R239:S239"/>
    <mergeCell ref="T239:U239"/>
    <mergeCell ref="P240:Q240"/>
    <mergeCell ref="R240:S240"/>
    <mergeCell ref="F242:G242"/>
    <mergeCell ref="H242:I242"/>
    <mergeCell ref="J242:K242"/>
    <mergeCell ref="L242:M242"/>
    <mergeCell ref="T240:U240"/>
    <mergeCell ref="B241:E241"/>
    <mergeCell ref="F241:G241"/>
    <mergeCell ref="H241:I241"/>
    <mergeCell ref="J241:K241"/>
    <mergeCell ref="L241:M241"/>
    <mergeCell ref="N242:O242"/>
    <mergeCell ref="P242:Q242"/>
    <mergeCell ref="N244:O244"/>
    <mergeCell ref="P244:Q244"/>
    <mergeCell ref="R242:S242"/>
    <mergeCell ref="T242:U242"/>
    <mergeCell ref="T244:U244"/>
    <mergeCell ref="L243:M243"/>
    <mergeCell ref="N243:O243"/>
    <mergeCell ref="P243:Q243"/>
    <mergeCell ref="R243:S243"/>
    <mergeCell ref="F243:G243"/>
    <mergeCell ref="H243:I243"/>
    <mergeCell ref="J243:K243"/>
    <mergeCell ref="F245:G245"/>
    <mergeCell ref="H245:I245"/>
    <mergeCell ref="J245:K245"/>
    <mergeCell ref="T243:U243"/>
    <mergeCell ref="B244:E244"/>
    <mergeCell ref="F244:G244"/>
    <mergeCell ref="H244:I244"/>
    <mergeCell ref="J244:K244"/>
    <mergeCell ref="L244:M244"/>
    <mergeCell ref="R244:S244"/>
    <mergeCell ref="N246:O246"/>
    <mergeCell ref="P246:Q246"/>
    <mergeCell ref="R246:S246"/>
    <mergeCell ref="T246:U246"/>
    <mergeCell ref="L245:M245"/>
    <mergeCell ref="N245:O245"/>
    <mergeCell ref="P245:Q245"/>
    <mergeCell ref="R245:S245"/>
    <mergeCell ref="B247:E247"/>
    <mergeCell ref="F247:G247"/>
    <mergeCell ref="H247:I247"/>
    <mergeCell ref="J247:K247"/>
    <mergeCell ref="T245:U245"/>
    <mergeCell ref="B246:E246"/>
    <mergeCell ref="F246:G246"/>
    <mergeCell ref="H246:I246"/>
    <mergeCell ref="J246:K246"/>
    <mergeCell ref="L246:M246"/>
    <mergeCell ref="N248:O248"/>
    <mergeCell ref="P248:Q248"/>
    <mergeCell ref="R248:S248"/>
    <mergeCell ref="T248:U248"/>
    <mergeCell ref="L247:M247"/>
    <mergeCell ref="N247:O247"/>
    <mergeCell ref="P247:Q247"/>
    <mergeCell ref="R247:S247"/>
    <mergeCell ref="B249:E249"/>
    <mergeCell ref="F249:G249"/>
    <mergeCell ref="H249:I249"/>
    <mergeCell ref="J249:K249"/>
    <mergeCell ref="T247:U247"/>
    <mergeCell ref="B248:E248"/>
    <mergeCell ref="F248:G248"/>
    <mergeCell ref="H248:I248"/>
    <mergeCell ref="J248:K248"/>
    <mergeCell ref="L248:M248"/>
    <mergeCell ref="N250:O250"/>
    <mergeCell ref="P250:Q250"/>
    <mergeCell ref="R250:S250"/>
    <mergeCell ref="T250:U250"/>
    <mergeCell ref="L249:M249"/>
    <mergeCell ref="N249:O249"/>
    <mergeCell ref="P249:Q249"/>
    <mergeCell ref="R249:S249"/>
    <mergeCell ref="B251:E251"/>
    <mergeCell ref="F251:G251"/>
    <mergeCell ref="H251:I251"/>
    <mergeCell ref="J251:K251"/>
    <mergeCell ref="T249:U249"/>
    <mergeCell ref="B250:E250"/>
    <mergeCell ref="F250:G250"/>
    <mergeCell ref="H250:I250"/>
    <mergeCell ref="J250:K250"/>
    <mergeCell ref="L250:M250"/>
    <mergeCell ref="P252:Q252"/>
    <mergeCell ref="R252:S252"/>
    <mergeCell ref="T252:U252"/>
    <mergeCell ref="L251:M251"/>
    <mergeCell ref="N251:O251"/>
    <mergeCell ref="P251:Q251"/>
    <mergeCell ref="R251:S251"/>
    <mergeCell ref="T253:U253"/>
    <mergeCell ref="H253:I253"/>
    <mergeCell ref="J253:K253"/>
    <mergeCell ref="T251:U251"/>
    <mergeCell ref="B252:E252"/>
    <mergeCell ref="F252:G252"/>
    <mergeCell ref="H252:I252"/>
    <mergeCell ref="J252:K252"/>
    <mergeCell ref="L252:M252"/>
    <mergeCell ref="N252:O252"/>
    <mergeCell ref="L253:M253"/>
    <mergeCell ref="N253:O253"/>
    <mergeCell ref="P253:Q253"/>
    <mergeCell ref="R253:S253"/>
    <mergeCell ref="P255:Q255"/>
    <mergeCell ref="R255:S255"/>
    <mergeCell ref="J254:K254"/>
    <mergeCell ref="L254:M254"/>
    <mergeCell ref="N254:O254"/>
    <mergeCell ref="T255:U255"/>
    <mergeCell ref="R254:S254"/>
    <mergeCell ref="T254:U254"/>
    <mergeCell ref="P254:Q254"/>
    <mergeCell ref="B253:E253"/>
    <mergeCell ref="F253:G253"/>
    <mergeCell ref="F280:G280"/>
    <mergeCell ref="B278:E278"/>
    <mergeCell ref="L255:M255"/>
    <mergeCell ref="N255:O255"/>
    <mergeCell ref="B254:E254"/>
    <mergeCell ref="F254:G254"/>
    <mergeCell ref="H254:I254"/>
    <mergeCell ref="N282:O282"/>
    <mergeCell ref="N281:O281"/>
    <mergeCell ref="J280:K280"/>
    <mergeCell ref="L278:M278"/>
    <mergeCell ref="J255:K255"/>
    <mergeCell ref="N278:O278"/>
    <mergeCell ref="N276:O276"/>
    <mergeCell ref="L274:M274"/>
    <mergeCell ref="N274:O274"/>
    <mergeCell ref="L272:M272"/>
    <mergeCell ref="J287:K287"/>
    <mergeCell ref="L287:M287"/>
    <mergeCell ref="N287:O287"/>
    <mergeCell ref="P287:Q287"/>
    <mergeCell ref="B255:E255"/>
    <mergeCell ref="F255:G255"/>
    <mergeCell ref="B287:E288"/>
    <mergeCell ref="F287:G287"/>
    <mergeCell ref="F288:G288"/>
    <mergeCell ref="B282:E282"/>
    <mergeCell ref="R287:S287"/>
    <mergeCell ref="T287:U287"/>
    <mergeCell ref="V287:W287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B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L290:M290"/>
    <mergeCell ref="N290:O290"/>
    <mergeCell ref="P290:Q290"/>
    <mergeCell ref="R290:S290"/>
    <mergeCell ref="B290:E290"/>
    <mergeCell ref="F290:G290"/>
    <mergeCell ref="H290:I290"/>
    <mergeCell ref="J290:K290"/>
    <mergeCell ref="T290:U290"/>
    <mergeCell ref="B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L292:M292"/>
    <mergeCell ref="N292:O292"/>
    <mergeCell ref="P292:Q292"/>
    <mergeCell ref="R292:S292"/>
    <mergeCell ref="B292:E292"/>
    <mergeCell ref="F292:G292"/>
    <mergeCell ref="H292:I292"/>
    <mergeCell ref="J292:K292"/>
    <mergeCell ref="T292:U292"/>
    <mergeCell ref="B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L294:M294"/>
    <mergeCell ref="N294:O294"/>
    <mergeCell ref="P294:Q294"/>
    <mergeCell ref="R294:S294"/>
    <mergeCell ref="B294:E294"/>
    <mergeCell ref="F294:G294"/>
    <mergeCell ref="H294:I294"/>
    <mergeCell ref="J294:K294"/>
    <mergeCell ref="T294:U294"/>
    <mergeCell ref="B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L296:M296"/>
    <mergeCell ref="N296:O296"/>
    <mergeCell ref="P296:Q296"/>
    <mergeCell ref="R296:S296"/>
    <mergeCell ref="B296:E296"/>
    <mergeCell ref="F296:G296"/>
    <mergeCell ref="H296:I296"/>
    <mergeCell ref="J296:K296"/>
    <mergeCell ref="T296:U296"/>
    <mergeCell ref="B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L298:M298"/>
    <mergeCell ref="N298:O298"/>
    <mergeCell ref="P298:Q298"/>
    <mergeCell ref="R298:S298"/>
    <mergeCell ref="B298:E298"/>
    <mergeCell ref="F298:G298"/>
    <mergeCell ref="H298:I298"/>
    <mergeCell ref="J298:K298"/>
    <mergeCell ref="T298:U298"/>
    <mergeCell ref="B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L300:M300"/>
    <mergeCell ref="N300:O300"/>
    <mergeCell ref="P300:Q300"/>
    <mergeCell ref="R300:S300"/>
    <mergeCell ref="B300:E300"/>
    <mergeCell ref="F300:G300"/>
    <mergeCell ref="H300:I300"/>
    <mergeCell ref="J300:K300"/>
    <mergeCell ref="T300:U300"/>
    <mergeCell ref="B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L302:M302"/>
    <mergeCell ref="N302:O302"/>
    <mergeCell ref="P302:Q302"/>
    <mergeCell ref="R302:S302"/>
    <mergeCell ref="B302:E302"/>
    <mergeCell ref="F302:G302"/>
    <mergeCell ref="H302:I302"/>
    <mergeCell ref="J302:K302"/>
    <mergeCell ref="T302:U302"/>
    <mergeCell ref="B303:E303"/>
    <mergeCell ref="F303:G303"/>
    <mergeCell ref="H303:I303"/>
    <mergeCell ref="J303:K303"/>
    <mergeCell ref="L303:M303"/>
    <mergeCell ref="N303:O303"/>
    <mergeCell ref="P303:Q303"/>
    <mergeCell ref="R303:S303"/>
    <mergeCell ref="T303:U303"/>
    <mergeCell ref="L304:M304"/>
    <mergeCell ref="N304:O304"/>
    <mergeCell ref="P304:Q304"/>
    <mergeCell ref="R304:S304"/>
    <mergeCell ref="B304:E304"/>
    <mergeCell ref="F304:G304"/>
    <mergeCell ref="H304:I304"/>
    <mergeCell ref="J304:K304"/>
    <mergeCell ref="T304:U304"/>
    <mergeCell ref="B305:E305"/>
    <mergeCell ref="F305:G305"/>
    <mergeCell ref="H305:I305"/>
    <mergeCell ref="J305:K305"/>
    <mergeCell ref="L305:M305"/>
    <mergeCell ref="N305:O305"/>
    <mergeCell ref="P305:Q305"/>
    <mergeCell ref="R305:S305"/>
    <mergeCell ref="T305:U305"/>
    <mergeCell ref="L306:M306"/>
    <mergeCell ref="N306:O306"/>
    <mergeCell ref="P306:Q306"/>
    <mergeCell ref="R306:S306"/>
    <mergeCell ref="B306:E306"/>
    <mergeCell ref="F306:G306"/>
    <mergeCell ref="H306:I306"/>
    <mergeCell ref="J306:K306"/>
    <mergeCell ref="T306:U306"/>
    <mergeCell ref="B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L308:M308"/>
    <mergeCell ref="N308:O308"/>
    <mergeCell ref="P308:Q308"/>
    <mergeCell ref="R308:S308"/>
    <mergeCell ref="B308:E308"/>
    <mergeCell ref="F308:G308"/>
    <mergeCell ref="H308:I308"/>
    <mergeCell ref="J308:K308"/>
    <mergeCell ref="T308:U308"/>
    <mergeCell ref="B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L310:M310"/>
    <mergeCell ref="N310:O310"/>
    <mergeCell ref="P310:Q310"/>
    <mergeCell ref="R310:S310"/>
    <mergeCell ref="B310:E310"/>
    <mergeCell ref="F310:G310"/>
    <mergeCell ref="H310:I310"/>
    <mergeCell ref="J310:K310"/>
    <mergeCell ref="T310:U310"/>
    <mergeCell ref="B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L312:M312"/>
    <mergeCell ref="N312:O312"/>
    <mergeCell ref="P312:Q312"/>
    <mergeCell ref="R312:S312"/>
    <mergeCell ref="B312:E312"/>
    <mergeCell ref="F312:G312"/>
    <mergeCell ref="H312:I312"/>
    <mergeCell ref="J312:K312"/>
    <mergeCell ref="T312:U312"/>
    <mergeCell ref="B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P345:Q345"/>
    <mergeCell ref="R345:S345"/>
    <mergeCell ref="B345:E346"/>
    <mergeCell ref="F345:G345"/>
    <mergeCell ref="H345:I345"/>
    <mergeCell ref="J345:K345"/>
    <mergeCell ref="T345:U345"/>
    <mergeCell ref="V345:W345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B348:E348"/>
    <mergeCell ref="F348:G348"/>
    <mergeCell ref="H348:I348"/>
    <mergeCell ref="J348:K348"/>
    <mergeCell ref="V346:W346"/>
    <mergeCell ref="L347:M347"/>
    <mergeCell ref="N347:O347"/>
    <mergeCell ref="P347:Q347"/>
    <mergeCell ref="R347:S347"/>
    <mergeCell ref="T347:U347"/>
    <mergeCell ref="N349:O349"/>
    <mergeCell ref="P349:Q349"/>
    <mergeCell ref="R349:S349"/>
    <mergeCell ref="T349:U349"/>
    <mergeCell ref="L348:M348"/>
    <mergeCell ref="N348:O348"/>
    <mergeCell ref="P348:Q348"/>
    <mergeCell ref="R348:S348"/>
    <mergeCell ref="B350:E350"/>
    <mergeCell ref="F350:G350"/>
    <mergeCell ref="H350:I350"/>
    <mergeCell ref="J350:K350"/>
    <mergeCell ref="T348:U348"/>
    <mergeCell ref="B349:E349"/>
    <mergeCell ref="F349:G349"/>
    <mergeCell ref="H349:I349"/>
    <mergeCell ref="J349:K349"/>
    <mergeCell ref="L349:M349"/>
    <mergeCell ref="N351:O351"/>
    <mergeCell ref="P351:Q351"/>
    <mergeCell ref="R351:S351"/>
    <mergeCell ref="T351:U351"/>
    <mergeCell ref="L350:M350"/>
    <mergeCell ref="N350:O350"/>
    <mergeCell ref="P350:Q350"/>
    <mergeCell ref="R350:S350"/>
    <mergeCell ref="B352:E352"/>
    <mergeCell ref="F352:G352"/>
    <mergeCell ref="H352:I352"/>
    <mergeCell ref="J352:K352"/>
    <mergeCell ref="T350:U350"/>
    <mergeCell ref="B351:E351"/>
    <mergeCell ref="F351:G351"/>
    <mergeCell ref="H351:I351"/>
    <mergeCell ref="J351:K351"/>
    <mergeCell ref="L351:M351"/>
    <mergeCell ref="N353:O353"/>
    <mergeCell ref="P353:Q353"/>
    <mergeCell ref="R353:S353"/>
    <mergeCell ref="T353:U353"/>
    <mergeCell ref="L352:M352"/>
    <mergeCell ref="N352:O352"/>
    <mergeCell ref="P352:Q352"/>
    <mergeCell ref="R352:S352"/>
    <mergeCell ref="B354:E354"/>
    <mergeCell ref="F354:G354"/>
    <mergeCell ref="H354:I354"/>
    <mergeCell ref="J354:K354"/>
    <mergeCell ref="T352:U352"/>
    <mergeCell ref="B353:E353"/>
    <mergeCell ref="F353:G353"/>
    <mergeCell ref="H353:I353"/>
    <mergeCell ref="J353:K353"/>
    <mergeCell ref="L353:M353"/>
    <mergeCell ref="N355:O355"/>
    <mergeCell ref="P355:Q355"/>
    <mergeCell ref="R355:S355"/>
    <mergeCell ref="T355:U355"/>
    <mergeCell ref="L354:M354"/>
    <mergeCell ref="N354:O354"/>
    <mergeCell ref="P354:Q354"/>
    <mergeCell ref="R354:S354"/>
    <mergeCell ref="B356:E356"/>
    <mergeCell ref="F356:G356"/>
    <mergeCell ref="H356:I356"/>
    <mergeCell ref="J356:K356"/>
    <mergeCell ref="T354:U354"/>
    <mergeCell ref="B355:E355"/>
    <mergeCell ref="F355:G355"/>
    <mergeCell ref="H355:I355"/>
    <mergeCell ref="J355:K355"/>
    <mergeCell ref="L355:M355"/>
    <mergeCell ref="N357:O357"/>
    <mergeCell ref="P357:Q357"/>
    <mergeCell ref="R357:S357"/>
    <mergeCell ref="T357:U357"/>
    <mergeCell ref="L356:M356"/>
    <mergeCell ref="N356:O356"/>
    <mergeCell ref="P356:Q356"/>
    <mergeCell ref="R356:S356"/>
    <mergeCell ref="B358:E358"/>
    <mergeCell ref="F358:G358"/>
    <mergeCell ref="H358:I358"/>
    <mergeCell ref="J358:K358"/>
    <mergeCell ref="T356:U356"/>
    <mergeCell ref="B357:E357"/>
    <mergeCell ref="F357:G357"/>
    <mergeCell ref="H357:I357"/>
    <mergeCell ref="J357:K357"/>
    <mergeCell ref="L357:M357"/>
    <mergeCell ref="N359:O359"/>
    <mergeCell ref="P359:Q359"/>
    <mergeCell ref="R359:S359"/>
    <mergeCell ref="T359:U359"/>
    <mergeCell ref="L358:M358"/>
    <mergeCell ref="N358:O358"/>
    <mergeCell ref="P358:Q358"/>
    <mergeCell ref="R358:S358"/>
    <mergeCell ref="B360:E360"/>
    <mergeCell ref="F360:G360"/>
    <mergeCell ref="H360:I360"/>
    <mergeCell ref="J360:K360"/>
    <mergeCell ref="T358:U358"/>
    <mergeCell ref="B359:E359"/>
    <mergeCell ref="F359:G359"/>
    <mergeCell ref="H359:I359"/>
    <mergeCell ref="J359:K359"/>
    <mergeCell ref="L359:M359"/>
    <mergeCell ref="N361:O361"/>
    <mergeCell ref="P361:Q361"/>
    <mergeCell ref="R361:S361"/>
    <mergeCell ref="T361:U361"/>
    <mergeCell ref="L360:M360"/>
    <mergeCell ref="N360:O360"/>
    <mergeCell ref="P360:Q360"/>
    <mergeCell ref="R360:S360"/>
    <mergeCell ref="B362:E362"/>
    <mergeCell ref="F362:G362"/>
    <mergeCell ref="H362:I362"/>
    <mergeCell ref="J362:K362"/>
    <mergeCell ref="T360:U360"/>
    <mergeCell ref="B361:E361"/>
    <mergeCell ref="F361:G361"/>
    <mergeCell ref="H361:I361"/>
    <mergeCell ref="J361:K361"/>
    <mergeCell ref="L361:M361"/>
    <mergeCell ref="N363:O363"/>
    <mergeCell ref="P363:Q363"/>
    <mergeCell ref="R363:S363"/>
    <mergeCell ref="T363:U363"/>
    <mergeCell ref="L362:M362"/>
    <mergeCell ref="N362:O362"/>
    <mergeCell ref="P362:Q362"/>
    <mergeCell ref="R362:S362"/>
    <mergeCell ref="B364:E364"/>
    <mergeCell ref="F364:G364"/>
    <mergeCell ref="H364:I364"/>
    <mergeCell ref="J364:K364"/>
    <mergeCell ref="T362:U362"/>
    <mergeCell ref="B363:E363"/>
    <mergeCell ref="F363:G363"/>
    <mergeCell ref="H363:I363"/>
    <mergeCell ref="J363:K363"/>
    <mergeCell ref="L363:M363"/>
    <mergeCell ref="N365:O365"/>
    <mergeCell ref="P365:Q365"/>
    <mergeCell ref="R365:S365"/>
    <mergeCell ref="T365:U365"/>
    <mergeCell ref="L364:M364"/>
    <mergeCell ref="N364:O364"/>
    <mergeCell ref="P364:Q364"/>
    <mergeCell ref="R364:S364"/>
    <mergeCell ref="B366:E366"/>
    <mergeCell ref="F366:G366"/>
    <mergeCell ref="H366:I366"/>
    <mergeCell ref="J366:K366"/>
    <mergeCell ref="T364:U364"/>
    <mergeCell ref="B365:E365"/>
    <mergeCell ref="F365:G365"/>
    <mergeCell ref="H365:I365"/>
    <mergeCell ref="J365:K365"/>
    <mergeCell ref="L365:M365"/>
    <mergeCell ref="N367:O367"/>
    <mergeCell ref="P367:Q367"/>
    <mergeCell ref="R367:S367"/>
    <mergeCell ref="T367:U367"/>
    <mergeCell ref="L366:M366"/>
    <mergeCell ref="N366:O366"/>
    <mergeCell ref="P366:Q366"/>
    <mergeCell ref="R366:S366"/>
    <mergeCell ref="B368:E368"/>
    <mergeCell ref="F368:G368"/>
    <mergeCell ref="H368:I368"/>
    <mergeCell ref="J368:K368"/>
    <mergeCell ref="T366:U366"/>
    <mergeCell ref="B367:E367"/>
    <mergeCell ref="F367:G367"/>
    <mergeCell ref="H367:I367"/>
    <mergeCell ref="J367:K367"/>
    <mergeCell ref="L367:M367"/>
    <mergeCell ref="N369:O369"/>
    <mergeCell ref="P369:Q369"/>
    <mergeCell ref="R369:S369"/>
    <mergeCell ref="T369:U369"/>
    <mergeCell ref="L368:M368"/>
    <mergeCell ref="N368:O368"/>
    <mergeCell ref="P368:Q368"/>
    <mergeCell ref="R368:S368"/>
    <mergeCell ref="B370:E370"/>
    <mergeCell ref="F370:G370"/>
    <mergeCell ref="H370:I370"/>
    <mergeCell ref="J370:K370"/>
    <mergeCell ref="T368:U368"/>
    <mergeCell ref="B369:E369"/>
    <mergeCell ref="F369:G369"/>
    <mergeCell ref="H369:I369"/>
    <mergeCell ref="J369:K369"/>
    <mergeCell ref="L369:M369"/>
    <mergeCell ref="R371:S371"/>
    <mergeCell ref="T371:U371"/>
    <mergeCell ref="L370:M370"/>
    <mergeCell ref="N370:O370"/>
    <mergeCell ref="P370:Q370"/>
    <mergeCell ref="R370:S370"/>
    <mergeCell ref="B402:E402"/>
    <mergeCell ref="F402:G402"/>
    <mergeCell ref="T370:U370"/>
    <mergeCell ref="B371:E371"/>
    <mergeCell ref="F371:G371"/>
    <mergeCell ref="H371:I371"/>
    <mergeCell ref="J371:K371"/>
    <mergeCell ref="L371:M371"/>
    <mergeCell ref="N371:O371"/>
    <mergeCell ref="P371:Q371"/>
    <mergeCell ref="J403:K403"/>
    <mergeCell ref="L403:M403"/>
    <mergeCell ref="N403:O403"/>
    <mergeCell ref="P403:Q403"/>
    <mergeCell ref="B403:E404"/>
    <mergeCell ref="F403:G403"/>
    <mergeCell ref="H403:I403"/>
    <mergeCell ref="R403:S403"/>
    <mergeCell ref="T403:U403"/>
    <mergeCell ref="V403:W403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V404:W404"/>
    <mergeCell ref="B405:E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B406:E406"/>
    <mergeCell ref="F406:G406"/>
    <mergeCell ref="H406:I406"/>
    <mergeCell ref="J406:K406"/>
    <mergeCell ref="L406:M406"/>
    <mergeCell ref="N406:O406"/>
    <mergeCell ref="P406:Q406"/>
    <mergeCell ref="R406:S406"/>
    <mergeCell ref="T406:U406"/>
    <mergeCell ref="L407:M407"/>
    <mergeCell ref="N407:O407"/>
    <mergeCell ref="P407:Q407"/>
    <mergeCell ref="R407:S407"/>
    <mergeCell ref="B407:E407"/>
    <mergeCell ref="F407:G407"/>
    <mergeCell ref="H407:I407"/>
    <mergeCell ref="J407:K407"/>
    <mergeCell ref="T407:U407"/>
    <mergeCell ref="B408:E408"/>
    <mergeCell ref="F408:G408"/>
    <mergeCell ref="H408:I408"/>
    <mergeCell ref="J408:K408"/>
    <mergeCell ref="L408:M408"/>
    <mergeCell ref="N408:O408"/>
    <mergeCell ref="P408:Q408"/>
    <mergeCell ref="R408:S408"/>
    <mergeCell ref="T408:U408"/>
    <mergeCell ref="L409:M409"/>
    <mergeCell ref="N409:O409"/>
    <mergeCell ref="P409:Q409"/>
    <mergeCell ref="R409:S409"/>
    <mergeCell ref="B409:E409"/>
    <mergeCell ref="F409:G409"/>
    <mergeCell ref="H409:I409"/>
    <mergeCell ref="J409:K409"/>
    <mergeCell ref="T409:U409"/>
    <mergeCell ref="B410:E410"/>
    <mergeCell ref="F410:G410"/>
    <mergeCell ref="H410:I410"/>
    <mergeCell ref="J410:K410"/>
    <mergeCell ref="L410:M410"/>
    <mergeCell ref="N410:O410"/>
    <mergeCell ref="P410:Q410"/>
    <mergeCell ref="R410:S410"/>
    <mergeCell ref="T410:U410"/>
    <mergeCell ref="L411:M411"/>
    <mergeCell ref="N411:O411"/>
    <mergeCell ref="P411:Q411"/>
    <mergeCell ref="R411:S411"/>
    <mergeCell ref="B411:E411"/>
    <mergeCell ref="F411:G411"/>
    <mergeCell ref="H411:I411"/>
    <mergeCell ref="J411:K411"/>
    <mergeCell ref="T411:U411"/>
    <mergeCell ref="B412:E412"/>
    <mergeCell ref="F412:G412"/>
    <mergeCell ref="H412:I412"/>
    <mergeCell ref="J412:K412"/>
    <mergeCell ref="L412:M412"/>
    <mergeCell ref="N412:O412"/>
    <mergeCell ref="P412:Q412"/>
    <mergeCell ref="R412:S412"/>
    <mergeCell ref="T412:U412"/>
    <mergeCell ref="L413:M413"/>
    <mergeCell ref="N413:O413"/>
    <mergeCell ref="P413:Q413"/>
    <mergeCell ref="R413:S413"/>
    <mergeCell ref="B413:E413"/>
    <mergeCell ref="F413:G413"/>
    <mergeCell ref="H413:I413"/>
    <mergeCell ref="J413:K413"/>
    <mergeCell ref="T413:U413"/>
    <mergeCell ref="B414:E414"/>
    <mergeCell ref="F414:G414"/>
    <mergeCell ref="H414:I414"/>
    <mergeCell ref="J414:K414"/>
    <mergeCell ref="L414:M414"/>
    <mergeCell ref="N414:O414"/>
    <mergeCell ref="P414:Q414"/>
    <mergeCell ref="R414:S414"/>
    <mergeCell ref="T414:U414"/>
    <mergeCell ref="L415:M415"/>
    <mergeCell ref="N415:O415"/>
    <mergeCell ref="P415:Q415"/>
    <mergeCell ref="R415:S415"/>
    <mergeCell ref="B415:E415"/>
    <mergeCell ref="F415:G415"/>
    <mergeCell ref="H415:I415"/>
    <mergeCell ref="J415:K415"/>
    <mergeCell ref="T415:U415"/>
    <mergeCell ref="B416:E416"/>
    <mergeCell ref="F416:G416"/>
    <mergeCell ref="H416:I416"/>
    <mergeCell ref="J416:K416"/>
    <mergeCell ref="L416:M416"/>
    <mergeCell ref="N416:O416"/>
    <mergeCell ref="P416:Q416"/>
    <mergeCell ref="R416:S416"/>
    <mergeCell ref="T416:U416"/>
    <mergeCell ref="L417:M417"/>
    <mergeCell ref="N417:O417"/>
    <mergeCell ref="P417:Q417"/>
    <mergeCell ref="R417:S417"/>
    <mergeCell ref="B417:E417"/>
    <mergeCell ref="F417:G417"/>
    <mergeCell ref="H417:I417"/>
    <mergeCell ref="J417:K417"/>
    <mergeCell ref="T417:U417"/>
    <mergeCell ref="B418:E418"/>
    <mergeCell ref="F418:G418"/>
    <mergeCell ref="H418:I418"/>
    <mergeCell ref="J418:K418"/>
    <mergeCell ref="L418:M418"/>
    <mergeCell ref="N418:O418"/>
    <mergeCell ref="P418:Q418"/>
    <mergeCell ref="R418:S418"/>
    <mergeCell ref="T418:U418"/>
    <mergeCell ref="L419:M419"/>
    <mergeCell ref="N419:O419"/>
    <mergeCell ref="P419:Q419"/>
    <mergeCell ref="R419:S419"/>
    <mergeCell ref="B419:E419"/>
    <mergeCell ref="F419:G419"/>
    <mergeCell ref="H419:I419"/>
    <mergeCell ref="J419:K419"/>
    <mergeCell ref="T419:U419"/>
    <mergeCell ref="B420:E420"/>
    <mergeCell ref="F420:G420"/>
    <mergeCell ref="H420:I420"/>
    <mergeCell ref="J420:K420"/>
    <mergeCell ref="L420:M420"/>
    <mergeCell ref="N420:O420"/>
    <mergeCell ref="P420:Q420"/>
    <mergeCell ref="R420:S420"/>
    <mergeCell ref="T420:U420"/>
    <mergeCell ref="L421:M421"/>
    <mergeCell ref="N421:O421"/>
    <mergeCell ref="P421:Q421"/>
    <mergeCell ref="R421:S421"/>
    <mergeCell ref="B421:E421"/>
    <mergeCell ref="F421:G421"/>
    <mergeCell ref="H421:I421"/>
    <mergeCell ref="J421:K421"/>
    <mergeCell ref="T421:U421"/>
    <mergeCell ref="B422:E422"/>
    <mergeCell ref="F422:G422"/>
    <mergeCell ref="H422:I422"/>
    <mergeCell ref="J422:K422"/>
    <mergeCell ref="L422:M422"/>
    <mergeCell ref="N422:O422"/>
    <mergeCell ref="P422:Q422"/>
    <mergeCell ref="R422:S422"/>
    <mergeCell ref="T422:U422"/>
    <mergeCell ref="L423:M423"/>
    <mergeCell ref="N423:O423"/>
    <mergeCell ref="P423:Q423"/>
    <mergeCell ref="R423:S423"/>
    <mergeCell ref="B423:E423"/>
    <mergeCell ref="F423:G423"/>
    <mergeCell ref="H423:I423"/>
    <mergeCell ref="J423:K423"/>
    <mergeCell ref="T423:U423"/>
    <mergeCell ref="B424:E424"/>
    <mergeCell ref="F424:G424"/>
    <mergeCell ref="H424:I424"/>
    <mergeCell ref="J424:K424"/>
    <mergeCell ref="L424:M424"/>
    <mergeCell ref="N424:O424"/>
    <mergeCell ref="P424:Q424"/>
    <mergeCell ref="R424:S424"/>
    <mergeCell ref="T424:U424"/>
    <mergeCell ref="L425:M425"/>
    <mergeCell ref="N425:O425"/>
    <mergeCell ref="P425:Q425"/>
    <mergeCell ref="R425:S425"/>
    <mergeCell ref="B425:E425"/>
    <mergeCell ref="F425:G425"/>
    <mergeCell ref="H425:I425"/>
    <mergeCell ref="J425:K425"/>
    <mergeCell ref="T425:U425"/>
    <mergeCell ref="B426:E426"/>
    <mergeCell ref="F426:G426"/>
    <mergeCell ref="H426:I426"/>
    <mergeCell ref="J426:K426"/>
    <mergeCell ref="L426:M426"/>
    <mergeCell ref="N426:O426"/>
    <mergeCell ref="P426:Q426"/>
    <mergeCell ref="R426:S426"/>
    <mergeCell ref="T426:U426"/>
    <mergeCell ref="L427:M427"/>
    <mergeCell ref="N427:O427"/>
    <mergeCell ref="P427:Q427"/>
    <mergeCell ref="R427:S427"/>
    <mergeCell ref="B427:E427"/>
    <mergeCell ref="F427:G427"/>
    <mergeCell ref="H427:I427"/>
    <mergeCell ref="J427:K427"/>
    <mergeCell ref="T427:U427"/>
    <mergeCell ref="B428:E428"/>
    <mergeCell ref="F428:G428"/>
    <mergeCell ref="H428:I428"/>
    <mergeCell ref="J428:K428"/>
    <mergeCell ref="L428:M428"/>
    <mergeCell ref="N428:O428"/>
    <mergeCell ref="P428:Q428"/>
    <mergeCell ref="R428:S428"/>
    <mergeCell ref="T428:U428"/>
    <mergeCell ref="T429:U429"/>
    <mergeCell ref="L429:M429"/>
    <mergeCell ref="N429:O429"/>
    <mergeCell ref="P429:Q429"/>
    <mergeCell ref="R429:S429"/>
    <mergeCell ref="B429:E429"/>
    <mergeCell ref="F429:G429"/>
    <mergeCell ref="H429:I429"/>
    <mergeCell ref="J429:K429"/>
  </mergeCells>
  <phoneticPr fontId="2"/>
  <dataValidations count="1">
    <dataValidation type="list" allowBlank="1" showInputMessage="1" showErrorMessage="1" sqref="E66:E96 E12:E42">
      <formula1>"晴,曇,雨"</formula1>
    </dataValidation>
  </dataValidations>
  <pageMargins left="0.78740157480314965" right="0.45" top="0.78740157480314965" bottom="0.98425196850393704" header="0.51181102362204722" footer="0.51181102362204722"/>
  <pageSetup paperSize="9" scale="73" orientation="landscape"/>
  <headerFooter>
    <oddHeader xml:space="preserve">&amp;R&amp;D &amp;T    </oddHeader>
    <oddFooter>&amp;R&amp;A</oddFooter>
  </headerFooter>
  <rowBreaks count="6" manualBreakCount="6">
    <brk id="115" max="16383" man="1"/>
    <brk id="166" max="16383" man="1"/>
    <brk id="197" max="16383" man="1"/>
    <brk id="256" max="25" man="1"/>
    <brk id="314" max="25" man="1"/>
    <brk id="372" max="25" man="1"/>
  </row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AF431"/>
  <sheetViews>
    <sheetView zoomScale="68" zoomScaleNormal="75" zoomScaleSheetLayoutView="90" zoomScalePageLayoutView="75" workbookViewId="0">
      <selection activeCell="F3" sqref="F3:K3"/>
    </sheetView>
  </sheetViews>
  <sheetFormatPr baseColWidth="12" defaultColWidth="9" defaultRowHeight="12" x14ac:dyDescent="0"/>
  <cols>
    <col min="1" max="1" width="1.1640625" style="1" customWidth="1"/>
    <col min="2" max="2" width="4.33203125" style="1" customWidth="1"/>
    <col min="3" max="3" width="3.1640625" style="1" customWidth="1"/>
    <col min="4" max="4" width="6.6640625" style="1" customWidth="1"/>
    <col min="5" max="5" width="7.83203125" style="1" customWidth="1"/>
    <col min="6" max="6" width="6.6640625" style="1" customWidth="1"/>
    <col min="7" max="7" width="7.83203125" style="1" customWidth="1"/>
    <col min="8" max="8" width="6.6640625" style="1" customWidth="1"/>
    <col min="9" max="9" width="7.83203125" style="1" customWidth="1"/>
    <col min="10" max="10" width="6.6640625" style="1" customWidth="1"/>
    <col min="11" max="11" width="7.83203125" style="1" customWidth="1"/>
    <col min="12" max="12" width="6.6640625" style="1" customWidth="1"/>
    <col min="13" max="13" width="7.83203125" style="1" customWidth="1"/>
    <col min="14" max="14" width="6.6640625" style="1" customWidth="1"/>
    <col min="15" max="15" width="7.83203125" style="1" customWidth="1"/>
    <col min="16" max="16" width="6.6640625" style="1" customWidth="1"/>
    <col min="17" max="17" width="7.83203125" style="1" customWidth="1"/>
    <col min="18" max="18" width="6.6640625" style="1" customWidth="1"/>
    <col min="19" max="19" width="7.83203125" style="1" customWidth="1"/>
    <col min="20" max="20" width="6.6640625" style="1" customWidth="1"/>
    <col min="21" max="21" width="7.83203125" style="1" customWidth="1"/>
    <col min="22" max="22" width="5.83203125" style="1" customWidth="1"/>
    <col min="23" max="23" width="8.33203125" style="1" customWidth="1"/>
    <col min="24" max="24" width="6.6640625" style="1" customWidth="1"/>
    <col min="25" max="25" width="8.33203125" style="1" customWidth="1"/>
    <col min="26" max="26" width="8.6640625" style="1" customWidth="1"/>
    <col min="27" max="31" width="9" style="1"/>
    <col min="32" max="32" width="7.5" style="1" customWidth="1"/>
    <col min="33" max="33" width="9" style="1"/>
    <col min="34" max="34" width="7.33203125" style="1" customWidth="1"/>
    <col min="35" max="16384" width="9" style="1"/>
  </cols>
  <sheetData>
    <row r="1" spans="1:32" ht="3" customHeight="1" thickBot="1"/>
    <row r="2" spans="1:32" ht="14.25" customHeight="1">
      <c r="B2" s="665" t="s">
        <v>82</v>
      </c>
      <c r="C2" s="665"/>
      <c r="D2" s="665"/>
      <c r="E2" s="665"/>
      <c r="F2" s="927" t="s">
        <v>351</v>
      </c>
      <c r="G2" s="927"/>
      <c r="H2" s="927"/>
      <c r="I2" s="927"/>
      <c r="J2" s="927"/>
      <c r="K2" s="927"/>
    </row>
    <row r="3" spans="1:32" ht="13.5" customHeight="1">
      <c r="B3" s="666" t="s">
        <v>83</v>
      </c>
      <c r="C3" s="666"/>
      <c r="D3" s="666"/>
      <c r="E3" s="666"/>
      <c r="F3" s="577" t="s">
        <v>352</v>
      </c>
      <c r="G3" s="578"/>
      <c r="H3" s="578"/>
      <c r="I3" s="578"/>
      <c r="J3" s="578"/>
      <c r="K3" s="579"/>
      <c r="M3" s="16"/>
      <c r="N3" s="16"/>
      <c r="O3" s="16"/>
    </row>
    <row r="4" spans="1:32" ht="16.5" customHeight="1" thickBot="1">
      <c r="B4" s="667" t="s">
        <v>106</v>
      </c>
      <c r="C4" s="667"/>
      <c r="D4" s="667"/>
      <c r="E4" s="667"/>
      <c r="F4" s="928" t="s">
        <v>349</v>
      </c>
      <c r="G4" s="928"/>
      <c r="H4" s="928"/>
      <c r="I4" s="928"/>
      <c r="J4" s="928"/>
      <c r="K4" s="928"/>
    </row>
    <row r="5" spans="1:32" ht="9" customHeight="1"/>
    <row r="6" spans="1:32" ht="9" customHeight="1"/>
    <row r="7" spans="1:32" ht="18.75" customHeight="1" thickBot="1">
      <c r="B7" s="66" t="s">
        <v>43</v>
      </c>
      <c r="C7" s="38"/>
      <c r="D7" s="38"/>
      <c r="E7" s="38"/>
      <c r="G7" s="368">
        <v>2</v>
      </c>
      <c r="H7" s="233"/>
      <c r="I7" s="233"/>
      <c r="J7" s="233"/>
      <c r="K7" s="233"/>
    </row>
    <row r="8" spans="1:32" ht="11.25" customHeight="1" thickBot="1">
      <c r="B8" s="932">
        <v>6</v>
      </c>
      <c r="C8" s="933"/>
      <c r="D8" s="933"/>
      <c r="E8" s="934"/>
      <c r="F8" s="520" t="s">
        <v>107</v>
      </c>
      <c r="G8" s="521"/>
      <c r="H8" s="520" t="s">
        <v>108</v>
      </c>
      <c r="I8" s="521"/>
      <c r="J8" s="520" t="s">
        <v>109</v>
      </c>
      <c r="K8" s="521"/>
      <c r="L8" s="520" t="s">
        <v>110</v>
      </c>
      <c r="M8" s="521"/>
      <c r="N8" s="520" t="s">
        <v>111</v>
      </c>
      <c r="O8" s="596"/>
      <c r="P8" s="520" t="s">
        <v>126</v>
      </c>
      <c r="Q8" s="521"/>
      <c r="R8" s="520" t="s">
        <v>112</v>
      </c>
      <c r="S8" s="521"/>
      <c r="T8" s="520" t="s">
        <v>113</v>
      </c>
      <c r="U8" s="521"/>
      <c r="V8" s="940" t="s">
        <v>4</v>
      </c>
      <c r="W8" s="815"/>
      <c r="X8" s="501" t="s">
        <v>84</v>
      </c>
      <c r="Y8" s="495"/>
      <c r="Z8" s="54"/>
      <c r="AA8" s="44"/>
      <c r="AB8" s="45"/>
      <c r="AC8" s="45"/>
      <c r="AD8" s="39"/>
      <c r="AE8" s="42"/>
      <c r="AF8" s="42"/>
    </row>
    <row r="9" spans="1:32" ht="11.25" customHeight="1" thickBot="1">
      <c r="B9" s="935"/>
      <c r="C9" s="673"/>
      <c r="D9" s="673"/>
      <c r="E9" s="936"/>
      <c r="F9" s="31" t="s">
        <v>123</v>
      </c>
      <c r="G9" s="33">
        <v>0</v>
      </c>
      <c r="H9" s="32" t="s">
        <v>123</v>
      </c>
      <c r="I9" s="33">
        <v>0</v>
      </c>
      <c r="J9" s="32" t="s">
        <v>123</v>
      </c>
      <c r="K9" s="33">
        <v>0</v>
      </c>
      <c r="L9" s="32" t="s">
        <v>123</v>
      </c>
      <c r="M9" s="33">
        <v>0</v>
      </c>
      <c r="N9" s="32" t="s">
        <v>123</v>
      </c>
      <c r="O9" s="33">
        <v>0</v>
      </c>
      <c r="P9" s="32" t="s">
        <v>123</v>
      </c>
      <c r="Q9" s="33">
        <v>0</v>
      </c>
      <c r="R9" s="32" t="s">
        <v>123</v>
      </c>
      <c r="S9" s="33">
        <v>0</v>
      </c>
      <c r="T9" s="32" t="s">
        <v>123</v>
      </c>
      <c r="U9" s="33">
        <v>0</v>
      </c>
      <c r="V9" s="509"/>
      <c r="W9" s="941"/>
      <c r="X9" s="944">
        <v>100</v>
      </c>
      <c r="Y9" s="945"/>
      <c r="Z9" s="55"/>
      <c r="AA9" s="46"/>
      <c r="AB9" s="45"/>
      <c r="AC9" s="45"/>
      <c r="AD9" s="36"/>
      <c r="AE9" s="37"/>
      <c r="AF9" s="42"/>
    </row>
    <row r="10" spans="1:32" ht="11.25" customHeight="1">
      <c r="A10" s="2"/>
      <c r="B10" s="929" t="s">
        <v>0</v>
      </c>
      <c r="C10" s="677"/>
      <c r="D10" s="507" t="s">
        <v>1</v>
      </c>
      <c r="E10" s="926" t="s">
        <v>2</v>
      </c>
      <c r="F10" s="31" t="s">
        <v>124</v>
      </c>
      <c r="G10" s="33">
        <v>0</v>
      </c>
      <c r="H10" s="32" t="s">
        <v>124</v>
      </c>
      <c r="I10" s="33">
        <v>0</v>
      </c>
      <c r="J10" s="32" t="s">
        <v>124</v>
      </c>
      <c r="K10" s="33">
        <v>0</v>
      </c>
      <c r="L10" s="32" t="s">
        <v>124</v>
      </c>
      <c r="M10" s="33">
        <v>0</v>
      </c>
      <c r="N10" s="32" t="s">
        <v>124</v>
      </c>
      <c r="O10" s="33">
        <v>0</v>
      </c>
      <c r="P10" s="32" t="s">
        <v>124</v>
      </c>
      <c r="Q10" s="33">
        <v>0</v>
      </c>
      <c r="R10" s="32" t="s">
        <v>124</v>
      </c>
      <c r="S10" s="33">
        <v>0</v>
      </c>
      <c r="T10" s="32" t="s">
        <v>124</v>
      </c>
      <c r="U10" s="33">
        <v>0</v>
      </c>
      <c r="V10" s="942"/>
      <c r="W10" s="943"/>
      <c r="X10" s="509" t="s">
        <v>103</v>
      </c>
      <c r="Y10" s="812" t="s">
        <v>42</v>
      </c>
      <c r="Z10" s="55"/>
      <c r="AA10" s="44"/>
      <c r="AB10" s="50"/>
      <c r="AC10" s="57"/>
      <c r="AD10" s="39"/>
      <c r="AE10" s="39"/>
      <c r="AF10" s="42"/>
    </row>
    <row r="11" spans="1:32" ht="11.25" customHeight="1" thickBot="1">
      <c r="A11" s="2"/>
      <c r="B11" s="880"/>
      <c r="C11" s="678"/>
      <c r="D11" s="511"/>
      <c r="E11" s="882"/>
      <c r="F11" s="512" t="s">
        <v>127</v>
      </c>
      <c r="G11" s="819"/>
      <c r="H11" s="850" t="s">
        <v>127</v>
      </c>
      <c r="I11" s="819"/>
      <c r="J11" s="850" t="s">
        <v>127</v>
      </c>
      <c r="K11" s="819"/>
      <c r="L11" s="850" t="s">
        <v>127</v>
      </c>
      <c r="M11" s="819"/>
      <c r="N11" s="850" t="s">
        <v>127</v>
      </c>
      <c r="O11" s="819"/>
      <c r="P11" s="850" t="s">
        <v>127</v>
      </c>
      <c r="Q11" s="819"/>
      <c r="R11" s="850" t="s">
        <v>127</v>
      </c>
      <c r="S11" s="819"/>
      <c r="T11" s="850" t="s">
        <v>127</v>
      </c>
      <c r="U11" s="819"/>
      <c r="V11" s="135" t="s">
        <v>127</v>
      </c>
      <c r="W11" s="13" t="s">
        <v>3</v>
      </c>
      <c r="X11" s="511"/>
      <c r="Y11" s="883"/>
      <c r="Z11" s="56"/>
      <c r="AA11" s="47"/>
      <c r="AB11" s="58"/>
      <c r="AC11" s="59"/>
      <c r="AD11" s="39"/>
      <c r="AE11" s="39"/>
      <c r="AF11" s="42"/>
    </row>
    <row r="12" spans="1:32" ht="11.25" customHeight="1">
      <c r="A12" s="2"/>
      <c r="B12" s="7" t="s">
        <v>6</v>
      </c>
      <c r="C12" s="5" t="s">
        <v>230</v>
      </c>
      <c r="D12" s="3" t="s">
        <v>37</v>
      </c>
      <c r="E12" s="4"/>
      <c r="F12" s="954">
        <v>0</v>
      </c>
      <c r="G12" s="955"/>
      <c r="H12" s="956">
        <v>1</v>
      </c>
      <c r="I12" s="955"/>
      <c r="J12" s="956">
        <v>1</v>
      </c>
      <c r="K12" s="955"/>
      <c r="L12" s="956">
        <v>0</v>
      </c>
      <c r="M12" s="955"/>
      <c r="N12" s="956">
        <v>5</v>
      </c>
      <c r="O12" s="955"/>
      <c r="P12" s="956">
        <v>0</v>
      </c>
      <c r="Q12" s="955"/>
      <c r="R12" s="956">
        <v>0</v>
      </c>
      <c r="S12" s="955"/>
      <c r="T12" s="956">
        <v>0</v>
      </c>
      <c r="U12" s="955"/>
      <c r="V12" s="92">
        <f t="shared" ref="V12:V42" si="0">SUM(F12,H12,J12,L12,N12,P12,R12,T12)</f>
        <v>7</v>
      </c>
      <c r="W12" s="91">
        <v>4200</v>
      </c>
      <c r="X12" s="90">
        <f t="shared" ref="X12:X42" si="1">IF($X$9=0,0,Y12/$X$9)</f>
        <v>0</v>
      </c>
      <c r="Y12" s="93">
        <v>0</v>
      </c>
      <c r="Z12" s="94">
        <f t="shared" ref="Z12:Z42" si="2">W12-Y12</f>
        <v>4200</v>
      </c>
      <c r="AA12" s="48"/>
      <c r="AB12" s="60"/>
      <c r="AC12" s="61"/>
      <c r="AD12" s="41"/>
      <c r="AE12" s="40"/>
      <c r="AF12" s="40"/>
    </row>
    <row r="13" spans="1:32" ht="11.25" customHeight="1">
      <c r="A13" s="2"/>
      <c r="B13" s="9" t="s">
        <v>7</v>
      </c>
      <c r="C13" s="10" t="s">
        <v>231</v>
      </c>
      <c r="D13" s="6" t="s">
        <v>37</v>
      </c>
      <c r="E13" s="11"/>
      <c r="F13" s="957">
        <v>0</v>
      </c>
      <c r="G13" s="931"/>
      <c r="H13" s="930">
        <v>0</v>
      </c>
      <c r="I13" s="931"/>
      <c r="J13" s="930">
        <v>0</v>
      </c>
      <c r="K13" s="931"/>
      <c r="L13" s="930">
        <v>0</v>
      </c>
      <c r="M13" s="931"/>
      <c r="N13" s="930">
        <v>0</v>
      </c>
      <c r="O13" s="931"/>
      <c r="P13" s="930">
        <v>0</v>
      </c>
      <c r="Q13" s="931"/>
      <c r="R13" s="930">
        <v>0</v>
      </c>
      <c r="S13" s="931"/>
      <c r="T13" s="930">
        <v>0</v>
      </c>
      <c r="U13" s="931"/>
      <c r="V13" s="92">
        <f t="shared" si="0"/>
        <v>0</v>
      </c>
      <c r="W13" s="95">
        <v>0</v>
      </c>
      <c r="X13" s="92">
        <f t="shared" si="1"/>
        <v>0</v>
      </c>
      <c r="Y13" s="96">
        <v>0</v>
      </c>
      <c r="Z13" s="97">
        <f t="shared" si="2"/>
        <v>0</v>
      </c>
      <c r="AA13" s="48"/>
      <c r="AB13" s="60"/>
      <c r="AC13" s="61"/>
      <c r="AD13" s="41"/>
      <c r="AE13" s="40"/>
      <c r="AF13" s="40"/>
    </row>
    <row r="14" spans="1:32" ht="11.25" customHeight="1">
      <c r="A14" s="2"/>
      <c r="B14" s="9" t="s">
        <v>8</v>
      </c>
      <c r="C14" s="10" t="s">
        <v>232</v>
      </c>
      <c r="D14" s="6" t="s">
        <v>37</v>
      </c>
      <c r="E14" s="11"/>
      <c r="F14" s="957">
        <v>0</v>
      </c>
      <c r="G14" s="931"/>
      <c r="H14" s="930">
        <v>0</v>
      </c>
      <c r="I14" s="931"/>
      <c r="J14" s="930">
        <v>0</v>
      </c>
      <c r="K14" s="931"/>
      <c r="L14" s="930">
        <v>0</v>
      </c>
      <c r="M14" s="931"/>
      <c r="N14" s="930">
        <v>0</v>
      </c>
      <c r="O14" s="931"/>
      <c r="P14" s="930">
        <v>0</v>
      </c>
      <c r="Q14" s="931"/>
      <c r="R14" s="930">
        <v>0</v>
      </c>
      <c r="S14" s="931"/>
      <c r="T14" s="930">
        <v>0</v>
      </c>
      <c r="U14" s="931"/>
      <c r="V14" s="92">
        <f t="shared" si="0"/>
        <v>0</v>
      </c>
      <c r="W14" s="95">
        <v>0</v>
      </c>
      <c r="X14" s="92">
        <f t="shared" si="1"/>
        <v>0</v>
      </c>
      <c r="Y14" s="96">
        <v>0</v>
      </c>
      <c r="Z14" s="97">
        <f t="shared" si="2"/>
        <v>0</v>
      </c>
      <c r="AA14" s="48"/>
      <c r="AB14" s="60"/>
      <c r="AC14" s="61"/>
      <c r="AD14" s="41"/>
      <c r="AE14" s="40"/>
      <c r="AF14" s="40"/>
    </row>
    <row r="15" spans="1:32" ht="11.25" customHeight="1">
      <c r="A15" s="2"/>
      <c r="B15" s="9" t="s">
        <v>9</v>
      </c>
      <c r="C15" s="10" t="s">
        <v>233</v>
      </c>
      <c r="D15" s="6" t="s">
        <v>37</v>
      </c>
      <c r="E15" s="11"/>
      <c r="F15" s="957">
        <v>0</v>
      </c>
      <c r="G15" s="931"/>
      <c r="H15" s="930">
        <v>0</v>
      </c>
      <c r="I15" s="931"/>
      <c r="J15" s="930">
        <v>0</v>
      </c>
      <c r="K15" s="931"/>
      <c r="L15" s="930">
        <v>0</v>
      </c>
      <c r="M15" s="931"/>
      <c r="N15" s="930">
        <v>0</v>
      </c>
      <c r="O15" s="931"/>
      <c r="P15" s="930">
        <v>0</v>
      </c>
      <c r="Q15" s="931"/>
      <c r="R15" s="930">
        <v>0</v>
      </c>
      <c r="S15" s="931"/>
      <c r="T15" s="930">
        <v>0</v>
      </c>
      <c r="U15" s="931"/>
      <c r="V15" s="92">
        <f t="shared" si="0"/>
        <v>0</v>
      </c>
      <c r="W15" s="95">
        <v>0</v>
      </c>
      <c r="X15" s="92">
        <f t="shared" si="1"/>
        <v>0</v>
      </c>
      <c r="Y15" s="96">
        <v>0</v>
      </c>
      <c r="Z15" s="97">
        <f t="shared" si="2"/>
        <v>0</v>
      </c>
      <c r="AA15" s="48"/>
      <c r="AB15" s="60"/>
      <c r="AC15" s="61"/>
      <c r="AD15" s="41"/>
      <c r="AE15" s="40"/>
      <c r="AF15" s="40"/>
    </row>
    <row r="16" spans="1:32" ht="11.25" customHeight="1">
      <c r="A16" s="2"/>
      <c r="B16" s="9" t="s">
        <v>10</v>
      </c>
      <c r="C16" s="10" t="s">
        <v>347</v>
      </c>
      <c r="D16" s="6" t="s">
        <v>37</v>
      </c>
      <c r="E16" s="11"/>
      <c r="F16" s="957">
        <v>0</v>
      </c>
      <c r="G16" s="931"/>
      <c r="H16" s="930">
        <v>0</v>
      </c>
      <c r="I16" s="931"/>
      <c r="J16" s="930">
        <v>0</v>
      </c>
      <c r="K16" s="931"/>
      <c r="L16" s="930">
        <v>0</v>
      </c>
      <c r="M16" s="931"/>
      <c r="N16" s="930">
        <v>0</v>
      </c>
      <c r="O16" s="931"/>
      <c r="P16" s="930">
        <v>0</v>
      </c>
      <c r="Q16" s="931"/>
      <c r="R16" s="930">
        <v>0</v>
      </c>
      <c r="S16" s="931"/>
      <c r="T16" s="930">
        <v>0</v>
      </c>
      <c r="U16" s="931"/>
      <c r="V16" s="92">
        <f t="shared" si="0"/>
        <v>0</v>
      </c>
      <c r="W16" s="95">
        <v>0</v>
      </c>
      <c r="X16" s="92">
        <f t="shared" si="1"/>
        <v>0</v>
      </c>
      <c r="Y16" s="96">
        <v>0</v>
      </c>
      <c r="Z16" s="97">
        <f t="shared" si="2"/>
        <v>0</v>
      </c>
      <c r="AA16" s="48"/>
      <c r="AB16" s="60"/>
      <c r="AC16" s="61"/>
      <c r="AD16" s="41"/>
      <c r="AE16" s="40"/>
      <c r="AF16" s="40"/>
    </row>
    <row r="17" spans="1:32" ht="11.25" customHeight="1">
      <c r="A17" s="2"/>
      <c r="B17" s="9" t="s">
        <v>11</v>
      </c>
      <c r="C17" s="10" t="s">
        <v>348</v>
      </c>
      <c r="D17" s="6" t="s">
        <v>37</v>
      </c>
      <c r="E17" s="11"/>
      <c r="F17" s="957">
        <v>0</v>
      </c>
      <c r="G17" s="931"/>
      <c r="H17" s="930">
        <v>0</v>
      </c>
      <c r="I17" s="931"/>
      <c r="J17" s="930">
        <v>0</v>
      </c>
      <c r="K17" s="931"/>
      <c r="L17" s="930">
        <v>0</v>
      </c>
      <c r="M17" s="931"/>
      <c r="N17" s="930">
        <v>0</v>
      </c>
      <c r="O17" s="931"/>
      <c r="P17" s="930">
        <v>0</v>
      </c>
      <c r="Q17" s="931"/>
      <c r="R17" s="930">
        <v>0</v>
      </c>
      <c r="S17" s="931"/>
      <c r="T17" s="930">
        <v>0</v>
      </c>
      <c r="U17" s="931"/>
      <c r="V17" s="92">
        <f t="shared" si="0"/>
        <v>0</v>
      </c>
      <c r="W17" s="95">
        <v>0</v>
      </c>
      <c r="X17" s="92">
        <f t="shared" si="1"/>
        <v>0</v>
      </c>
      <c r="Y17" s="96">
        <v>0</v>
      </c>
      <c r="Z17" s="97">
        <f t="shared" si="2"/>
        <v>0</v>
      </c>
      <c r="AA17" s="48"/>
      <c r="AB17" s="60"/>
      <c r="AC17" s="61"/>
      <c r="AD17" s="41"/>
      <c r="AE17" s="40"/>
      <c r="AF17" s="40"/>
    </row>
    <row r="18" spans="1:32" ht="11.25" customHeight="1">
      <c r="A18" s="2"/>
      <c r="B18" s="9" t="s">
        <v>12</v>
      </c>
      <c r="C18" s="10" t="s">
        <v>229</v>
      </c>
      <c r="D18" s="6" t="s">
        <v>37</v>
      </c>
      <c r="E18" s="11"/>
      <c r="F18" s="957">
        <v>0</v>
      </c>
      <c r="G18" s="931"/>
      <c r="H18" s="930">
        <v>0</v>
      </c>
      <c r="I18" s="931"/>
      <c r="J18" s="930">
        <v>0</v>
      </c>
      <c r="K18" s="931"/>
      <c r="L18" s="930">
        <v>0</v>
      </c>
      <c r="M18" s="931"/>
      <c r="N18" s="930">
        <v>0</v>
      </c>
      <c r="O18" s="931"/>
      <c r="P18" s="930">
        <v>0</v>
      </c>
      <c r="Q18" s="931"/>
      <c r="R18" s="930">
        <v>0</v>
      </c>
      <c r="S18" s="931"/>
      <c r="T18" s="930">
        <v>0</v>
      </c>
      <c r="U18" s="931"/>
      <c r="V18" s="92">
        <f t="shared" si="0"/>
        <v>0</v>
      </c>
      <c r="W18" s="95">
        <v>0</v>
      </c>
      <c r="X18" s="92">
        <f t="shared" si="1"/>
        <v>0</v>
      </c>
      <c r="Y18" s="96">
        <v>0</v>
      </c>
      <c r="Z18" s="97">
        <f t="shared" si="2"/>
        <v>0</v>
      </c>
      <c r="AA18" s="48"/>
      <c r="AB18" s="60"/>
      <c r="AC18" s="61"/>
      <c r="AD18" s="41"/>
      <c r="AE18" s="40"/>
      <c r="AF18" s="40"/>
    </row>
    <row r="19" spans="1:32" ht="11.25" customHeight="1">
      <c r="A19" s="2"/>
      <c r="B19" s="9" t="s">
        <v>13</v>
      </c>
      <c r="C19" s="10" t="s">
        <v>230</v>
      </c>
      <c r="D19" s="6" t="s">
        <v>38</v>
      </c>
      <c r="E19" s="11"/>
      <c r="F19" s="957">
        <v>0</v>
      </c>
      <c r="G19" s="931"/>
      <c r="H19" s="930">
        <v>0</v>
      </c>
      <c r="I19" s="931"/>
      <c r="J19" s="930">
        <v>0</v>
      </c>
      <c r="K19" s="931"/>
      <c r="L19" s="930">
        <v>0</v>
      </c>
      <c r="M19" s="931"/>
      <c r="N19" s="930">
        <v>0</v>
      </c>
      <c r="O19" s="931"/>
      <c r="P19" s="930">
        <v>0</v>
      </c>
      <c r="Q19" s="931"/>
      <c r="R19" s="930">
        <v>0</v>
      </c>
      <c r="S19" s="931"/>
      <c r="T19" s="930">
        <v>0</v>
      </c>
      <c r="U19" s="931"/>
      <c r="V19" s="92">
        <f t="shared" si="0"/>
        <v>0</v>
      </c>
      <c r="W19" s="95">
        <v>0</v>
      </c>
      <c r="X19" s="92">
        <f t="shared" si="1"/>
        <v>0</v>
      </c>
      <c r="Y19" s="96">
        <v>0</v>
      </c>
      <c r="Z19" s="97">
        <f t="shared" si="2"/>
        <v>0</v>
      </c>
      <c r="AA19" s="48"/>
      <c r="AB19" s="60"/>
      <c r="AC19" s="61"/>
      <c r="AD19" s="41"/>
      <c r="AE19" s="40"/>
      <c r="AF19" s="40"/>
    </row>
    <row r="20" spans="1:32" ht="11.25" customHeight="1">
      <c r="A20" s="2"/>
      <c r="B20" s="9" t="s">
        <v>14</v>
      </c>
      <c r="C20" s="10" t="s">
        <v>231</v>
      </c>
      <c r="D20" s="6" t="s">
        <v>38</v>
      </c>
      <c r="E20" s="11"/>
      <c r="F20" s="957">
        <v>0</v>
      </c>
      <c r="G20" s="931"/>
      <c r="H20" s="930">
        <v>0</v>
      </c>
      <c r="I20" s="931"/>
      <c r="J20" s="930">
        <v>0</v>
      </c>
      <c r="K20" s="931"/>
      <c r="L20" s="930">
        <v>0</v>
      </c>
      <c r="M20" s="931"/>
      <c r="N20" s="930">
        <v>0</v>
      </c>
      <c r="O20" s="931"/>
      <c r="P20" s="930">
        <v>0</v>
      </c>
      <c r="Q20" s="931"/>
      <c r="R20" s="930">
        <v>0</v>
      </c>
      <c r="S20" s="931"/>
      <c r="T20" s="930">
        <v>0</v>
      </c>
      <c r="U20" s="931"/>
      <c r="V20" s="92">
        <f t="shared" si="0"/>
        <v>0</v>
      </c>
      <c r="W20" s="95">
        <v>0</v>
      </c>
      <c r="X20" s="92">
        <f t="shared" si="1"/>
        <v>0</v>
      </c>
      <c r="Y20" s="96">
        <v>0</v>
      </c>
      <c r="Z20" s="97">
        <f t="shared" si="2"/>
        <v>0</v>
      </c>
      <c r="AA20" s="48"/>
      <c r="AB20" s="60"/>
      <c r="AC20" s="61"/>
      <c r="AD20" s="41"/>
      <c r="AE20" s="40"/>
      <c r="AF20" s="40"/>
    </row>
    <row r="21" spans="1:32" ht="11.25" customHeight="1">
      <c r="A21" s="2"/>
      <c r="B21" s="9" t="s">
        <v>15</v>
      </c>
      <c r="C21" s="10" t="s">
        <v>232</v>
      </c>
      <c r="D21" s="6" t="s">
        <v>38</v>
      </c>
      <c r="E21" s="11"/>
      <c r="F21" s="957">
        <v>0</v>
      </c>
      <c r="G21" s="931"/>
      <c r="H21" s="930">
        <v>0</v>
      </c>
      <c r="I21" s="931"/>
      <c r="J21" s="930">
        <v>0</v>
      </c>
      <c r="K21" s="931"/>
      <c r="L21" s="930">
        <v>0</v>
      </c>
      <c r="M21" s="931"/>
      <c r="N21" s="930">
        <v>0</v>
      </c>
      <c r="O21" s="931"/>
      <c r="P21" s="930">
        <v>0</v>
      </c>
      <c r="Q21" s="931"/>
      <c r="R21" s="930">
        <v>0</v>
      </c>
      <c r="S21" s="931"/>
      <c r="T21" s="930">
        <v>0</v>
      </c>
      <c r="U21" s="931"/>
      <c r="V21" s="92">
        <f t="shared" si="0"/>
        <v>0</v>
      </c>
      <c r="W21" s="95">
        <v>0</v>
      </c>
      <c r="X21" s="92">
        <f t="shared" si="1"/>
        <v>0</v>
      </c>
      <c r="Y21" s="96">
        <v>0</v>
      </c>
      <c r="Z21" s="97">
        <f t="shared" si="2"/>
        <v>0</v>
      </c>
      <c r="AA21" s="48"/>
      <c r="AB21" s="60"/>
      <c r="AC21" s="61"/>
      <c r="AD21" s="41"/>
      <c r="AE21" s="40"/>
      <c r="AF21" s="40"/>
    </row>
    <row r="22" spans="1:32" ht="11.25" customHeight="1">
      <c r="A22" s="2"/>
      <c r="B22" s="9" t="s">
        <v>16</v>
      </c>
      <c r="C22" s="10" t="s">
        <v>233</v>
      </c>
      <c r="D22" s="6" t="s">
        <v>38</v>
      </c>
      <c r="E22" s="11"/>
      <c r="F22" s="957">
        <v>0</v>
      </c>
      <c r="G22" s="931"/>
      <c r="H22" s="930">
        <v>0</v>
      </c>
      <c r="I22" s="931"/>
      <c r="J22" s="930">
        <v>0</v>
      </c>
      <c r="K22" s="931"/>
      <c r="L22" s="930">
        <v>0</v>
      </c>
      <c r="M22" s="931"/>
      <c r="N22" s="930">
        <v>0</v>
      </c>
      <c r="O22" s="931"/>
      <c r="P22" s="930">
        <v>0</v>
      </c>
      <c r="Q22" s="931"/>
      <c r="R22" s="930">
        <v>0</v>
      </c>
      <c r="S22" s="931"/>
      <c r="T22" s="930">
        <v>0</v>
      </c>
      <c r="U22" s="931"/>
      <c r="V22" s="92">
        <f t="shared" si="0"/>
        <v>0</v>
      </c>
      <c r="W22" s="95">
        <v>0</v>
      </c>
      <c r="X22" s="92">
        <f t="shared" si="1"/>
        <v>0</v>
      </c>
      <c r="Y22" s="96">
        <v>0</v>
      </c>
      <c r="Z22" s="97">
        <f t="shared" si="2"/>
        <v>0</v>
      </c>
      <c r="AA22" s="48"/>
      <c r="AB22" s="60"/>
      <c r="AC22" s="61"/>
      <c r="AD22" s="41"/>
      <c r="AE22" s="40"/>
      <c r="AF22" s="40"/>
    </row>
    <row r="23" spans="1:32" ht="11.25" customHeight="1">
      <c r="A23" s="2"/>
      <c r="B23" s="9" t="s">
        <v>17</v>
      </c>
      <c r="C23" s="10" t="s">
        <v>347</v>
      </c>
      <c r="D23" s="6" t="s">
        <v>38</v>
      </c>
      <c r="E23" s="11"/>
      <c r="F23" s="957">
        <v>0</v>
      </c>
      <c r="G23" s="931"/>
      <c r="H23" s="930">
        <v>0</v>
      </c>
      <c r="I23" s="931"/>
      <c r="J23" s="930">
        <v>0</v>
      </c>
      <c r="K23" s="931"/>
      <c r="L23" s="930">
        <v>0</v>
      </c>
      <c r="M23" s="931"/>
      <c r="N23" s="930">
        <v>0</v>
      </c>
      <c r="O23" s="931"/>
      <c r="P23" s="930">
        <v>0</v>
      </c>
      <c r="Q23" s="931"/>
      <c r="R23" s="930">
        <v>0</v>
      </c>
      <c r="S23" s="931"/>
      <c r="T23" s="930">
        <v>0</v>
      </c>
      <c r="U23" s="931"/>
      <c r="V23" s="92">
        <f t="shared" si="0"/>
        <v>0</v>
      </c>
      <c r="W23" s="95">
        <v>0</v>
      </c>
      <c r="X23" s="92">
        <f t="shared" si="1"/>
        <v>0</v>
      </c>
      <c r="Y23" s="96">
        <v>0</v>
      </c>
      <c r="Z23" s="97">
        <f t="shared" si="2"/>
        <v>0</v>
      </c>
      <c r="AA23" s="48"/>
      <c r="AB23" s="60"/>
      <c r="AC23" s="61"/>
      <c r="AD23" s="41"/>
      <c r="AE23" s="40"/>
      <c r="AF23" s="40"/>
    </row>
    <row r="24" spans="1:32" ht="11.25" customHeight="1">
      <c r="A24" s="2"/>
      <c r="B24" s="9" t="s">
        <v>18</v>
      </c>
      <c r="C24" s="10" t="s">
        <v>348</v>
      </c>
      <c r="D24" s="6" t="s">
        <v>38</v>
      </c>
      <c r="E24" s="11"/>
      <c r="F24" s="957">
        <v>0</v>
      </c>
      <c r="G24" s="931"/>
      <c r="H24" s="930">
        <v>0</v>
      </c>
      <c r="I24" s="931"/>
      <c r="J24" s="930">
        <v>0</v>
      </c>
      <c r="K24" s="931"/>
      <c r="L24" s="930">
        <v>0</v>
      </c>
      <c r="M24" s="931"/>
      <c r="N24" s="930">
        <v>0</v>
      </c>
      <c r="O24" s="931"/>
      <c r="P24" s="930">
        <v>0</v>
      </c>
      <c r="Q24" s="931"/>
      <c r="R24" s="930">
        <v>0</v>
      </c>
      <c r="S24" s="931"/>
      <c r="T24" s="930">
        <v>0</v>
      </c>
      <c r="U24" s="931"/>
      <c r="V24" s="92">
        <f t="shared" si="0"/>
        <v>0</v>
      </c>
      <c r="W24" s="95">
        <v>0</v>
      </c>
      <c r="X24" s="92">
        <f t="shared" si="1"/>
        <v>0</v>
      </c>
      <c r="Y24" s="96">
        <v>0</v>
      </c>
      <c r="Z24" s="97">
        <f t="shared" si="2"/>
        <v>0</v>
      </c>
      <c r="AA24" s="48"/>
      <c r="AB24" s="60"/>
      <c r="AC24" s="61"/>
      <c r="AD24" s="41"/>
      <c r="AE24" s="40"/>
      <c r="AF24" s="40"/>
    </row>
    <row r="25" spans="1:32" ht="11.25" customHeight="1">
      <c r="A25" s="2"/>
      <c r="B25" s="9" t="s">
        <v>19</v>
      </c>
      <c r="C25" s="10" t="s">
        <v>229</v>
      </c>
      <c r="D25" s="6" t="s">
        <v>38</v>
      </c>
      <c r="E25" s="11"/>
      <c r="F25" s="957">
        <v>0</v>
      </c>
      <c r="G25" s="931"/>
      <c r="H25" s="930">
        <v>0</v>
      </c>
      <c r="I25" s="931"/>
      <c r="J25" s="930">
        <v>0</v>
      </c>
      <c r="K25" s="931"/>
      <c r="L25" s="930">
        <v>0</v>
      </c>
      <c r="M25" s="931"/>
      <c r="N25" s="930">
        <v>0</v>
      </c>
      <c r="O25" s="931"/>
      <c r="P25" s="930">
        <v>0</v>
      </c>
      <c r="Q25" s="931"/>
      <c r="R25" s="930">
        <v>0</v>
      </c>
      <c r="S25" s="931"/>
      <c r="T25" s="930">
        <v>0</v>
      </c>
      <c r="U25" s="931"/>
      <c r="V25" s="92">
        <f t="shared" si="0"/>
        <v>0</v>
      </c>
      <c r="W25" s="95">
        <v>0</v>
      </c>
      <c r="X25" s="92">
        <f t="shared" si="1"/>
        <v>0</v>
      </c>
      <c r="Y25" s="96">
        <v>0</v>
      </c>
      <c r="Z25" s="97">
        <f t="shared" si="2"/>
        <v>0</v>
      </c>
      <c r="AA25" s="48"/>
      <c r="AB25" s="60"/>
      <c r="AC25" s="61"/>
      <c r="AD25" s="41"/>
      <c r="AE25" s="40"/>
      <c r="AF25" s="40"/>
    </row>
    <row r="26" spans="1:32" ht="11.25" customHeight="1">
      <c r="A26" s="2"/>
      <c r="B26" s="9" t="s">
        <v>20</v>
      </c>
      <c r="C26" s="10" t="s">
        <v>230</v>
      </c>
      <c r="D26" s="6" t="s">
        <v>39</v>
      </c>
      <c r="E26" s="11"/>
      <c r="F26" s="957">
        <v>0</v>
      </c>
      <c r="G26" s="931"/>
      <c r="H26" s="930">
        <v>0</v>
      </c>
      <c r="I26" s="931"/>
      <c r="J26" s="930">
        <v>0</v>
      </c>
      <c r="K26" s="931"/>
      <c r="L26" s="930">
        <v>0</v>
      </c>
      <c r="M26" s="931"/>
      <c r="N26" s="930">
        <v>0</v>
      </c>
      <c r="O26" s="931"/>
      <c r="P26" s="930">
        <v>0</v>
      </c>
      <c r="Q26" s="931"/>
      <c r="R26" s="930">
        <v>0</v>
      </c>
      <c r="S26" s="931"/>
      <c r="T26" s="930">
        <v>0</v>
      </c>
      <c r="U26" s="931"/>
      <c r="V26" s="92">
        <f t="shared" si="0"/>
        <v>0</v>
      </c>
      <c r="W26" s="95">
        <v>0</v>
      </c>
      <c r="X26" s="92">
        <f t="shared" si="1"/>
        <v>0</v>
      </c>
      <c r="Y26" s="96">
        <v>0</v>
      </c>
      <c r="Z26" s="97">
        <f t="shared" si="2"/>
        <v>0</v>
      </c>
      <c r="AA26" s="48"/>
      <c r="AB26" s="60"/>
      <c r="AC26" s="61"/>
      <c r="AD26" s="41"/>
      <c r="AE26" s="40"/>
      <c r="AF26" s="40"/>
    </row>
    <row r="27" spans="1:32" ht="11.25" customHeight="1">
      <c r="A27" s="2"/>
      <c r="B27" s="9" t="s">
        <v>21</v>
      </c>
      <c r="C27" s="10" t="s">
        <v>231</v>
      </c>
      <c r="D27" s="6" t="s">
        <v>39</v>
      </c>
      <c r="E27" s="11"/>
      <c r="F27" s="957">
        <v>0</v>
      </c>
      <c r="G27" s="931"/>
      <c r="H27" s="930">
        <v>0</v>
      </c>
      <c r="I27" s="931"/>
      <c r="J27" s="930">
        <v>0</v>
      </c>
      <c r="K27" s="931"/>
      <c r="L27" s="930">
        <v>0</v>
      </c>
      <c r="M27" s="931"/>
      <c r="N27" s="930">
        <v>0</v>
      </c>
      <c r="O27" s="931"/>
      <c r="P27" s="930">
        <v>0</v>
      </c>
      <c r="Q27" s="931"/>
      <c r="R27" s="930">
        <v>0</v>
      </c>
      <c r="S27" s="931"/>
      <c r="T27" s="930">
        <v>0</v>
      </c>
      <c r="U27" s="931"/>
      <c r="V27" s="92">
        <f t="shared" si="0"/>
        <v>0</v>
      </c>
      <c r="W27" s="95">
        <v>0</v>
      </c>
      <c r="X27" s="92">
        <f t="shared" si="1"/>
        <v>0</v>
      </c>
      <c r="Y27" s="96">
        <v>0</v>
      </c>
      <c r="Z27" s="97">
        <f t="shared" si="2"/>
        <v>0</v>
      </c>
      <c r="AA27" s="48"/>
      <c r="AB27" s="60"/>
      <c r="AC27" s="61"/>
      <c r="AD27" s="41"/>
      <c r="AE27" s="40"/>
      <c r="AF27" s="40"/>
    </row>
    <row r="28" spans="1:32" ht="11.25" customHeight="1">
      <c r="A28" s="2"/>
      <c r="B28" s="9" t="s">
        <v>22</v>
      </c>
      <c r="C28" s="10" t="s">
        <v>232</v>
      </c>
      <c r="D28" s="6" t="s">
        <v>39</v>
      </c>
      <c r="E28" s="11"/>
      <c r="F28" s="957">
        <v>0</v>
      </c>
      <c r="G28" s="931"/>
      <c r="H28" s="930">
        <v>0</v>
      </c>
      <c r="I28" s="931"/>
      <c r="J28" s="930">
        <v>0</v>
      </c>
      <c r="K28" s="931"/>
      <c r="L28" s="930">
        <v>0</v>
      </c>
      <c r="M28" s="931"/>
      <c r="N28" s="930">
        <v>0</v>
      </c>
      <c r="O28" s="931"/>
      <c r="P28" s="930">
        <v>0</v>
      </c>
      <c r="Q28" s="931"/>
      <c r="R28" s="930">
        <v>0</v>
      </c>
      <c r="S28" s="931"/>
      <c r="T28" s="930">
        <v>0</v>
      </c>
      <c r="U28" s="931"/>
      <c r="V28" s="92">
        <f t="shared" si="0"/>
        <v>0</v>
      </c>
      <c r="W28" s="95">
        <v>0</v>
      </c>
      <c r="X28" s="92">
        <f t="shared" si="1"/>
        <v>0</v>
      </c>
      <c r="Y28" s="96">
        <v>0</v>
      </c>
      <c r="Z28" s="97">
        <f t="shared" si="2"/>
        <v>0</v>
      </c>
      <c r="AA28" s="48"/>
      <c r="AB28" s="60"/>
      <c r="AC28" s="61"/>
      <c r="AD28" s="41"/>
      <c r="AE28" s="40"/>
      <c r="AF28" s="40"/>
    </row>
    <row r="29" spans="1:32" ht="11.25" customHeight="1">
      <c r="A29" s="2"/>
      <c r="B29" s="9" t="s">
        <v>23</v>
      </c>
      <c r="C29" s="10" t="s">
        <v>233</v>
      </c>
      <c r="D29" s="6" t="s">
        <v>39</v>
      </c>
      <c r="E29" s="11"/>
      <c r="F29" s="957">
        <v>0</v>
      </c>
      <c r="G29" s="931"/>
      <c r="H29" s="930">
        <v>0</v>
      </c>
      <c r="I29" s="931"/>
      <c r="J29" s="930">
        <v>0</v>
      </c>
      <c r="K29" s="931"/>
      <c r="L29" s="930">
        <v>0</v>
      </c>
      <c r="M29" s="931"/>
      <c r="N29" s="930">
        <v>0</v>
      </c>
      <c r="O29" s="931"/>
      <c r="P29" s="930">
        <v>0</v>
      </c>
      <c r="Q29" s="931"/>
      <c r="R29" s="930">
        <v>0</v>
      </c>
      <c r="S29" s="931"/>
      <c r="T29" s="930">
        <v>0</v>
      </c>
      <c r="U29" s="931"/>
      <c r="V29" s="92">
        <f t="shared" si="0"/>
        <v>0</v>
      </c>
      <c r="W29" s="95">
        <v>0</v>
      </c>
      <c r="X29" s="92">
        <f t="shared" si="1"/>
        <v>0</v>
      </c>
      <c r="Y29" s="96">
        <v>0</v>
      </c>
      <c r="Z29" s="97">
        <f t="shared" si="2"/>
        <v>0</v>
      </c>
      <c r="AA29" s="48"/>
      <c r="AB29" s="60"/>
      <c r="AC29" s="61"/>
      <c r="AD29" s="41"/>
      <c r="AE29" s="40"/>
      <c r="AF29" s="40"/>
    </row>
    <row r="30" spans="1:32" ht="10.5" customHeight="1">
      <c r="A30" s="2"/>
      <c r="B30" s="9" t="s">
        <v>24</v>
      </c>
      <c r="C30" s="10" t="s">
        <v>347</v>
      </c>
      <c r="D30" s="6" t="s">
        <v>39</v>
      </c>
      <c r="E30" s="11"/>
      <c r="F30" s="957">
        <v>0</v>
      </c>
      <c r="G30" s="931"/>
      <c r="H30" s="930">
        <v>0</v>
      </c>
      <c r="I30" s="931"/>
      <c r="J30" s="930">
        <v>0</v>
      </c>
      <c r="K30" s="931"/>
      <c r="L30" s="930">
        <v>0</v>
      </c>
      <c r="M30" s="931"/>
      <c r="N30" s="930">
        <v>0</v>
      </c>
      <c r="O30" s="931"/>
      <c r="P30" s="930">
        <v>0</v>
      </c>
      <c r="Q30" s="931"/>
      <c r="R30" s="930">
        <v>0</v>
      </c>
      <c r="S30" s="931"/>
      <c r="T30" s="930">
        <v>0</v>
      </c>
      <c r="U30" s="931"/>
      <c r="V30" s="92">
        <f t="shared" si="0"/>
        <v>0</v>
      </c>
      <c r="W30" s="95">
        <v>0</v>
      </c>
      <c r="X30" s="92">
        <f t="shared" si="1"/>
        <v>0</v>
      </c>
      <c r="Y30" s="96">
        <v>0</v>
      </c>
      <c r="Z30" s="97">
        <f t="shared" si="2"/>
        <v>0</v>
      </c>
      <c r="AA30" s="48"/>
      <c r="AB30" s="60"/>
      <c r="AC30" s="61"/>
      <c r="AD30" s="41"/>
      <c r="AE30" s="40"/>
      <c r="AF30" s="40"/>
    </row>
    <row r="31" spans="1:32" ht="11.25" customHeight="1">
      <c r="A31" s="2"/>
      <c r="B31" s="9" t="s">
        <v>25</v>
      </c>
      <c r="C31" s="10" t="s">
        <v>348</v>
      </c>
      <c r="D31" s="6" t="s">
        <v>39</v>
      </c>
      <c r="E31" s="11"/>
      <c r="F31" s="957">
        <v>0</v>
      </c>
      <c r="G31" s="931"/>
      <c r="H31" s="930">
        <v>0</v>
      </c>
      <c r="I31" s="931"/>
      <c r="J31" s="930">
        <v>0</v>
      </c>
      <c r="K31" s="931"/>
      <c r="L31" s="930">
        <v>0</v>
      </c>
      <c r="M31" s="931"/>
      <c r="N31" s="930">
        <v>0</v>
      </c>
      <c r="O31" s="931"/>
      <c r="P31" s="930">
        <v>0</v>
      </c>
      <c r="Q31" s="931"/>
      <c r="R31" s="930">
        <v>0</v>
      </c>
      <c r="S31" s="931"/>
      <c r="T31" s="930">
        <v>0</v>
      </c>
      <c r="U31" s="931"/>
      <c r="V31" s="92">
        <f t="shared" si="0"/>
        <v>0</v>
      </c>
      <c r="W31" s="95">
        <v>0</v>
      </c>
      <c r="X31" s="92">
        <f t="shared" si="1"/>
        <v>0</v>
      </c>
      <c r="Y31" s="96">
        <v>0</v>
      </c>
      <c r="Z31" s="97">
        <f t="shared" si="2"/>
        <v>0</v>
      </c>
      <c r="AA31" s="48"/>
      <c r="AB31" s="60"/>
      <c r="AC31" s="61"/>
      <c r="AD31" s="41"/>
      <c r="AE31" s="40"/>
      <c r="AF31" s="40"/>
    </row>
    <row r="32" spans="1:32" ht="11.25" customHeight="1">
      <c r="A32" s="2"/>
      <c r="B32" s="9" t="s">
        <v>26</v>
      </c>
      <c r="C32" s="10" t="s">
        <v>229</v>
      </c>
      <c r="D32" s="6" t="s">
        <v>39</v>
      </c>
      <c r="E32" s="11"/>
      <c r="F32" s="957">
        <v>0</v>
      </c>
      <c r="G32" s="931"/>
      <c r="H32" s="930">
        <v>0</v>
      </c>
      <c r="I32" s="931"/>
      <c r="J32" s="930">
        <v>0</v>
      </c>
      <c r="K32" s="931"/>
      <c r="L32" s="930">
        <v>0</v>
      </c>
      <c r="M32" s="931"/>
      <c r="N32" s="930">
        <v>0</v>
      </c>
      <c r="O32" s="931"/>
      <c r="P32" s="930">
        <v>0</v>
      </c>
      <c r="Q32" s="931"/>
      <c r="R32" s="930">
        <v>0</v>
      </c>
      <c r="S32" s="931"/>
      <c r="T32" s="930">
        <v>0</v>
      </c>
      <c r="U32" s="931"/>
      <c r="V32" s="92">
        <f t="shared" si="0"/>
        <v>0</v>
      </c>
      <c r="W32" s="95">
        <v>0</v>
      </c>
      <c r="X32" s="92">
        <f t="shared" si="1"/>
        <v>0</v>
      </c>
      <c r="Y32" s="96">
        <v>0</v>
      </c>
      <c r="Z32" s="97">
        <f t="shared" si="2"/>
        <v>0</v>
      </c>
      <c r="AA32" s="48"/>
      <c r="AB32" s="60"/>
      <c r="AC32" s="61"/>
      <c r="AD32" s="41"/>
      <c r="AE32" s="40"/>
      <c r="AF32" s="40"/>
    </row>
    <row r="33" spans="1:32" ht="11.25" customHeight="1">
      <c r="A33" s="2"/>
      <c r="B33" s="9" t="s">
        <v>27</v>
      </c>
      <c r="C33" s="10" t="s">
        <v>230</v>
      </c>
      <c r="D33" s="6" t="s">
        <v>40</v>
      </c>
      <c r="E33" s="11"/>
      <c r="F33" s="957">
        <v>0</v>
      </c>
      <c r="G33" s="931"/>
      <c r="H33" s="930">
        <v>0</v>
      </c>
      <c r="I33" s="931"/>
      <c r="J33" s="930">
        <v>0</v>
      </c>
      <c r="K33" s="931"/>
      <c r="L33" s="930">
        <v>0</v>
      </c>
      <c r="M33" s="931"/>
      <c r="N33" s="930">
        <v>0</v>
      </c>
      <c r="O33" s="931"/>
      <c r="P33" s="930">
        <v>0</v>
      </c>
      <c r="Q33" s="931"/>
      <c r="R33" s="930">
        <v>0</v>
      </c>
      <c r="S33" s="931"/>
      <c r="T33" s="930">
        <v>0</v>
      </c>
      <c r="U33" s="931"/>
      <c r="V33" s="92">
        <f t="shared" si="0"/>
        <v>0</v>
      </c>
      <c r="W33" s="95">
        <v>0</v>
      </c>
      <c r="X33" s="92">
        <f t="shared" si="1"/>
        <v>0</v>
      </c>
      <c r="Y33" s="96">
        <v>0</v>
      </c>
      <c r="Z33" s="97">
        <f t="shared" si="2"/>
        <v>0</v>
      </c>
      <c r="AA33" s="48"/>
      <c r="AB33" s="60"/>
      <c r="AC33" s="61"/>
      <c r="AD33" s="41"/>
      <c r="AE33" s="40"/>
      <c r="AF33" s="40"/>
    </row>
    <row r="34" spans="1:32" ht="11.25" customHeight="1">
      <c r="A34" s="2"/>
      <c r="B34" s="9" t="s">
        <v>28</v>
      </c>
      <c r="C34" s="10" t="s">
        <v>231</v>
      </c>
      <c r="D34" s="6" t="s">
        <v>40</v>
      </c>
      <c r="E34" s="11"/>
      <c r="F34" s="957">
        <v>0</v>
      </c>
      <c r="G34" s="931"/>
      <c r="H34" s="930">
        <v>0</v>
      </c>
      <c r="I34" s="931"/>
      <c r="J34" s="930">
        <v>0</v>
      </c>
      <c r="K34" s="931"/>
      <c r="L34" s="930">
        <v>0</v>
      </c>
      <c r="M34" s="931"/>
      <c r="N34" s="930">
        <v>0</v>
      </c>
      <c r="O34" s="931"/>
      <c r="P34" s="930">
        <v>0</v>
      </c>
      <c r="Q34" s="931"/>
      <c r="R34" s="930">
        <v>0</v>
      </c>
      <c r="S34" s="931"/>
      <c r="T34" s="930">
        <v>0</v>
      </c>
      <c r="U34" s="931"/>
      <c r="V34" s="92">
        <f t="shared" si="0"/>
        <v>0</v>
      </c>
      <c r="W34" s="95">
        <v>0</v>
      </c>
      <c r="X34" s="92">
        <f t="shared" si="1"/>
        <v>0</v>
      </c>
      <c r="Y34" s="96">
        <v>0</v>
      </c>
      <c r="Z34" s="97">
        <f t="shared" si="2"/>
        <v>0</v>
      </c>
      <c r="AA34" s="48"/>
      <c r="AB34" s="60"/>
      <c r="AC34" s="61"/>
      <c r="AD34" s="41"/>
      <c r="AE34" s="40"/>
      <c r="AF34" s="40"/>
    </row>
    <row r="35" spans="1:32" ht="11.25" customHeight="1">
      <c r="A35" s="2"/>
      <c r="B35" s="9" t="s">
        <v>29</v>
      </c>
      <c r="C35" s="10" t="s">
        <v>232</v>
      </c>
      <c r="D35" s="6" t="s">
        <v>40</v>
      </c>
      <c r="E35" s="11"/>
      <c r="F35" s="957">
        <v>0</v>
      </c>
      <c r="G35" s="931"/>
      <c r="H35" s="930">
        <v>0</v>
      </c>
      <c r="I35" s="931"/>
      <c r="J35" s="930">
        <v>0</v>
      </c>
      <c r="K35" s="931"/>
      <c r="L35" s="930">
        <v>0</v>
      </c>
      <c r="M35" s="931"/>
      <c r="N35" s="930">
        <v>0</v>
      </c>
      <c r="O35" s="931"/>
      <c r="P35" s="930">
        <v>0</v>
      </c>
      <c r="Q35" s="931"/>
      <c r="R35" s="930">
        <v>0</v>
      </c>
      <c r="S35" s="931"/>
      <c r="T35" s="930">
        <v>0</v>
      </c>
      <c r="U35" s="931"/>
      <c r="V35" s="92">
        <f t="shared" si="0"/>
        <v>0</v>
      </c>
      <c r="W35" s="95">
        <v>0</v>
      </c>
      <c r="X35" s="92">
        <f t="shared" si="1"/>
        <v>0</v>
      </c>
      <c r="Y35" s="96">
        <v>0</v>
      </c>
      <c r="Z35" s="97">
        <f t="shared" si="2"/>
        <v>0</v>
      </c>
      <c r="AA35" s="48"/>
      <c r="AB35" s="60"/>
      <c r="AC35" s="61"/>
      <c r="AD35" s="41"/>
      <c r="AE35" s="40"/>
      <c r="AF35" s="40"/>
    </row>
    <row r="36" spans="1:32" ht="11.25" customHeight="1">
      <c r="A36" s="2"/>
      <c r="B36" s="9" t="s">
        <v>30</v>
      </c>
      <c r="C36" s="10" t="s">
        <v>233</v>
      </c>
      <c r="D36" s="6" t="s">
        <v>40</v>
      </c>
      <c r="E36" s="11"/>
      <c r="F36" s="957">
        <v>0</v>
      </c>
      <c r="G36" s="931"/>
      <c r="H36" s="930">
        <v>0</v>
      </c>
      <c r="I36" s="931"/>
      <c r="J36" s="930">
        <v>0</v>
      </c>
      <c r="K36" s="931"/>
      <c r="L36" s="930">
        <v>0</v>
      </c>
      <c r="M36" s="931"/>
      <c r="N36" s="930">
        <v>0</v>
      </c>
      <c r="O36" s="931"/>
      <c r="P36" s="930">
        <v>0</v>
      </c>
      <c r="Q36" s="931"/>
      <c r="R36" s="930">
        <v>0</v>
      </c>
      <c r="S36" s="931"/>
      <c r="T36" s="930">
        <v>0</v>
      </c>
      <c r="U36" s="931"/>
      <c r="V36" s="92">
        <f t="shared" si="0"/>
        <v>0</v>
      </c>
      <c r="W36" s="95">
        <v>0</v>
      </c>
      <c r="X36" s="92">
        <f t="shared" si="1"/>
        <v>0</v>
      </c>
      <c r="Y36" s="96">
        <v>0</v>
      </c>
      <c r="Z36" s="97">
        <f t="shared" si="2"/>
        <v>0</v>
      </c>
      <c r="AA36" s="48"/>
      <c r="AB36" s="60"/>
      <c r="AC36" s="61"/>
      <c r="AD36" s="41"/>
      <c r="AE36" s="40"/>
      <c r="AF36" s="40"/>
    </row>
    <row r="37" spans="1:32" ht="11.25" customHeight="1">
      <c r="A37" s="2"/>
      <c r="B37" s="9" t="s">
        <v>31</v>
      </c>
      <c r="C37" s="10" t="s">
        <v>347</v>
      </c>
      <c r="D37" s="6" t="s">
        <v>40</v>
      </c>
      <c r="E37" s="11"/>
      <c r="F37" s="957">
        <v>0</v>
      </c>
      <c r="G37" s="931"/>
      <c r="H37" s="930">
        <v>0</v>
      </c>
      <c r="I37" s="931"/>
      <c r="J37" s="930">
        <v>0</v>
      </c>
      <c r="K37" s="931"/>
      <c r="L37" s="930">
        <v>0</v>
      </c>
      <c r="M37" s="931"/>
      <c r="N37" s="930">
        <v>0</v>
      </c>
      <c r="O37" s="931"/>
      <c r="P37" s="930">
        <v>0</v>
      </c>
      <c r="Q37" s="931"/>
      <c r="R37" s="930">
        <v>0</v>
      </c>
      <c r="S37" s="931"/>
      <c r="T37" s="930">
        <v>0</v>
      </c>
      <c r="U37" s="931"/>
      <c r="V37" s="92">
        <f t="shared" si="0"/>
        <v>0</v>
      </c>
      <c r="W37" s="95">
        <v>0</v>
      </c>
      <c r="X37" s="92">
        <f t="shared" si="1"/>
        <v>0</v>
      </c>
      <c r="Y37" s="96">
        <v>0</v>
      </c>
      <c r="Z37" s="97">
        <f t="shared" si="2"/>
        <v>0</v>
      </c>
      <c r="AA37" s="48"/>
      <c r="AB37" s="60"/>
      <c r="AC37" s="61"/>
      <c r="AD37" s="41"/>
      <c r="AE37" s="40"/>
      <c r="AF37" s="40"/>
    </row>
    <row r="38" spans="1:32" ht="11.25" customHeight="1">
      <c r="A38" s="2"/>
      <c r="B38" s="9" t="s">
        <v>32</v>
      </c>
      <c r="C38" s="10" t="s">
        <v>348</v>
      </c>
      <c r="D38" s="6" t="s">
        <v>40</v>
      </c>
      <c r="E38" s="11"/>
      <c r="F38" s="957">
        <v>0</v>
      </c>
      <c r="G38" s="931"/>
      <c r="H38" s="930">
        <v>0</v>
      </c>
      <c r="I38" s="931"/>
      <c r="J38" s="930">
        <v>0</v>
      </c>
      <c r="K38" s="931"/>
      <c r="L38" s="930">
        <v>0</v>
      </c>
      <c r="M38" s="931"/>
      <c r="N38" s="930">
        <v>0</v>
      </c>
      <c r="O38" s="931"/>
      <c r="P38" s="930">
        <v>0</v>
      </c>
      <c r="Q38" s="931"/>
      <c r="R38" s="930">
        <v>0</v>
      </c>
      <c r="S38" s="931"/>
      <c r="T38" s="930">
        <v>0</v>
      </c>
      <c r="U38" s="931"/>
      <c r="V38" s="92">
        <f t="shared" si="0"/>
        <v>0</v>
      </c>
      <c r="W38" s="95">
        <v>0</v>
      </c>
      <c r="X38" s="92">
        <f t="shared" si="1"/>
        <v>0</v>
      </c>
      <c r="Y38" s="96">
        <v>0</v>
      </c>
      <c r="Z38" s="97">
        <f t="shared" si="2"/>
        <v>0</v>
      </c>
      <c r="AA38" s="48"/>
      <c r="AB38" s="60"/>
      <c r="AC38" s="61"/>
      <c r="AD38" s="41"/>
      <c r="AE38" s="40"/>
      <c r="AF38" s="40"/>
    </row>
    <row r="39" spans="1:32" ht="11.25" customHeight="1">
      <c r="A39" s="2"/>
      <c r="B39" s="9" t="s">
        <v>33</v>
      </c>
      <c r="C39" s="10" t="s">
        <v>229</v>
      </c>
      <c r="D39" s="6" t="s">
        <v>40</v>
      </c>
      <c r="E39" s="11"/>
      <c r="F39" s="957">
        <v>0</v>
      </c>
      <c r="G39" s="931"/>
      <c r="H39" s="930">
        <v>0</v>
      </c>
      <c r="I39" s="931"/>
      <c r="J39" s="930">
        <v>0</v>
      </c>
      <c r="K39" s="931"/>
      <c r="L39" s="930">
        <v>0</v>
      </c>
      <c r="M39" s="931"/>
      <c r="N39" s="930">
        <v>0</v>
      </c>
      <c r="O39" s="931"/>
      <c r="P39" s="930">
        <v>0</v>
      </c>
      <c r="Q39" s="931"/>
      <c r="R39" s="930">
        <v>0</v>
      </c>
      <c r="S39" s="931"/>
      <c r="T39" s="930">
        <v>0</v>
      </c>
      <c r="U39" s="931"/>
      <c r="V39" s="92">
        <f t="shared" si="0"/>
        <v>0</v>
      </c>
      <c r="W39" s="95">
        <v>0</v>
      </c>
      <c r="X39" s="92">
        <f t="shared" si="1"/>
        <v>0</v>
      </c>
      <c r="Y39" s="96">
        <v>0</v>
      </c>
      <c r="Z39" s="97">
        <f t="shared" si="2"/>
        <v>0</v>
      </c>
      <c r="AA39" s="48"/>
      <c r="AB39" s="60"/>
      <c r="AC39" s="61"/>
      <c r="AD39" s="41"/>
      <c r="AE39" s="40"/>
      <c r="AF39" s="40"/>
    </row>
    <row r="40" spans="1:32" ht="11.25" customHeight="1">
      <c r="A40" s="2"/>
      <c r="B40" s="9" t="s">
        <v>34</v>
      </c>
      <c r="C40" s="10" t="s">
        <v>230</v>
      </c>
      <c r="D40" s="6" t="s">
        <v>41</v>
      </c>
      <c r="E40" s="11"/>
      <c r="F40" s="957">
        <v>0</v>
      </c>
      <c r="G40" s="931"/>
      <c r="H40" s="930">
        <v>0</v>
      </c>
      <c r="I40" s="931"/>
      <c r="J40" s="930">
        <v>0</v>
      </c>
      <c r="K40" s="931"/>
      <c r="L40" s="930">
        <v>0</v>
      </c>
      <c r="M40" s="931"/>
      <c r="N40" s="930">
        <v>0</v>
      </c>
      <c r="O40" s="931"/>
      <c r="P40" s="930">
        <v>0</v>
      </c>
      <c r="Q40" s="931"/>
      <c r="R40" s="930">
        <v>0</v>
      </c>
      <c r="S40" s="931"/>
      <c r="T40" s="930">
        <v>0</v>
      </c>
      <c r="U40" s="931"/>
      <c r="V40" s="92">
        <f t="shared" si="0"/>
        <v>0</v>
      </c>
      <c r="W40" s="95">
        <v>0</v>
      </c>
      <c r="X40" s="92">
        <f t="shared" si="1"/>
        <v>0</v>
      </c>
      <c r="Y40" s="96">
        <v>0</v>
      </c>
      <c r="Z40" s="97">
        <f t="shared" si="2"/>
        <v>0</v>
      </c>
      <c r="AA40" s="48"/>
      <c r="AB40" s="60"/>
      <c r="AC40" s="61"/>
      <c r="AD40" s="41"/>
      <c r="AE40" s="40"/>
      <c r="AF40" s="40"/>
    </row>
    <row r="41" spans="1:32" ht="11.25" customHeight="1">
      <c r="A41" s="2"/>
      <c r="B41" s="9" t="s">
        <v>35</v>
      </c>
      <c r="C41" s="10" t="s">
        <v>231</v>
      </c>
      <c r="D41" s="6" t="s">
        <v>41</v>
      </c>
      <c r="E41" s="11"/>
      <c r="F41" s="957">
        <v>0</v>
      </c>
      <c r="G41" s="931"/>
      <c r="H41" s="930">
        <v>0</v>
      </c>
      <c r="I41" s="931"/>
      <c r="J41" s="930">
        <v>0</v>
      </c>
      <c r="K41" s="931"/>
      <c r="L41" s="930">
        <v>0</v>
      </c>
      <c r="M41" s="931"/>
      <c r="N41" s="930">
        <v>0</v>
      </c>
      <c r="O41" s="931"/>
      <c r="P41" s="930">
        <v>0</v>
      </c>
      <c r="Q41" s="931"/>
      <c r="R41" s="930">
        <v>0</v>
      </c>
      <c r="S41" s="931"/>
      <c r="T41" s="930">
        <v>0</v>
      </c>
      <c r="U41" s="931"/>
      <c r="V41" s="92">
        <f t="shared" si="0"/>
        <v>0</v>
      </c>
      <c r="W41" s="95">
        <v>0</v>
      </c>
      <c r="X41" s="92">
        <f t="shared" si="1"/>
        <v>0</v>
      </c>
      <c r="Y41" s="96">
        <v>0</v>
      </c>
      <c r="Z41" s="97">
        <f t="shared" si="2"/>
        <v>0</v>
      </c>
      <c r="AA41" s="48"/>
      <c r="AB41" s="60"/>
      <c r="AC41" s="61"/>
      <c r="AD41" s="41"/>
      <c r="AE41" s="40"/>
      <c r="AF41" s="40"/>
    </row>
    <row r="42" spans="1:32" ht="11.25" customHeight="1">
      <c r="A42" s="2"/>
      <c r="B42" s="9" t="s">
        <v>36</v>
      </c>
      <c r="C42" s="10"/>
      <c r="D42" s="6" t="s">
        <v>41</v>
      </c>
      <c r="E42" s="11"/>
      <c r="F42" s="957">
        <v>0</v>
      </c>
      <c r="G42" s="931"/>
      <c r="H42" s="930">
        <v>0</v>
      </c>
      <c r="I42" s="931"/>
      <c r="J42" s="930">
        <v>0</v>
      </c>
      <c r="K42" s="931"/>
      <c r="L42" s="930">
        <v>0</v>
      </c>
      <c r="M42" s="931"/>
      <c r="N42" s="930">
        <v>0</v>
      </c>
      <c r="O42" s="931"/>
      <c r="P42" s="930">
        <v>0</v>
      </c>
      <c r="Q42" s="931"/>
      <c r="R42" s="930">
        <v>0</v>
      </c>
      <c r="S42" s="931"/>
      <c r="T42" s="930">
        <v>0</v>
      </c>
      <c r="U42" s="931"/>
      <c r="V42" s="92">
        <f t="shared" si="0"/>
        <v>0</v>
      </c>
      <c r="W42" s="95">
        <v>0</v>
      </c>
      <c r="X42" s="92">
        <f t="shared" si="1"/>
        <v>0</v>
      </c>
      <c r="Y42" s="96">
        <v>0</v>
      </c>
      <c r="Z42" s="97">
        <f t="shared" si="2"/>
        <v>0</v>
      </c>
      <c r="AA42" s="48"/>
      <c r="AB42" s="60"/>
      <c r="AC42" s="61"/>
      <c r="AD42" s="41"/>
      <c r="AE42" s="40"/>
      <c r="AF42" s="40"/>
    </row>
    <row r="43" spans="1:32" ht="11.25" customHeight="1" thickBot="1">
      <c r="A43" s="2"/>
      <c r="B43" s="17"/>
      <c r="C43" s="18"/>
      <c r="D43" s="19"/>
      <c r="E43" s="20"/>
      <c r="F43" s="958"/>
      <c r="G43" s="959"/>
      <c r="H43" s="966"/>
      <c r="I43" s="959"/>
      <c r="J43" s="966"/>
      <c r="K43" s="959"/>
      <c r="L43" s="966"/>
      <c r="M43" s="959"/>
      <c r="N43" s="966"/>
      <c r="O43" s="959"/>
      <c r="P43" s="966"/>
      <c r="Q43" s="959"/>
      <c r="R43" s="966"/>
      <c r="S43" s="959"/>
      <c r="T43" s="966"/>
      <c r="U43" s="959"/>
      <c r="V43" s="98"/>
      <c r="W43" s="99"/>
      <c r="X43" s="98"/>
      <c r="Y43" s="100"/>
      <c r="Z43" s="101"/>
      <c r="AA43" s="48"/>
      <c r="AB43" s="60"/>
      <c r="AC43" s="61"/>
      <c r="AD43" s="41"/>
      <c r="AE43" s="40"/>
      <c r="AF43" s="40"/>
    </row>
    <row r="44" spans="1:32" s="67" customFormat="1" ht="18.75" customHeight="1" thickTop="1" thickBot="1">
      <c r="B44" s="412" t="s">
        <v>44</v>
      </c>
      <c r="C44" s="413"/>
      <c r="D44" s="84"/>
      <c r="E44" s="85"/>
      <c r="F44" s="960">
        <f>SUM(F12:F42)</f>
        <v>0</v>
      </c>
      <c r="G44" s="961"/>
      <c r="H44" s="967">
        <f>SUM(H12:H42)</f>
        <v>1</v>
      </c>
      <c r="I44" s="961"/>
      <c r="J44" s="967">
        <f>SUM(J12:J42)</f>
        <v>1</v>
      </c>
      <c r="K44" s="961"/>
      <c r="L44" s="967">
        <f>SUM(L12:L42)</f>
        <v>0</v>
      </c>
      <c r="M44" s="961"/>
      <c r="N44" s="967">
        <f>SUM(N12:N42)</f>
        <v>5</v>
      </c>
      <c r="O44" s="961"/>
      <c r="P44" s="967">
        <f>SUM(P12:P42)</f>
        <v>0</v>
      </c>
      <c r="Q44" s="961"/>
      <c r="R44" s="967">
        <f>SUM(R12:R42)</f>
        <v>0</v>
      </c>
      <c r="S44" s="961"/>
      <c r="T44" s="967">
        <f>SUM(T12:T42)</f>
        <v>0</v>
      </c>
      <c r="U44" s="961"/>
      <c r="V44" s="103">
        <f>SUM(V12:V42)</f>
        <v>7</v>
      </c>
      <c r="W44" s="102">
        <f>SUM(W12:W42)</f>
        <v>4200</v>
      </c>
      <c r="X44" s="103">
        <f>SUM(X12:X42)</f>
        <v>0</v>
      </c>
      <c r="Y44" s="104">
        <f>SUM(Y12:Y42)</f>
        <v>0</v>
      </c>
      <c r="Z44" s="105">
        <f>SUM(Z12:Z42)</f>
        <v>4200</v>
      </c>
      <c r="AA44" s="69"/>
      <c r="AB44" s="70"/>
      <c r="AC44" s="71"/>
      <c r="AD44" s="72"/>
      <c r="AE44" s="73"/>
      <c r="AF44" s="73"/>
    </row>
    <row r="45" spans="1:32" ht="11.25" customHeight="1" thickBot="1">
      <c r="AA45" s="49"/>
      <c r="AB45" s="49"/>
      <c r="AC45" s="49"/>
      <c r="AD45" s="2"/>
      <c r="AE45" s="2"/>
      <c r="AF45" s="2"/>
    </row>
    <row r="46" spans="1:32" ht="11.25" customHeight="1">
      <c r="B46" s="507" t="s">
        <v>73</v>
      </c>
      <c r="C46" s="508"/>
      <c r="D46" s="508"/>
      <c r="E46" s="815"/>
      <c r="F46" s="507" t="s">
        <v>66</v>
      </c>
      <c r="G46" s="611"/>
      <c r="H46" s="522" t="s">
        <v>65</v>
      </c>
      <c r="I46" s="611"/>
      <c r="J46" s="522" t="s">
        <v>67</v>
      </c>
      <c r="K46" s="611"/>
      <c r="L46" s="522" t="s">
        <v>68</v>
      </c>
      <c r="M46" s="611"/>
      <c r="N46" s="522" t="s">
        <v>69</v>
      </c>
      <c r="O46" s="611"/>
      <c r="P46" s="522" t="s">
        <v>70</v>
      </c>
      <c r="Q46" s="611"/>
      <c r="R46" s="522" t="s">
        <v>71</v>
      </c>
      <c r="S46" s="611"/>
      <c r="T46" s="522" t="s">
        <v>72</v>
      </c>
      <c r="U46" s="611"/>
      <c r="V46" s="885" t="s">
        <v>4</v>
      </c>
      <c r="W46" s="693"/>
      <c r="X46" s="594" t="s">
        <v>84</v>
      </c>
      <c r="Y46" s="894"/>
      <c r="Z46" s="52" t="s">
        <v>45</v>
      </c>
      <c r="AA46" s="44"/>
      <c r="AB46" s="50"/>
      <c r="AC46" s="50"/>
      <c r="AD46" s="39"/>
      <c r="AE46" s="39"/>
      <c r="AF46" s="35"/>
    </row>
    <row r="47" spans="1:32" ht="11.25" customHeight="1" thickBot="1">
      <c r="B47" s="511"/>
      <c r="C47" s="419"/>
      <c r="D47" s="419"/>
      <c r="E47" s="586"/>
      <c r="F47" s="511"/>
      <c r="G47" s="886"/>
      <c r="H47" s="883"/>
      <c r="I47" s="886"/>
      <c r="J47" s="883"/>
      <c r="K47" s="886"/>
      <c r="L47" s="883"/>
      <c r="M47" s="886"/>
      <c r="N47" s="883"/>
      <c r="O47" s="886"/>
      <c r="P47" s="883"/>
      <c r="Q47" s="886"/>
      <c r="R47" s="883"/>
      <c r="S47" s="886"/>
      <c r="T47" s="883"/>
      <c r="U47" s="886"/>
      <c r="V47" s="135" t="s">
        <v>127</v>
      </c>
      <c r="W47" s="13" t="s">
        <v>3</v>
      </c>
      <c r="X47" s="599" t="s">
        <v>3</v>
      </c>
      <c r="Y47" s="895"/>
      <c r="Z47" s="53" t="s">
        <v>46</v>
      </c>
      <c r="AA47" s="50"/>
      <c r="AB47" s="50"/>
      <c r="AC47" s="57"/>
      <c r="AD47" s="39"/>
      <c r="AE47" s="39"/>
      <c r="AF47" s="35"/>
    </row>
    <row r="48" spans="1:32" s="67" customFormat="1" ht="18.75" customHeight="1" thickBot="1">
      <c r="B48" s="511" t="s">
        <v>125</v>
      </c>
      <c r="C48" s="419"/>
      <c r="D48" s="419"/>
      <c r="E48" s="419"/>
      <c r="F48" s="968">
        <f>IF(V44=0,0,(F44/V44))</f>
        <v>0</v>
      </c>
      <c r="G48" s="887"/>
      <c r="H48" s="887">
        <f>IF(V44=0,0,(H44/V44))</f>
        <v>0.14285714285714285</v>
      </c>
      <c r="I48" s="887"/>
      <c r="J48" s="887">
        <f>IF(V44=0,0,(J44/V44))</f>
        <v>0.14285714285714285</v>
      </c>
      <c r="K48" s="887"/>
      <c r="L48" s="887">
        <f>IF(V44=0,0,(L44/V44))</f>
        <v>0</v>
      </c>
      <c r="M48" s="887"/>
      <c r="N48" s="887">
        <f>IF(V44=0,0,(N44/V44))</f>
        <v>0.7142857142857143</v>
      </c>
      <c r="O48" s="887"/>
      <c r="P48" s="887">
        <f>IF(V44=0,0,(P44/V44))</f>
        <v>0</v>
      </c>
      <c r="Q48" s="887"/>
      <c r="R48" s="887">
        <f>IF(V44=0,0,(R44/V44))</f>
        <v>0</v>
      </c>
      <c r="S48" s="887"/>
      <c r="T48" s="887">
        <f>IF(V44=0,0,(T44/V44))</f>
        <v>0</v>
      </c>
      <c r="U48" s="887"/>
      <c r="V48" s="78">
        <f>IF(V44=0,0,(V44/V44))</f>
        <v>1</v>
      </c>
      <c r="W48" s="79">
        <f>IF(W44=0,0,(W44/W44))</f>
        <v>1</v>
      </c>
      <c r="X48" s="888">
        <f>IF(W44=0,0,(Y44/W44))</f>
        <v>0</v>
      </c>
      <c r="Y48" s="889"/>
      <c r="Z48" s="80">
        <f>W48-X48</f>
        <v>1</v>
      </c>
      <c r="AA48" s="81"/>
      <c r="AB48" s="82"/>
      <c r="AC48" s="83"/>
      <c r="AD48" s="77"/>
      <c r="AE48" s="77"/>
      <c r="AF48" s="77"/>
    </row>
    <row r="49" spans="1:32" ht="13" thickBot="1"/>
    <row r="50" spans="1:32" ht="11.25" customHeight="1">
      <c r="B50" s="594" t="s">
        <v>48</v>
      </c>
      <c r="C50" s="595"/>
      <c r="D50" s="596" t="s">
        <v>50</v>
      </c>
      <c r="E50" s="521"/>
      <c r="F50" s="520" t="s">
        <v>51</v>
      </c>
      <c r="G50" s="521"/>
      <c r="H50" s="520" t="s">
        <v>52</v>
      </c>
      <c r="I50" s="521"/>
      <c r="J50" s="520" t="s">
        <v>53</v>
      </c>
      <c r="K50" s="521"/>
      <c r="L50" s="520" t="s">
        <v>54</v>
      </c>
      <c r="M50" s="521"/>
      <c r="N50" s="520" t="s">
        <v>55</v>
      </c>
      <c r="O50" s="521"/>
      <c r="P50" s="520" t="s">
        <v>56</v>
      </c>
      <c r="Q50" s="525"/>
      <c r="R50" s="695" t="s">
        <v>57</v>
      </c>
      <c r="S50" s="521"/>
      <c r="T50" s="520" t="s">
        <v>58</v>
      </c>
      <c r="U50" s="693"/>
    </row>
    <row r="51" spans="1:32" ht="11.25" customHeight="1" thickBot="1">
      <c r="B51" s="599" t="s">
        <v>49</v>
      </c>
      <c r="C51" s="600"/>
      <c r="D51" s="27" t="s">
        <v>125</v>
      </c>
      <c r="E51" s="26" t="s">
        <v>129</v>
      </c>
      <c r="F51" s="26" t="s">
        <v>125</v>
      </c>
      <c r="G51" s="26" t="s">
        <v>129</v>
      </c>
      <c r="H51" s="26" t="s">
        <v>125</v>
      </c>
      <c r="I51" s="26" t="s">
        <v>129</v>
      </c>
      <c r="J51" s="26" t="s">
        <v>125</v>
      </c>
      <c r="K51" s="26" t="s">
        <v>129</v>
      </c>
      <c r="L51" s="26" t="s">
        <v>125</v>
      </c>
      <c r="M51" s="26" t="s">
        <v>129</v>
      </c>
      <c r="N51" s="26" t="s">
        <v>125</v>
      </c>
      <c r="O51" s="26" t="s">
        <v>129</v>
      </c>
      <c r="P51" s="26" t="s">
        <v>125</v>
      </c>
      <c r="Q51" s="26" t="s">
        <v>129</v>
      </c>
      <c r="R51" s="28" t="s">
        <v>125</v>
      </c>
      <c r="S51" s="26" t="s">
        <v>129</v>
      </c>
      <c r="T51" s="26" t="s">
        <v>125</v>
      </c>
      <c r="U51" s="29" t="s">
        <v>129</v>
      </c>
    </row>
    <row r="52" spans="1:32" s="67" customFormat="1" ht="22.5" customHeight="1" thickBot="1">
      <c r="B52" s="601" t="s">
        <v>130</v>
      </c>
      <c r="C52" s="602"/>
      <c r="D52" s="124">
        <f>IF((S52+U52)=0,0,(E52/(S52+U52)))</f>
        <v>0</v>
      </c>
      <c r="E52" s="130">
        <v>0</v>
      </c>
      <c r="F52" s="124">
        <f>IF((S52+U52)=0,0,(G52/(S52+U52)))</f>
        <v>0</v>
      </c>
      <c r="G52" s="130">
        <v>0</v>
      </c>
      <c r="H52" s="124">
        <f>IF((S52+U52)=0,0,(I52/(S52+U52)))</f>
        <v>0</v>
      </c>
      <c r="I52" s="130">
        <v>0</v>
      </c>
      <c r="J52" s="124">
        <f>IF((S52+U52)=0,0,(K52/(S52+U52)))</f>
        <v>1</v>
      </c>
      <c r="K52" s="130">
        <v>7</v>
      </c>
      <c r="L52" s="124">
        <f>IF((S52+U52)=0,0,(M52/(S52+U52)))</f>
        <v>0</v>
      </c>
      <c r="M52" s="130">
        <v>0</v>
      </c>
      <c r="N52" s="124">
        <f>IF((S52+U52)=0,0,(O52/(S52+U52)))</f>
        <v>0</v>
      </c>
      <c r="O52" s="130">
        <v>0</v>
      </c>
      <c r="P52" s="124">
        <f>IF((S52+U52)=0,0,(Q52/(S52+U52)))</f>
        <v>0</v>
      </c>
      <c r="Q52" s="131">
        <v>0</v>
      </c>
      <c r="R52" s="134">
        <f>SUM(D52,F52,H52,J52,L52)</f>
        <v>1</v>
      </c>
      <c r="S52" s="132">
        <f>SUM(E52,G52,I52,K52,M52)</f>
        <v>7</v>
      </c>
      <c r="T52" s="79">
        <f>SUM(N52,P52)</f>
        <v>0</v>
      </c>
      <c r="U52" s="133">
        <f>SUM(O52,Q52)</f>
        <v>0</v>
      </c>
    </row>
    <row r="53" spans="1:32" s="67" customFormat="1" ht="22.5" hidden="1" customHeight="1" thickBot="1">
      <c r="B53" s="603" t="s">
        <v>122</v>
      </c>
      <c r="C53" s="604"/>
      <c r="D53" s="124">
        <f>IF((R52+T52)=0,0,(E52/(R52+T52)))</f>
        <v>0</v>
      </c>
      <c r="E53" s="125">
        <f>IF((S52+U52)=0,0,(E52/(S52+U52)))</f>
        <v>0</v>
      </c>
      <c r="F53" s="125">
        <f>IF((R52+T52)=0,0,(F52/(R52+T52)))</f>
        <v>0</v>
      </c>
      <c r="G53" s="125">
        <f>IF((S52+U52)=0,0,(G52/(S52+U52)))</f>
        <v>0</v>
      </c>
      <c r="H53" s="125">
        <f>IF((R52+T52)=0,0,(H52/(R52+T52)))</f>
        <v>0</v>
      </c>
      <c r="I53" s="125">
        <f>IF((S52+U52)=0,0,(I52/(S52+U52)))</f>
        <v>0</v>
      </c>
      <c r="J53" s="125">
        <f>IF((R52+T52)=0,0,(J52/(R52+T52)))</f>
        <v>1</v>
      </c>
      <c r="K53" s="125">
        <f>IF((S52+U52)=0,0,(K52/(S52+U52)))</f>
        <v>1</v>
      </c>
      <c r="L53" s="125">
        <f>IF((R52+T52)=0,0,(L52/(R52+T52)))</f>
        <v>0</v>
      </c>
      <c r="M53" s="125">
        <f>IF((S52+U52)=0,0,(M52/(S52+U52)))</f>
        <v>0</v>
      </c>
      <c r="N53" s="125">
        <f>IF((R52+T52)=0,0,(N52/(R52+T52)))</f>
        <v>0</v>
      </c>
      <c r="O53" s="125">
        <f>IF((S52+U52)=0,0,(O52/(S52+U52)))</f>
        <v>0</v>
      </c>
      <c r="P53" s="125">
        <f>IF((R52+T52)=0,0,(P52/(R52+T52)))</f>
        <v>0</v>
      </c>
      <c r="Q53" s="126">
        <f>IF((S52+U52)=0,0,(Q52/(S52+U52)))</f>
        <v>0</v>
      </c>
      <c r="R53" s="127">
        <f>IF((D52+F52+H52+J52+L52+N52+P52)=0,0,((D52+F52+H52+J52+L52)/(D52+F52+H52+J52+L52+N52+P52)))</f>
        <v>1</v>
      </c>
      <c r="S53" s="128">
        <f>IF((E52+G52+I52+K52+M52+O52+Q52)=0,0,((E52+G52+I52+K52+M52)/(E52+G52+I52+K52+M52+O52+Q52)))</f>
        <v>1</v>
      </c>
      <c r="T53" s="125">
        <f>IF((D52+F52+H52+J52+L52+N52+P52)=0,0,((N52+P52)/(D52+F52+H52+J52+L52+N52+P52)))</f>
        <v>0</v>
      </c>
      <c r="U53" s="129">
        <f>IF((E52+G52+I52+K52+M52+O52+Q52)=0,0,((O52+Q52)/(E52+G52+I52+K52+M52+O52+Q52)))</f>
        <v>0</v>
      </c>
    </row>
    <row r="54" spans="1:32" ht="11.25" customHeight="1" thickBot="1"/>
    <row r="55" spans="1:32" ht="11.25" customHeight="1">
      <c r="B55" s="594" t="s">
        <v>59</v>
      </c>
      <c r="C55" s="694"/>
      <c r="D55" s="520" t="s">
        <v>60</v>
      </c>
      <c r="E55" s="596"/>
      <c r="F55" s="520" t="s">
        <v>61</v>
      </c>
      <c r="G55" s="521"/>
      <c r="H55" s="520" t="s">
        <v>62</v>
      </c>
      <c r="I55" s="521"/>
      <c r="J55" s="520" t="s">
        <v>63</v>
      </c>
      <c r="K55" s="521"/>
      <c r="L55" s="520" t="s">
        <v>64</v>
      </c>
      <c r="M55" s="693"/>
    </row>
    <row r="56" spans="1:32" ht="11.25" customHeight="1" thickBot="1">
      <c r="B56" s="599" t="s">
        <v>49</v>
      </c>
      <c r="C56" s="612"/>
      <c r="D56" s="27" t="s">
        <v>125</v>
      </c>
      <c r="E56" s="26" t="s">
        <v>129</v>
      </c>
      <c r="F56" s="26" t="s">
        <v>125</v>
      </c>
      <c r="G56" s="26" t="s">
        <v>129</v>
      </c>
      <c r="H56" s="26" t="s">
        <v>125</v>
      </c>
      <c r="I56" s="26" t="s">
        <v>129</v>
      </c>
      <c r="J56" s="26" t="s">
        <v>125</v>
      </c>
      <c r="K56" s="26" t="s">
        <v>129</v>
      </c>
      <c r="L56" s="26" t="s">
        <v>125</v>
      </c>
      <c r="M56" s="29" t="s">
        <v>129</v>
      </c>
    </row>
    <row r="57" spans="1:32" s="67" customFormat="1" ht="22.5" customHeight="1" thickBot="1">
      <c r="B57" s="601" t="s">
        <v>130</v>
      </c>
      <c r="C57" s="602"/>
      <c r="D57" s="79">
        <f>IF((E57+G57+I57+K57+M57)=0,0,(E57/(E57+G57+I57+K57+M57)))</f>
        <v>1</v>
      </c>
      <c r="E57" s="130">
        <f>SUM(V12:V18)</f>
        <v>7</v>
      </c>
      <c r="F57" s="79">
        <f>IF((E57+G57+I57+K57+M57)=0,0,(G57/(E57+G57+I57+K57+M57)))</f>
        <v>0</v>
      </c>
      <c r="G57" s="130">
        <f>SUM(V19:V25)</f>
        <v>0</v>
      </c>
      <c r="H57" s="79">
        <f>IF((E57+G57+I57+K57+M57)=0,0,(I57/(E57+G57+I57+K57+M57)))</f>
        <v>0</v>
      </c>
      <c r="I57" s="130">
        <f>SUM(V26:V32)</f>
        <v>0</v>
      </c>
      <c r="J57" s="79">
        <f>IF((E57+G57+I57+K57+M57)=0,0,(K57/(E57+G57+I57+K57+M57)))</f>
        <v>0</v>
      </c>
      <c r="K57" s="130">
        <f>SUM(V33:V39)</f>
        <v>0</v>
      </c>
      <c r="L57" s="79">
        <f>IF((E57+G57+I57+K57+M57)=0,0,(M57/(E57+G57+I57+K57+M57)))</f>
        <v>0</v>
      </c>
      <c r="M57" s="133">
        <f>SUM(V40:V42)</f>
        <v>0</v>
      </c>
    </row>
    <row r="58" spans="1:32" s="67" customFormat="1" ht="22.5" hidden="1" customHeight="1" thickBot="1">
      <c r="B58" s="603" t="s">
        <v>122</v>
      </c>
      <c r="C58" s="720"/>
      <c r="D58" s="125">
        <f>IF((D57+F57+H57+J57+L57)=0,0,(D57/(D57+F57+H57+J57+L57)))</f>
        <v>1</v>
      </c>
      <c r="E58" s="125">
        <f>IF((E57+G57+I57+K57+M57)=0,0,(E57/(E57+G57+I57+K57+M57)))</f>
        <v>1</v>
      </c>
      <c r="F58" s="125">
        <f>IF((D57+F57+H57+J57+L57)=0,0,(F57/(D57+F57+H57+J57+L57)))</f>
        <v>0</v>
      </c>
      <c r="G58" s="125">
        <f>IF((E57+G57+I57+K57+M57)=0,0,(G57/(E57+G57+I57+K57+M57)))</f>
        <v>0</v>
      </c>
      <c r="H58" s="125">
        <f>IF((D57+F57+H57+J57+L57)=0,0,(H57/(D57+F57+H57+J57+L57)))</f>
        <v>0</v>
      </c>
      <c r="I58" s="125">
        <f>IF((E57+G57+I57+K57+M57)=0,0,(I57/(E57+G57+I57+K57+M57)))</f>
        <v>0</v>
      </c>
      <c r="J58" s="125">
        <f>IF((D57+F57+H57+J57+L57)=0,0,(J57/(D57+F57+H57+J57+L57)))</f>
        <v>0</v>
      </c>
      <c r="K58" s="125">
        <f>IF((E57+G57+I57+K57+M57)=0,0,(K57/(E57+G57+I57+K57+M57)))</f>
        <v>0</v>
      </c>
      <c r="L58" s="125">
        <f>IF((D57+F57+H57+J57+L57)=0,0,(L57/(D57+F57+H57+J57+L57)))</f>
        <v>0</v>
      </c>
      <c r="M58" s="129">
        <f>IF((E57+G57+I57+K57+M57)=0,0,(M57/(E57+G57+I57+K57+M57)))</f>
        <v>0</v>
      </c>
    </row>
    <row r="61" spans="1:32" ht="18.75" customHeight="1" thickBot="1">
      <c r="B61" s="66" t="s">
        <v>43</v>
      </c>
      <c r="C61" s="38"/>
      <c r="D61" s="38"/>
      <c r="E61" s="38"/>
      <c r="G61" s="368">
        <v>2</v>
      </c>
      <c r="H61" s="834"/>
      <c r="I61" s="834"/>
      <c r="J61" s="834"/>
      <c r="K61" s="834"/>
    </row>
    <row r="62" spans="1:32" ht="11.25" customHeight="1" thickBot="1">
      <c r="B62" s="835">
        <v>5</v>
      </c>
      <c r="C62" s="836"/>
      <c r="D62" s="836"/>
      <c r="E62" s="837"/>
      <c r="F62" s="747" t="s">
        <v>107</v>
      </c>
      <c r="G62" s="748"/>
      <c r="H62" s="747" t="s">
        <v>108</v>
      </c>
      <c r="I62" s="748"/>
      <c r="J62" s="747" t="s">
        <v>109</v>
      </c>
      <c r="K62" s="748"/>
      <c r="L62" s="747" t="s">
        <v>110</v>
      </c>
      <c r="M62" s="748"/>
      <c r="N62" s="747" t="s">
        <v>111</v>
      </c>
      <c r="O62" s="749"/>
      <c r="P62" s="747" t="s">
        <v>126</v>
      </c>
      <c r="Q62" s="748"/>
      <c r="R62" s="747" t="s">
        <v>112</v>
      </c>
      <c r="S62" s="748"/>
      <c r="T62" s="747" t="s">
        <v>113</v>
      </c>
      <c r="U62" s="748"/>
      <c r="V62" s="787" t="s">
        <v>4</v>
      </c>
      <c r="W62" s="788"/>
      <c r="X62" s="828" t="s">
        <v>84</v>
      </c>
      <c r="Y62" s="829"/>
      <c r="Z62" s="159"/>
      <c r="AA62" s="44"/>
      <c r="AB62" s="45"/>
      <c r="AC62" s="45"/>
      <c r="AD62" s="39"/>
      <c r="AE62" s="42"/>
      <c r="AF62" s="42"/>
    </row>
    <row r="63" spans="1:32" ht="11.25" customHeight="1" thickBot="1">
      <c r="B63" s="838"/>
      <c r="C63" s="839"/>
      <c r="D63" s="839"/>
      <c r="E63" s="840"/>
      <c r="F63" s="141" t="s">
        <v>123</v>
      </c>
      <c r="G63" s="142">
        <v>0</v>
      </c>
      <c r="H63" s="143" t="s">
        <v>123</v>
      </c>
      <c r="I63" s="142">
        <v>0</v>
      </c>
      <c r="J63" s="143" t="s">
        <v>123</v>
      </c>
      <c r="K63" s="142">
        <v>0</v>
      </c>
      <c r="L63" s="143" t="s">
        <v>123</v>
      </c>
      <c r="M63" s="142">
        <v>0</v>
      </c>
      <c r="N63" s="143" t="s">
        <v>123</v>
      </c>
      <c r="O63" s="142">
        <v>0</v>
      </c>
      <c r="P63" s="143" t="s">
        <v>123</v>
      </c>
      <c r="Q63" s="142">
        <v>0</v>
      </c>
      <c r="R63" s="143" t="s">
        <v>123</v>
      </c>
      <c r="S63" s="142">
        <v>0</v>
      </c>
      <c r="T63" s="143" t="s">
        <v>123</v>
      </c>
      <c r="U63" s="142">
        <v>0</v>
      </c>
      <c r="V63" s="789"/>
      <c r="W63" s="790"/>
      <c r="X63" s="830">
        <v>100</v>
      </c>
      <c r="Y63" s="831"/>
      <c r="Z63" s="160"/>
      <c r="AA63" s="46"/>
      <c r="AB63" s="45"/>
      <c r="AC63" s="45"/>
      <c r="AD63" s="36"/>
      <c r="AE63" s="37"/>
      <c r="AF63" s="42"/>
    </row>
    <row r="64" spans="1:32" ht="11.25" customHeight="1">
      <c r="A64" s="2"/>
      <c r="B64" s="920" t="s">
        <v>0</v>
      </c>
      <c r="C64" s="922"/>
      <c r="D64" s="869" t="s">
        <v>1</v>
      </c>
      <c r="E64" s="924" t="s">
        <v>2</v>
      </c>
      <c r="F64" s="141" t="s">
        <v>124</v>
      </c>
      <c r="G64" s="142">
        <v>0</v>
      </c>
      <c r="H64" s="143" t="s">
        <v>124</v>
      </c>
      <c r="I64" s="142">
        <v>0</v>
      </c>
      <c r="J64" s="143" t="s">
        <v>124</v>
      </c>
      <c r="K64" s="142">
        <v>0</v>
      </c>
      <c r="L64" s="143" t="s">
        <v>124</v>
      </c>
      <c r="M64" s="142">
        <v>0</v>
      </c>
      <c r="N64" s="143" t="s">
        <v>124</v>
      </c>
      <c r="O64" s="142">
        <v>0</v>
      </c>
      <c r="P64" s="143" t="s">
        <v>124</v>
      </c>
      <c r="Q64" s="142">
        <v>0</v>
      </c>
      <c r="R64" s="143" t="s">
        <v>124</v>
      </c>
      <c r="S64" s="142">
        <v>0</v>
      </c>
      <c r="T64" s="143" t="s">
        <v>124</v>
      </c>
      <c r="U64" s="142">
        <v>0</v>
      </c>
      <c r="V64" s="791"/>
      <c r="W64" s="792"/>
      <c r="X64" s="789" t="s">
        <v>103</v>
      </c>
      <c r="Y64" s="795" t="s">
        <v>42</v>
      </c>
      <c r="Z64" s="160"/>
      <c r="AA64" s="44"/>
      <c r="AB64" s="50"/>
      <c r="AC64" s="57"/>
      <c r="AD64" s="39"/>
      <c r="AE64" s="39"/>
      <c r="AF64" s="42"/>
    </row>
    <row r="65" spans="1:32" ht="11.25" customHeight="1" thickBot="1">
      <c r="A65" s="2"/>
      <c r="B65" s="921"/>
      <c r="C65" s="923"/>
      <c r="D65" s="832"/>
      <c r="E65" s="925"/>
      <c r="F65" s="752" t="s">
        <v>127</v>
      </c>
      <c r="G65" s="753"/>
      <c r="H65" s="738" t="s">
        <v>127</v>
      </c>
      <c r="I65" s="753"/>
      <c r="J65" s="738" t="s">
        <v>127</v>
      </c>
      <c r="K65" s="753"/>
      <c r="L65" s="738" t="s">
        <v>127</v>
      </c>
      <c r="M65" s="753"/>
      <c r="N65" s="738" t="s">
        <v>127</v>
      </c>
      <c r="O65" s="753"/>
      <c r="P65" s="738" t="s">
        <v>127</v>
      </c>
      <c r="Q65" s="753"/>
      <c r="R65" s="738" t="s">
        <v>127</v>
      </c>
      <c r="S65" s="753"/>
      <c r="T65" s="738" t="s">
        <v>127</v>
      </c>
      <c r="U65" s="753"/>
      <c r="V65" s="161" t="s">
        <v>127</v>
      </c>
      <c r="W65" s="162" t="s">
        <v>3</v>
      </c>
      <c r="X65" s="832"/>
      <c r="Y65" s="833"/>
      <c r="Z65" s="163"/>
      <c r="AA65" s="47"/>
      <c r="AB65" s="58"/>
      <c r="AC65" s="59"/>
      <c r="AD65" s="39"/>
      <c r="AE65" s="39"/>
      <c r="AF65" s="42"/>
    </row>
    <row r="66" spans="1:32" ht="11.25" customHeight="1">
      <c r="A66" s="2"/>
      <c r="B66" s="144" t="s">
        <v>6</v>
      </c>
      <c r="C66" s="145" t="s">
        <v>347</v>
      </c>
      <c r="D66" s="146" t="s">
        <v>37</v>
      </c>
      <c r="E66" s="147"/>
      <c r="F66" s="846">
        <v>4</v>
      </c>
      <c r="G66" s="842"/>
      <c r="H66" s="841">
        <v>2</v>
      </c>
      <c r="I66" s="842"/>
      <c r="J66" s="841">
        <v>5</v>
      </c>
      <c r="K66" s="842"/>
      <c r="L66" s="841">
        <v>0</v>
      </c>
      <c r="M66" s="842"/>
      <c r="N66" s="841">
        <v>10</v>
      </c>
      <c r="O66" s="842"/>
      <c r="P66" s="841">
        <v>0</v>
      </c>
      <c r="Q66" s="842"/>
      <c r="R66" s="841">
        <v>0</v>
      </c>
      <c r="S66" s="842"/>
      <c r="T66" s="841">
        <v>0</v>
      </c>
      <c r="U66" s="842"/>
      <c r="V66" s="164">
        <f t="shared" ref="V66:V96" si="3">SUM(F66,H66,J66,L66,N66,P66,R66,T66)</f>
        <v>21</v>
      </c>
      <c r="W66" s="165">
        <v>19000</v>
      </c>
      <c r="X66" s="164">
        <f>IF($X$63=0,0,Y66/$X$63)</f>
        <v>16</v>
      </c>
      <c r="Y66" s="166">
        <v>1600</v>
      </c>
      <c r="Z66" s="167">
        <f t="shared" ref="Z66:Z96" si="4">W66-Y66</f>
        <v>17400</v>
      </c>
      <c r="AA66" s="48"/>
      <c r="AB66" s="60"/>
      <c r="AC66" s="61"/>
      <c r="AD66" s="41"/>
      <c r="AE66" s="40"/>
      <c r="AF66" s="40"/>
    </row>
    <row r="67" spans="1:32" ht="11.25" customHeight="1">
      <c r="A67" s="2"/>
      <c r="B67" s="148" t="s">
        <v>7</v>
      </c>
      <c r="C67" s="149" t="s">
        <v>348</v>
      </c>
      <c r="D67" s="150" t="s">
        <v>37</v>
      </c>
      <c r="E67" s="151"/>
      <c r="F67" s="845">
        <v>7</v>
      </c>
      <c r="G67" s="844"/>
      <c r="H67" s="843">
        <v>10</v>
      </c>
      <c r="I67" s="844"/>
      <c r="J67" s="843">
        <v>14</v>
      </c>
      <c r="K67" s="844"/>
      <c r="L67" s="843">
        <v>3</v>
      </c>
      <c r="M67" s="844"/>
      <c r="N67" s="843">
        <v>31</v>
      </c>
      <c r="O67" s="844"/>
      <c r="P67" s="843">
        <v>0</v>
      </c>
      <c r="Q67" s="844"/>
      <c r="R67" s="843">
        <v>0</v>
      </c>
      <c r="S67" s="844"/>
      <c r="T67" s="843">
        <v>0</v>
      </c>
      <c r="U67" s="844"/>
      <c r="V67" s="164">
        <f t="shared" si="3"/>
        <v>65</v>
      </c>
      <c r="W67" s="168">
        <v>53500</v>
      </c>
      <c r="X67" s="164">
        <f t="shared" ref="X67:X96" si="5">IF($X$63=0,0,Y67/$X$63)</f>
        <v>55</v>
      </c>
      <c r="Y67" s="169">
        <v>5500</v>
      </c>
      <c r="Z67" s="170">
        <f t="shared" si="4"/>
        <v>48000</v>
      </c>
      <c r="AA67" s="48"/>
      <c r="AB67" s="60"/>
      <c r="AC67" s="61"/>
      <c r="AD67" s="41"/>
      <c r="AE67" s="40"/>
      <c r="AF67" s="40"/>
    </row>
    <row r="68" spans="1:32" ht="11.25" customHeight="1">
      <c r="A68" s="2"/>
      <c r="B68" s="148" t="s">
        <v>8</v>
      </c>
      <c r="C68" s="149" t="s">
        <v>229</v>
      </c>
      <c r="D68" s="150" t="s">
        <v>37</v>
      </c>
      <c r="E68" s="151"/>
      <c r="F68" s="845">
        <v>7</v>
      </c>
      <c r="G68" s="844"/>
      <c r="H68" s="843">
        <v>6</v>
      </c>
      <c r="I68" s="844"/>
      <c r="J68" s="843">
        <v>19</v>
      </c>
      <c r="K68" s="844"/>
      <c r="L68" s="843">
        <v>4</v>
      </c>
      <c r="M68" s="844"/>
      <c r="N68" s="843">
        <v>20</v>
      </c>
      <c r="O68" s="844"/>
      <c r="P68" s="843">
        <v>0</v>
      </c>
      <c r="Q68" s="844"/>
      <c r="R68" s="843">
        <v>0</v>
      </c>
      <c r="S68" s="844"/>
      <c r="T68" s="843">
        <v>0</v>
      </c>
      <c r="U68" s="844"/>
      <c r="V68" s="164">
        <f t="shared" si="3"/>
        <v>56</v>
      </c>
      <c r="W68" s="168">
        <v>50000</v>
      </c>
      <c r="X68" s="164">
        <f t="shared" si="5"/>
        <v>49</v>
      </c>
      <c r="Y68" s="169">
        <v>4900</v>
      </c>
      <c r="Z68" s="170">
        <f t="shared" si="4"/>
        <v>45100</v>
      </c>
      <c r="AA68" s="48"/>
      <c r="AB68" s="60"/>
      <c r="AC68" s="61"/>
      <c r="AD68" s="41"/>
      <c r="AE68" s="40"/>
      <c r="AF68" s="40"/>
    </row>
    <row r="69" spans="1:32" ht="11.25" customHeight="1">
      <c r="A69" s="2"/>
      <c r="B69" s="148" t="s">
        <v>9</v>
      </c>
      <c r="C69" s="149" t="s">
        <v>230</v>
      </c>
      <c r="D69" s="150" t="s">
        <v>37</v>
      </c>
      <c r="E69" s="151"/>
      <c r="F69" s="845">
        <v>6</v>
      </c>
      <c r="G69" s="844"/>
      <c r="H69" s="843">
        <v>4</v>
      </c>
      <c r="I69" s="844"/>
      <c r="J69" s="843">
        <v>8</v>
      </c>
      <c r="K69" s="844"/>
      <c r="L69" s="843">
        <v>2</v>
      </c>
      <c r="M69" s="844"/>
      <c r="N69" s="843">
        <v>23</v>
      </c>
      <c r="O69" s="844"/>
      <c r="P69" s="843">
        <v>0</v>
      </c>
      <c r="Q69" s="844"/>
      <c r="R69" s="843">
        <v>0</v>
      </c>
      <c r="S69" s="844"/>
      <c r="T69" s="843">
        <v>0</v>
      </c>
      <c r="U69" s="844"/>
      <c r="V69" s="164">
        <f t="shared" si="3"/>
        <v>43</v>
      </c>
      <c r="W69" s="168">
        <v>34100</v>
      </c>
      <c r="X69" s="164">
        <f t="shared" si="5"/>
        <v>55</v>
      </c>
      <c r="Y69" s="169">
        <v>5500</v>
      </c>
      <c r="Z69" s="170">
        <f t="shared" si="4"/>
        <v>28600</v>
      </c>
      <c r="AA69" s="48"/>
      <c r="AB69" s="60"/>
      <c r="AC69" s="61"/>
      <c r="AD69" s="41"/>
      <c r="AE69" s="40"/>
      <c r="AF69" s="40"/>
    </row>
    <row r="70" spans="1:32" ht="11.25" customHeight="1">
      <c r="A70" s="2"/>
      <c r="B70" s="148" t="s">
        <v>10</v>
      </c>
      <c r="C70" s="149" t="s">
        <v>231</v>
      </c>
      <c r="D70" s="150" t="s">
        <v>37</v>
      </c>
      <c r="E70" s="151"/>
      <c r="F70" s="845">
        <v>2</v>
      </c>
      <c r="G70" s="844"/>
      <c r="H70" s="843">
        <v>1</v>
      </c>
      <c r="I70" s="844"/>
      <c r="J70" s="843">
        <v>13</v>
      </c>
      <c r="K70" s="844"/>
      <c r="L70" s="843">
        <v>2</v>
      </c>
      <c r="M70" s="844"/>
      <c r="N70" s="843">
        <v>16</v>
      </c>
      <c r="O70" s="844"/>
      <c r="P70" s="843">
        <v>0</v>
      </c>
      <c r="Q70" s="844"/>
      <c r="R70" s="843">
        <v>0</v>
      </c>
      <c r="S70" s="844"/>
      <c r="T70" s="843">
        <v>0</v>
      </c>
      <c r="U70" s="844"/>
      <c r="V70" s="164">
        <f t="shared" si="3"/>
        <v>34</v>
      </c>
      <c r="W70" s="168">
        <v>25500</v>
      </c>
      <c r="X70" s="164">
        <f t="shared" si="5"/>
        <v>8</v>
      </c>
      <c r="Y70" s="169">
        <v>800</v>
      </c>
      <c r="Z70" s="170">
        <f t="shared" si="4"/>
        <v>24700</v>
      </c>
      <c r="AA70" s="48"/>
      <c r="AB70" s="60"/>
      <c r="AC70" s="61"/>
      <c r="AD70" s="41"/>
      <c r="AE70" s="40"/>
      <c r="AF70" s="40"/>
    </row>
    <row r="71" spans="1:32" ht="11.25" customHeight="1">
      <c r="A71" s="2"/>
      <c r="B71" s="148" t="s">
        <v>11</v>
      </c>
      <c r="C71" s="149" t="s">
        <v>232</v>
      </c>
      <c r="D71" s="150" t="s">
        <v>37</v>
      </c>
      <c r="E71" s="151"/>
      <c r="F71" s="845">
        <v>5</v>
      </c>
      <c r="G71" s="844"/>
      <c r="H71" s="843">
        <v>4</v>
      </c>
      <c r="I71" s="844"/>
      <c r="J71" s="843">
        <v>7</v>
      </c>
      <c r="K71" s="844"/>
      <c r="L71" s="843">
        <v>6</v>
      </c>
      <c r="M71" s="844"/>
      <c r="N71" s="843">
        <v>16</v>
      </c>
      <c r="O71" s="844"/>
      <c r="P71" s="843">
        <v>0</v>
      </c>
      <c r="Q71" s="844"/>
      <c r="R71" s="843">
        <v>0</v>
      </c>
      <c r="S71" s="844"/>
      <c r="T71" s="843">
        <v>0</v>
      </c>
      <c r="U71" s="844"/>
      <c r="V71" s="164">
        <f t="shared" si="3"/>
        <v>38</v>
      </c>
      <c r="W71" s="168">
        <v>31000</v>
      </c>
      <c r="X71" s="164">
        <f t="shared" si="5"/>
        <v>37</v>
      </c>
      <c r="Y71" s="169">
        <v>3700</v>
      </c>
      <c r="Z71" s="170">
        <f t="shared" si="4"/>
        <v>27300</v>
      </c>
      <c r="AA71" s="48"/>
      <c r="AB71" s="60"/>
      <c r="AC71" s="61"/>
      <c r="AD71" s="41"/>
      <c r="AE71" s="40"/>
      <c r="AF71" s="40"/>
    </row>
    <row r="72" spans="1:32" ht="11.25" customHeight="1">
      <c r="A72" s="2"/>
      <c r="B72" s="148" t="s">
        <v>12</v>
      </c>
      <c r="C72" s="149" t="s">
        <v>233</v>
      </c>
      <c r="D72" s="150" t="s">
        <v>37</v>
      </c>
      <c r="E72" s="151"/>
      <c r="F72" s="845">
        <v>3</v>
      </c>
      <c r="G72" s="844"/>
      <c r="H72" s="843">
        <v>2</v>
      </c>
      <c r="I72" s="844"/>
      <c r="J72" s="843">
        <v>4</v>
      </c>
      <c r="K72" s="844"/>
      <c r="L72" s="843">
        <v>7</v>
      </c>
      <c r="M72" s="844"/>
      <c r="N72" s="843">
        <v>16</v>
      </c>
      <c r="O72" s="844"/>
      <c r="P72" s="843">
        <v>0</v>
      </c>
      <c r="Q72" s="844"/>
      <c r="R72" s="843">
        <v>0</v>
      </c>
      <c r="S72" s="844"/>
      <c r="T72" s="843">
        <v>0</v>
      </c>
      <c r="U72" s="844"/>
      <c r="V72" s="164">
        <f t="shared" si="3"/>
        <v>32</v>
      </c>
      <c r="W72" s="168">
        <v>24000</v>
      </c>
      <c r="X72" s="164">
        <f t="shared" si="5"/>
        <v>38</v>
      </c>
      <c r="Y72" s="169">
        <v>3800</v>
      </c>
      <c r="Z72" s="170">
        <f t="shared" si="4"/>
        <v>20200</v>
      </c>
      <c r="AA72" s="48"/>
      <c r="AB72" s="60"/>
      <c r="AC72" s="61"/>
      <c r="AD72" s="41"/>
      <c r="AE72" s="40"/>
      <c r="AF72" s="40"/>
    </row>
    <row r="73" spans="1:32" ht="11.25" customHeight="1">
      <c r="A73" s="2"/>
      <c r="B73" s="148" t="s">
        <v>13</v>
      </c>
      <c r="C73" s="149" t="s">
        <v>347</v>
      </c>
      <c r="D73" s="150" t="s">
        <v>38</v>
      </c>
      <c r="E73" s="151"/>
      <c r="F73" s="845">
        <v>3</v>
      </c>
      <c r="G73" s="844"/>
      <c r="H73" s="843">
        <v>3</v>
      </c>
      <c r="I73" s="844"/>
      <c r="J73" s="843">
        <v>5</v>
      </c>
      <c r="K73" s="844"/>
      <c r="L73" s="843">
        <v>1</v>
      </c>
      <c r="M73" s="844"/>
      <c r="N73" s="843">
        <v>8</v>
      </c>
      <c r="O73" s="844"/>
      <c r="P73" s="843">
        <v>0</v>
      </c>
      <c r="Q73" s="844"/>
      <c r="R73" s="843">
        <v>0</v>
      </c>
      <c r="S73" s="844"/>
      <c r="T73" s="843">
        <v>0</v>
      </c>
      <c r="U73" s="844"/>
      <c r="V73" s="164">
        <f t="shared" si="3"/>
        <v>20</v>
      </c>
      <c r="W73" s="168">
        <v>17900</v>
      </c>
      <c r="X73" s="164">
        <f t="shared" si="5"/>
        <v>13</v>
      </c>
      <c r="Y73" s="169">
        <v>1300</v>
      </c>
      <c r="Z73" s="170">
        <f t="shared" si="4"/>
        <v>16600</v>
      </c>
      <c r="AA73" s="48"/>
      <c r="AB73" s="60"/>
      <c r="AC73" s="61"/>
      <c r="AD73" s="41"/>
      <c r="AE73" s="40"/>
      <c r="AF73" s="40"/>
    </row>
    <row r="74" spans="1:32" ht="11.25" customHeight="1">
      <c r="A74" s="2"/>
      <c r="B74" s="148" t="s">
        <v>14</v>
      </c>
      <c r="C74" s="149" t="s">
        <v>348</v>
      </c>
      <c r="D74" s="150" t="s">
        <v>38</v>
      </c>
      <c r="E74" s="151"/>
      <c r="F74" s="845">
        <v>1</v>
      </c>
      <c r="G74" s="844"/>
      <c r="H74" s="843">
        <v>0</v>
      </c>
      <c r="I74" s="844"/>
      <c r="J74" s="843">
        <v>3</v>
      </c>
      <c r="K74" s="844"/>
      <c r="L74" s="843">
        <v>0</v>
      </c>
      <c r="M74" s="844"/>
      <c r="N74" s="843">
        <v>9</v>
      </c>
      <c r="O74" s="844"/>
      <c r="P74" s="843">
        <v>0</v>
      </c>
      <c r="Q74" s="844"/>
      <c r="R74" s="843">
        <v>0</v>
      </c>
      <c r="S74" s="844"/>
      <c r="T74" s="843">
        <v>0</v>
      </c>
      <c r="U74" s="844"/>
      <c r="V74" s="164">
        <f t="shared" si="3"/>
        <v>13</v>
      </c>
      <c r="W74" s="168">
        <v>7700</v>
      </c>
      <c r="X74" s="164">
        <f t="shared" si="5"/>
        <v>0</v>
      </c>
      <c r="Y74" s="169">
        <v>0</v>
      </c>
      <c r="Z74" s="170">
        <f t="shared" si="4"/>
        <v>7700</v>
      </c>
      <c r="AA74" s="48"/>
      <c r="AB74" s="60"/>
      <c r="AC74" s="61"/>
      <c r="AD74" s="41"/>
      <c r="AE74" s="40"/>
      <c r="AF74" s="40"/>
    </row>
    <row r="75" spans="1:32" ht="11.25" customHeight="1">
      <c r="A75" s="2"/>
      <c r="B75" s="148" t="s">
        <v>15</v>
      </c>
      <c r="C75" s="149" t="s">
        <v>229</v>
      </c>
      <c r="D75" s="150" t="s">
        <v>38</v>
      </c>
      <c r="E75" s="151"/>
      <c r="F75" s="845">
        <v>0</v>
      </c>
      <c r="G75" s="844"/>
      <c r="H75" s="843">
        <v>2</v>
      </c>
      <c r="I75" s="844"/>
      <c r="J75" s="843">
        <v>0</v>
      </c>
      <c r="K75" s="844"/>
      <c r="L75" s="843">
        <v>0</v>
      </c>
      <c r="M75" s="844"/>
      <c r="N75" s="843">
        <v>10</v>
      </c>
      <c r="O75" s="844"/>
      <c r="P75" s="843">
        <v>0</v>
      </c>
      <c r="Q75" s="844"/>
      <c r="R75" s="843">
        <v>0</v>
      </c>
      <c r="S75" s="844"/>
      <c r="T75" s="843">
        <v>0</v>
      </c>
      <c r="U75" s="844"/>
      <c r="V75" s="164">
        <f t="shared" si="3"/>
        <v>12</v>
      </c>
      <c r="W75" s="168">
        <v>6400</v>
      </c>
      <c r="X75" s="164">
        <f t="shared" si="5"/>
        <v>3</v>
      </c>
      <c r="Y75" s="169">
        <v>300</v>
      </c>
      <c r="Z75" s="170">
        <f t="shared" si="4"/>
        <v>6100</v>
      </c>
      <c r="AA75" s="48"/>
      <c r="AB75" s="60"/>
      <c r="AC75" s="61"/>
      <c r="AD75" s="41"/>
      <c r="AE75" s="40"/>
      <c r="AF75" s="40"/>
    </row>
    <row r="76" spans="1:32" ht="11.25" customHeight="1">
      <c r="A76" s="2"/>
      <c r="B76" s="148" t="s">
        <v>16</v>
      </c>
      <c r="C76" s="149" t="s">
        <v>230</v>
      </c>
      <c r="D76" s="150" t="s">
        <v>38</v>
      </c>
      <c r="E76" s="151"/>
      <c r="F76" s="845">
        <v>1</v>
      </c>
      <c r="G76" s="844"/>
      <c r="H76" s="843">
        <v>1</v>
      </c>
      <c r="I76" s="844"/>
      <c r="J76" s="843">
        <v>5</v>
      </c>
      <c r="K76" s="844"/>
      <c r="L76" s="843">
        <v>0</v>
      </c>
      <c r="M76" s="844"/>
      <c r="N76" s="843">
        <v>14</v>
      </c>
      <c r="O76" s="844"/>
      <c r="P76" s="843">
        <v>0</v>
      </c>
      <c r="Q76" s="844"/>
      <c r="R76" s="843">
        <v>0</v>
      </c>
      <c r="S76" s="844"/>
      <c r="T76" s="843">
        <v>0</v>
      </c>
      <c r="U76" s="844"/>
      <c r="V76" s="164">
        <f t="shared" si="3"/>
        <v>21</v>
      </c>
      <c r="W76" s="168">
        <v>13100</v>
      </c>
      <c r="X76" s="164">
        <f t="shared" si="5"/>
        <v>24</v>
      </c>
      <c r="Y76" s="169">
        <v>2400</v>
      </c>
      <c r="Z76" s="170">
        <f t="shared" si="4"/>
        <v>10700</v>
      </c>
      <c r="AA76" s="48"/>
      <c r="AB76" s="60"/>
      <c r="AC76" s="61"/>
      <c r="AD76" s="41"/>
      <c r="AE76" s="40"/>
      <c r="AF76" s="40"/>
    </row>
    <row r="77" spans="1:32" ht="11.25" customHeight="1">
      <c r="A77" s="2"/>
      <c r="B77" s="148" t="s">
        <v>17</v>
      </c>
      <c r="C77" s="149" t="s">
        <v>231</v>
      </c>
      <c r="D77" s="150" t="s">
        <v>38</v>
      </c>
      <c r="E77" s="151"/>
      <c r="F77" s="845">
        <v>1</v>
      </c>
      <c r="G77" s="844"/>
      <c r="H77" s="843">
        <v>1</v>
      </c>
      <c r="I77" s="844"/>
      <c r="J77" s="843">
        <v>2</v>
      </c>
      <c r="K77" s="844"/>
      <c r="L77" s="843">
        <v>1</v>
      </c>
      <c r="M77" s="844"/>
      <c r="N77" s="843">
        <v>10</v>
      </c>
      <c r="O77" s="844"/>
      <c r="P77" s="843">
        <v>0</v>
      </c>
      <c r="Q77" s="844"/>
      <c r="R77" s="843">
        <v>0</v>
      </c>
      <c r="S77" s="844"/>
      <c r="T77" s="843">
        <v>0</v>
      </c>
      <c r="U77" s="844"/>
      <c r="V77" s="164">
        <f t="shared" si="3"/>
        <v>15</v>
      </c>
      <c r="W77" s="168">
        <v>9900</v>
      </c>
      <c r="X77" s="164">
        <f t="shared" si="5"/>
        <v>20</v>
      </c>
      <c r="Y77" s="169">
        <v>2000</v>
      </c>
      <c r="Z77" s="170">
        <f t="shared" si="4"/>
        <v>7900</v>
      </c>
      <c r="AA77" s="48"/>
      <c r="AB77" s="60"/>
      <c r="AC77" s="61"/>
      <c r="AD77" s="41"/>
      <c r="AE77" s="40"/>
      <c r="AF77" s="40"/>
    </row>
    <row r="78" spans="1:32" ht="11.25" customHeight="1">
      <c r="A78" s="2"/>
      <c r="B78" s="148" t="s">
        <v>18</v>
      </c>
      <c r="C78" s="149" t="s">
        <v>232</v>
      </c>
      <c r="D78" s="150" t="s">
        <v>38</v>
      </c>
      <c r="E78" s="151"/>
      <c r="F78" s="845">
        <v>0</v>
      </c>
      <c r="G78" s="844"/>
      <c r="H78" s="843">
        <v>0</v>
      </c>
      <c r="I78" s="844"/>
      <c r="J78" s="843">
        <v>2</v>
      </c>
      <c r="K78" s="844"/>
      <c r="L78" s="843">
        <v>0</v>
      </c>
      <c r="M78" s="844"/>
      <c r="N78" s="843">
        <v>9</v>
      </c>
      <c r="O78" s="844"/>
      <c r="P78" s="843">
        <v>0</v>
      </c>
      <c r="Q78" s="844"/>
      <c r="R78" s="843">
        <v>0</v>
      </c>
      <c r="S78" s="844"/>
      <c r="T78" s="843">
        <v>0</v>
      </c>
      <c r="U78" s="844"/>
      <c r="V78" s="164">
        <f t="shared" si="3"/>
        <v>11</v>
      </c>
      <c r="W78" s="168">
        <v>5100</v>
      </c>
      <c r="X78" s="164">
        <f t="shared" si="5"/>
        <v>11</v>
      </c>
      <c r="Y78" s="169">
        <v>1100</v>
      </c>
      <c r="Z78" s="170">
        <f t="shared" si="4"/>
        <v>4000</v>
      </c>
      <c r="AA78" s="48"/>
      <c r="AB78" s="60"/>
      <c r="AC78" s="61"/>
      <c r="AD78" s="41"/>
      <c r="AE78" s="40"/>
      <c r="AF78" s="40"/>
    </row>
    <row r="79" spans="1:32" ht="11.25" customHeight="1">
      <c r="A79" s="2"/>
      <c r="B79" s="148" t="s">
        <v>19</v>
      </c>
      <c r="C79" s="149" t="s">
        <v>233</v>
      </c>
      <c r="D79" s="150" t="s">
        <v>38</v>
      </c>
      <c r="E79" s="151"/>
      <c r="F79" s="845">
        <v>3</v>
      </c>
      <c r="G79" s="844"/>
      <c r="H79" s="843">
        <v>1</v>
      </c>
      <c r="I79" s="844"/>
      <c r="J79" s="843">
        <v>6</v>
      </c>
      <c r="K79" s="844"/>
      <c r="L79" s="843">
        <v>1</v>
      </c>
      <c r="M79" s="844"/>
      <c r="N79" s="843">
        <v>20</v>
      </c>
      <c r="O79" s="844"/>
      <c r="P79" s="843">
        <v>0</v>
      </c>
      <c r="Q79" s="844"/>
      <c r="R79" s="843">
        <v>0</v>
      </c>
      <c r="S79" s="844"/>
      <c r="T79" s="843">
        <v>0</v>
      </c>
      <c r="U79" s="844"/>
      <c r="V79" s="164">
        <f t="shared" si="3"/>
        <v>31</v>
      </c>
      <c r="W79" s="168">
        <v>20100</v>
      </c>
      <c r="X79" s="164">
        <f t="shared" si="5"/>
        <v>63</v>
      </c>
      <c r="Y79" s="169">
        <v>6300</v>
      </c>
      <c r="Z79" s="170">
        <f t="shared" si="4"/>
        <v>13800</v>
      </c>
      <c r="AA79" s="48"/>
      <c r="AB79" s="60"/>
      <c r="AC79" s="61"/>
      <c r="AD79" s="41"/>
      <c r="AE79" s="40"/>
      <c r="AF79" s="40"/>
    </row>
    <row r="80" spans="1:32" ht="11.25" customHeight="1">
      <c r="A80" s="2"/>
      <c r="B80" s="148" t="s">
        <v>20</v>
      </c>
      <c r="C80" s="149" t="s">
        <v>347</v>
      </c>
      <c r="D80" s="150" t="s">
        <v>39</v>
      </c>
      <c r="E80" s="151"/>
      <c r="F80" s="845">
        <v>0</v>
      </c>
      <c r="G80" s="844"/>
      <c r="H80" s="843">
        <v>3</v>
      </c>
      <c r="I80" s="844"/>
      <c r="J80" s="843">
        <v>1</v>
      </c>
      <c r="K80" s="844"/>
      <c r="L80" s="843">
        <v>0</v>
      </c>
      <c r="M80" s="844"/>
      <c r="N80" s="843">
        <v>6</v>
      </c>
      <c r="O80" s="844"/>
      <c r="P80" s="843">
        <v>0</v>
      </c>
      <c r="Q80" s="844"/>
      <c r="R80" s="843">
        <v>0</v>
      </c>
      <c r="S80" s="844"/>
      <c r="T80" s="843">
        <v>0</v>
      </c>
      <c r="U80" s="844"/>
      <c r="V80" s="164">
        <f t="shared" si="3"/>
        <v>10</v>
      </c>
      <c r="W80" s="168">
        <v>7100</v>
      </c>
      <c r="X80" s="164">
        <f t="shared" si="5"/>
        <v>6</v>
      </c>
      <c r="Y80" s="169">
        <v>600</v>
      </c>
      <c r="Z80" s="170">
        <f t="shared" si="4"/>
        <v>6500</v>
      </c>
      <c r="AA80" s="48"/>
      <c r="AB80" s="60"/>
      <c r="AC80" s="61"/>
      <c r="AD80" s="41"/>
      <c r="AE80" s="40"/>
      <c r="AF80" s="40"/>
    </row>
    <row r="81" spans="1:32" ht="11.25" customHeight="1">
      <c r="A81" s="2"/>
      <c r="B81" s="148" t="s">
        <v>21</v>
      </c>
      <c r="C81" s="149" t="s">
        <v>348</v>
      </c>
      <c r="D81" s="150" t="s">
        <v>39</v>
      </c>
      <c r="E81" s="151"/>
      <c r="F81" s="845">
        <v>2</v>
      </c>
      <c r="G81" s="844"/>
      <c r="H81" s="843">
        <v>1</v>
      </c>
      <c r="I81" s="844"/>
      <c r="J81" s="843">
        <v>5</v>
      </c>
      <c r="K81" s="844"/>
      <c r="L81" s="843">
        <v>2</v>
      </c>
      <c r="M81" s="844"/>
      <c r="N81" s="843">
        <v>17</v>
      </c>
      <c r="O81" s="844"/>
      <c r="P81" s="843">
        <v>0</v>
      </c>
      <c r="Q81" s="844"/>
      <c r="R81" s="843">
        <v>0</v>
      </c>
      <c r="S81" s="844"/>
      <c r="T81" s="843">
        <v>0</v>
      </c>
      <c r="U81" s="844"/>
      <c r="V81" s="164">
        <f t="shared" si="3"/>
        <v>27</v>
      </c>
      <c r="W81" s="168">
        <v>17200</v>
      </c>
      <c r="X81" s="164">
        <f t="shared" si="5"/>
        <v>39</v>
      </c>
      <c r="Y81" s="169">
        <v>3900</v>
      </c>
      <c r="Z81" s="170">
        <f t="shared" si="4"/>
        <v>13300</v>
      </c>
      <c r="AA81" s="48"/>
      <c r="AB81" s="60"/>
      <c r="AC81" s="61"/>
      <c r="AD81" s="41"/>
      <c r="AE81" s="40"/>
      <c r="AF81" s="40"/>
    </row>
    <row r="82" spans="1:32" ht="11.25" customHeight="1">
      <c r="A82" s="2"/>
      <c r="B82" s="148" t="s">
        <v>22</v>
      </c>
      <c r="C82" s="149" t="s">
        <v>229</v>
      </c>
      <c r="D82" s="150" t="s">
        <v>39</v>
      </c>
      <c r="E82" s="151"/>
      <c r="F82" s="845">
        <v>1</v>
      </c>
      <c r="G82" s="844"/>
      <c r="H82" s="843">
        <v>1</v>
      </c>
      <c r="I82" s="844"/>
      <c r="J82" s="843">
        <v>3</v>
      </c>
      <c r="K82" s="844"/>
      <c r="L82" s="843">
        <v>2</v>
      </c>
      <c r="M82" s="844"/>
      <c r="N82" s="843">
        <v>16</v>
      </c>
      <c r="O82" s="844"/>
      <c r="P82" s="843">
        <v>0</v>
      </c>
      <c r="Q82" s="844"/>
      <c r="R82" s="843">
        <v>0</v>
      </c>
      <c r="S82" s="844"/>
      <c r="T82" s="843">
        <v>0</v>
      </c>
      <c r="U82" s="844"/>
      <c r="V82" s="164">
        <f t="shared" si="3"/>
        <v>23</v>
      </c>
      <c r="W82" s="168">
        <v>13900</v>
      </c>
      <c r="X82" s="164">
        <f t="shared" si="5"/>
        <v>43</v>
      </c>
      <c r="Y82" s="169">
        <v>4300</v>
      </c>
      <c r="Z82" s="170">
        <f t="shared" si="4"/>
        <v>9600</v>
      </c>
      <c r="AA82" s="48"/>
      <c r="AB82" s="60"/>
      <c r="AC82" s="61"/>
      <c r="AD82" s="41"/>
      <c r="AE82" s="40"/>
      <c r="AF82" s="40"/>
    </row>
    <row r="83" spans="1:32" ht="11.25" customHeight="1">
      <c r="A83" s="2"/>
      <c r="B83" s="148" t="s">
        <v>23</v>
      </c>
      <c r="C83" s="149" t="s">
        <v>230</v>
      </c>
      <c r="D83" s="150" t="s">
        <v>39</v>
      </c>
      <c r="E83" s="151"/>
      <c r="F83" s="845">
        <v>2</v>
      </c>
      <c r="G83" s="844"/>
      <c r="H83" s="843">
        <v>3</v>
      </c>
      <c r="I83" s="844"/>
      <c r="J83" s="843">
        <v>5</v>
      </c>
      <c r="K83" s="844"/>
      <c r="L83" s="843">
        <v>1</v>
      </c>
      <c r="M83" s="844"/>
      <c r="N83" s="843">
        <v>19</v>
      </c>
      <c r="O83" s="844"/>
      <c r="P83" s="843">
        <v>0</v>
      </c>
      <c r="Q83" s="844"/>
      <c r="R83" s="843">
        <v>0</v>
      </c>
      <c r="S83" s="844"/>
      <c r="T83" s="843">
        <v>0</v>
      </c>
      <c r="U83" s="844"/>
      <c r="V83" s="164">
        <f t="shared" si="3"/>
        <v>30</v>
      </c>
      <c r="W83" s="168">
        <v>20400</v>
      </c>
      <c r="X83" s="164">
        <f t="shared" si="5"/>
        <v>19</v>
      </c>
      <c r="Y83" s="169">
        <v>1900</v>
      </c>
      <c r="Z83" s="170">
        <f t="shared" si="4"/>
        <v>18500</v>
      </c>
      <c r="AA83" s="48"/>
      <c r="AB83" s="60"/>
      <c r="AC83" s="61"/>
      <c r="AD83" s="41"/>
      <c r="AE83" s="40"/>
      <c r="AF83" s="40"/>
    </row>
    <row r="84" spans="1:32" ht="10.5" customHeight="1">
      <c r="A84" s="2"/>
      <c r="B84" s="148" t="s">
        <v>24</v>
      </c>
      <c r="C84" s="149" t="s">
        <v>231</v>
      </c>
      <c r="D84" s="150" t="s">
        <v>39</v>
      </c>
      <c r="E84" s="151"/>
      <c r="F84" s="845">
        <v>2</v>
      </c>
      <c r="G84" s="844"/>
      <c r="H84" s="843">
        <v>3</v>
      </c>
      <c r="I84" s="844"/>
      <c r="J84" s="843">
        <v>16</v>
      </c>
      <c r="K84" s="844"/>
      <c r="L84" s="843">
        <v>3</v>
      </c>
      <c r="M84" s="844"/>
      <c r="N84" s="843">
        <v>19</v>
      </c>
      <c r="O84" s="844"/>
      <c r="P84" s="843">
        <v>0</v>
      </c>
      <c r="Q84" s="844"/>
      <c r="R84" s="843">
        <v>0</v>
      </c>
      <c r="S84" s="844"/>
      <c r="T84" s="843">
        <v>0</v>
      </c>
      <c r="U84" s="844"/>
      <c r="V84" s="164">
        <f t="shared" si="3"/>
        <v>43</v>
      </c>
      <c r="W84" s="168">
        <v>32600</v>
      </c>
      <c r="X84" s="164">
        <f t="shared" si="5"/>
        <v>59</v>
      </c>
      <c r="Y84" s="169">
        <v>5900</v>
      </c>
      <c r="Z84" s="170">
        <f t="shared" si="4"/>
        <v>26700</v>
      </c>
      <c r="AA84" s="48"/>
      <c r="AB84" s="60"/>
      <c r="AC84" s="61"/>
      <c r="AD84" s="41"/>
      <c r="AE84" s="40"/>
      <c r="AF84" s="40"/>
    </row>
    <row r="85" spans="1:32" ht="11.25" customHeight="1">
      <c r="A85" s="2"/>
      <c r="B85" s="148" t="s">
        <v>25</v>
      </c>
      <c r="C85" s="149" t="s">
        <v>232</v>
      </c>
      <c r="D85" s="150" t="s">
        <v>39</v>
      </c>
      <c r="E85" s="151"/>
      <c r="F85" s="845">
        <v>11</v>
      </c>
      <c r="G85" s="844"/>
      <c r="H85" s="843">
        <v>4</v>
      </c>
      <c r="I85" s="844"/>
      <c r="J85" s="843">
        <v>20</v>
      </c>
      <c r="K85" s="844"/>
      <c r="L85" s="843">
        <v>3</v>
      </c>
      <c r="M85" s="844"/>
      <c r="N85" s="843">
        <v>35</v>
      </c>
      <c r="O85" s="844"/>
      <c r="P85" s="843">
        <v>0</v>
      </c>
      <c r="Q85" s="844"/>
      <c r="R85" s="843">
        <v>0</v>
      </c>
      <c r="S85" s="844"/>
      <c r="T85" s="843">
        <v>0</v>
      </c>
      <c r="U85" s="844"/>
      <c r="V85" s="164">
        <f t="shared" si="3"/>
        <v>73</v>
      </c>
      <c r="W85" s="168">
        <v>59900</v>
      </c>
      <c r="X85" s="164">
        <f t="shared" si="5"/>
        <v>80</v>
      </c>
      <c r="Y85" s="169">
        <v>8000</v>
      </c>
      <c r="Z85" s="170">
        <f t="shared" si="4"/>
        <v>51900</v>
      </c>
      <c r="AA85" s="48"/>
      <c r="AB85" s="60"/>
      <c r="AC85" s="61"/>
      <c r="AD85" s="41"/>
      <c r="AE85" s="40"/>
      <c r="AF85" s="40"/>
    </row>
    <row r="86" spans="1:32" ht="11.25" customHeight="1">
      <c r="A86" s="2"/>
      <c r="B86" s="148" t="s">
        <v>26</v>
      </c>
      <c r="C86" s="149" t="s">
        <v>233</v>
      </c>
      <c r="D86" s="150" t="s">
        <v>39</v>
      </c>
      <c r="E86" s="151"/>
      <c r="F86" s="845">
        <v>5</v>
      </c>
      <c r="G86" s="844"/>
      <c r="H86" s="843">
        <v>8</v>
      </c>
      <c r="I86" s="844"/>
      <c r="J86" s="843">
        <v>19</v>
      </c>
      <c r="K86" s="844"/>
      <c r="L86" s="843">
        <v>5</v>
      </c>
      <c r="M86" s="844"/>
      <c r="N86" s="843">
        <v>45</v>
      </c>
      <c r="O86" s="844"/>
      <c r="P86" s="843">
        <v>0</v>
      </c>
      <c r="Q86" s="844"/>
      <c r="R86" s="843">
        <v>0</v>
      </c>
      <c r="S86" s="844"/>
      <c r="T86" s="843">
        <v>0</v>
      </c>
      <c r="U86" s="844"/>
      <c r="V86" s="164">
        <f t="shared" si="3"/>
        <v>82</v>
      </c>
      <c r="W86" s="168">
        <v>61100</v>
      </c>
      <c r="X86" s="164">
        <f t="shared" si="5"/>
        <v>67</v>
      </c>
      <c r="Y86" s="169">
        <v>6700</v>
      </c>
      <c r="Z86" s="170">
        <f t="shared" si="4"/>
        <v>54400</v>
      </c>
      <c r="AA86" s="48"/>
      <c r="AB86" s="60"/>
      <c r="AC86" s="61"/>
      <c r="AD86" s="41"/>
      <c r="AE86" s="40"/>
      <c r="AF86" s="40"/>
    </row>
    <row r="87" spans="1:32" ht="11.25" customHeight="1">
      <c r="A87" s="2"/>
      <c r="B87" s="148" t="s">
        <v>27</v>
      </c>
      <c r="C87" s="149" t="s">
        <v>347</v>
      </c>
      <c r="D87" s="150" t="s">
        <v>40</v>
      </c>
      <c r="E87" s="151"/>
      <c r="F87" s="845">
        <v>6</v>
      </c>
      <c r="G87" s="844"/>
      <c r="H87" s="843">
        <v>2</v>
      </c>
      <c r="I87" s="844"/>
      <c r="J87" s="843">
        <v>8</v>
      </c>
      <c r="K87" s="844"/>
      <c r="L87" s="843">
        <v>1</v>
      </c>
      <c r="M87" s="844"/>
      <c r="N87" s="843">
        <v>13</v>
      </c>
      <c r="O87" s="844"/>
      <c r="P87" s="843">
        <v>0</v>
      </c>
      <c r="Q87" s="844"/>
      <c r="R87" s="843">
        <v>0</v>
      </c>
      <c r="S87" s="844"/>
      <c r="T87" s="843">
        <v>0</v>
      </c>
      <c r="U87" s="844"/>
      <c r="V87" s="164">
        <f t="shared" si="3"/>
        <v>30</v>
      </c>
      <c r="W87" s="168">
        <v>26300</v>
      </c>
      <c r="X87" s="164">
        <f t="shared" si="5"/>
        <v>69</v>
      </c>
      <c r="Y87" s="169">
        <v>6900</v>
      </c>
      <c r="Z87" s="170">
        <f t="shared" si="4"/>
        <v>19400</v>
      </c>
      <c r="AA87" s="48"/>
      <c r="AB87" s="60"/>
      <c r="AC87" s="61"/>
      <c r="AD87" s="41"/>
      <c r="AE87" s="40"/>
      <c r="AF87" s="40"/>
    </row>
    <row r="88" spans="1:32" ht="11.25" customHeight="1">
      <c r="A88" s="2"/>
      <c r="B88" s="148" t="s">
        <v>28</v>
      </c>
      <c r="C88" s="149" t="s">
        <v>348</v>
      </c>
      <c r="D88" s="150" t="s">
        <v>40</v>
      </c>
      <c r="E88" s="151"/>
      <c r="F88" s="845">
        <v>2</v>
      </c>
      <c r="G88" s="844"/>
      <c r="H88" s="843">
        <v>2</v>
      </c>
      <c r="I88" s="844"/>
      <c r="J88" s="843">
        <v>2</v>
      </c>
      <c r="K88" s="844"/>
      <c r="L88" s="843">
        <v>1</v>
      </c>
      <c r="M88" s="844"/>
      <c r="N88" s="843">
        <v>10</v>
      </c>
      <c r="O88" s="844"/>
      <c r="P88" s="843">
        <v>0</v>
      </c>
      <c r="Q88" s="844"/>
      <c r="R88" s="843">
        <v>0</v>
      </c>
      <c r="S88" s="844"/>
      <c r="T88" s="843">
        <v>0</v>
      </c>
      <c r="U88" s="844"/>
      <c r="V88" s="164">
        <f t="shared" si="3"/>
        <v>17</v>
      </c>
      <c r="W88" s="168">
        <v>12800</v>
      </c>
      <c r="X88" s="164">
        <f t="shared" si="5"/>
        <v>6</v>
      </c>
      <c r="Y88" s="169">
        <v>600</v>
      </c>
      <c r="Z88" s="170">
        <f t="shared" si="4"/>
        <v>12200</v>
      </c>
      <c r="AA88" s="48"/>
      <c r="AB88" s="60"/>
      <c r="AC88" s="61"/>
      <c r="AD88" s="41"/>
      <c r="AE88" s="40"/>
      <c r="AF88" s="40"/>
    </row>
    <row r="89" spans="1:32" ht="11.25" customHeight="1">
      <c r="A89" s="2"/>
      <c r="B89" s="148" t="s">
        <v>29</v>
      </c>
      <c r="C89" s="149" t="s">
        <v>229</v>
      </c>
      <c r="D89" s="150" t="s">
        <v>40</v>
      </c>
      <c r="E89" s="151"/>
      <c r="F89" s="845">
        <v>1</v>
      </c>
      <c r="G89" s="844"/>
      <c r="H89" s="843">
        <v>0</v>
      </c>
      <c r="I89" s="844"/>
      <c r="J89" s="843">
        <v>5</v>
      </c>
      <c r="K89" s="844"/>
      <c r="L89" s="843">
        <v>0</v>
      </c>
      <c r="M89" s="844"/>
      <c r="N89" s="843">
        <v>8</v>
      </c>
      <c r="O89" s="844"/>
      <c r="P89" s="843">
        <v>0</v>
      </c>
      <c r="Q89" s="844"/>
      <c r="R89" s="843">
        <v>0</v>
      </c>
      <c r="S89" s="844"/>
      <c r="T89" s="843">
        <v>0</v>
      </c>
      <c r="U89" s="844"/>
      <c r="V89" s="164">
        <f t="shared" si="3"/>
        <v>14</v>
      </c>
      <c r="W89" s="168">
        <v>9800</v>
      </c>
      <c r="X89" s="164">
        <f t="shared" si="5"/>
        <v>6</v>
      </c>
      <c r="Y89" s="169">
        <v>600</v>
      </c>
      <c r="Z89" s="170">
        <f t="shared" si="4"/>
        <v>9200</v>
      </c>
      <c r="AA89" s="48"/>
      <c r="AB89" s="60"/>
      <c r="AC89" s="61"/>
      <c r="AD89" s="41"/>
      <c r="AE89" s="40"/>
      <c r="AF89" s="40"/>
    </row>
    <row r="90" spans="1:32" ht="11.25" customHeight="1">
      <c r="A90" s="2"/>
      <c r="B90" s="148" t="s">
        <v>30</v>
      </c>
      <c r="C90" s="149" t="s">
        <v>230</v>
      </c>
      <c r="D90" s="150" t="s">
        <v>40</v>
      </c>
      <c r="E90" s="151"/>
      <c r="F90" s="845">
        <v>0</v>
      </c>
      <c r="G90" s="844"/>
      <c r="H90" s="843">
        <v>0</v>
      </c>
      <c r="I90" s="844"/>
      <c r="J90" s="843">
        <v>0</v>
      </c>
      <c r="K90" s="844"/>
      <c r="L90" s="843">
        <v>1</v>
      </c>
      <c r="M90" s="844"/>
      <c r="N90" s="843">
        <v>10</v>
      </c>
      <c r="O90" s="844"/>
      <c r="P90" s="843">
        <v>0</v>
      </c>
      <c r="Q90" s="844"/>
      <c r="R90" s="843">
        <v>0</v>
      </c>
      <c r="S90" s="844"/>
      <c r="T90" s="843">
        <v>0</v>
      </c>
      <c r="U90" s="844"/>
      <c r="V90" s="164">
        <f t="shared" si="3"/>
        <v>11</v>
      </c>
      <c r="W90" s="168">
        <v>4600</v>
      </c>
      <c r="X90" s="164">
        <f t="shared" si="5"/>
        <v>11</v>
      </c>
      <c r="Y90" s="169">
        <v>1100</v>
      </c>
      <c r="Z90" s="170">
        <f t="shared" si="4"/>
        <v>3500</v>
      </c>
      <c r="AA90" s="48"/>
      <c r="AB90" s="60"/>
      <c r="AC90" s="61"/>
      <c r="AD90" s="41"/>
      <c r="AE90" s="40"/>
      <c r="AF90" s="40"/>
    </row>
    <row r="91" spans="1:32" ht="11.25" customHeight="1">
      <c r="A91" s="2"/>
      <c r="B91" s="148" t="s">
        <v>31</v>
      </c>
      <c r="C91" s="149" t="s">
        <v>231</v>
      </c>
      <c r="D91" s="150" t="s">
        <v>40</v>
      </c>
      <c r="E91" s="151"/>
      <c r="F91" s="845">
        <v>1</v>
      </c>
      <c r="G91" s="844"/>
      <c r="H91" s="843">
        <v>0</v>
      </c>
      <c r="I91" s="844"/>
      <c r="J91" s="843">
        <v>1</v>
      </c>
      <c r="K91" s="844"/>
      <c r="L91" s="843">
        <v>0</v>
      </c>
      <c r="M91" s="844"/>
      <c r="N91" s="843">
        <v>5</v>
      </c>
      <c r="O91" s="844"/>
      <c r="P91" s="843">
        <v>0</v>
      </c>
      <c r="Q91" s="844"/>
      <c r="R91" s="843">
        <v>0</v>
      </c>
      <c r="S91" s="844"/>
      <c r="T91" s="843">
        <v>0</v>
      </c>
      <c r="U91" s="844"/>
      <c r="V91" s="164">
        <f t="shared" si="3"/>
        <v>7</v>
      </c>
      <c r="W91" s="168">
        <v>4100</v>
      </c>
      <c r="X91" s="164">
        <f t="shared" si="5"/>
        <v>3</v>
      </c>
      <c r="Y91" s="169">
        <v>300</v>
      </c>
      <c r="Z91" s="170">
        <f t="shared" si="4"/>
        <v>3800</v>
      </c>
      <c r="AA91" s="48"/>
      <c r="AB91" s="60"/>
      <c r="AC91" s="61"/>
      <c r="AD91" s="41"/>
      <c r="AE91" s="40"/>
      <c r="AF91" s="40"/>
    </row>
    <row r="92" spans="1:32" ht="11.25" customHeight="1">
      <c r="A92" s="2"/>
      <c r="B92" s="148" t="s">
        <v>32</v>
      </c>
      <c r="C92" s="149" t="s">
        <v>232</v>
      </c>
      <c r="D92" s="150" t="s">
        <v>40</v>
      </c>
      <c r="E92" s="151"/>
      <c r="F92" s="845">
        <v>4</v>
      </c>
      <c r="G92" s="844"/>
      <c r="H92" s="843">
        <v>2</v>
      </c>
      <c r="I92" s="844"/>
      <c r="J92" s="843">
        <v>5</v>
      </c>
      <c r="K92" s="844"/>
      <c r="L92" s="843">
        <v>4</v>
      </c>
      <c r="M92" s="844"/>
      <c r="N92" s="843">
        <v>15</v>
      </c>
      <c r="O92" s="844"/>
      <c r="P92" s="843">
        <v>0</v>
      </c>
      <c r="Q92" s="844"/>
      <c r="R92" s="843">
        <v>0</v>
      </c>
      <c r="S92" s="844"/>
      <c r="T92" s="843">
        <v>0</v>
      </c>
      <c r="U92" s="844"/>
      <c r="V92" s="164">
        <f t="shared" si="3"/>
        <v>30</v>
      </c>
      <c r="W92" s="168">
        <v>22700</v>
      </c>
      <c r="X92" s="164">
        <f t="shared" si="5"/>
        <v>13</v>
      </c>
      <c r="Y92" s="169">
        <v>1300</v>
      </c>
      <c r="Z92" s="170">
        <f t="shared" si="4"/>
        <v>21400</v>
      </c>
      <c r="AA92" s="48"/>
      <c r="AB92" s="60"/>
      <c r="AC92" s="61"/>
      <c r="AD92" s="41"/>
      <c r="AE92" s="40"/>
      <c r="AF92" s="40"/>
    </row>
    <row r="93" spans="1:32" ht="11.25" customHeight="1">
      <c r="A93" s="2"/>
      <c r="B93" s="148" t="s">
        <v>33</v>
      </c>
      <c r="C93" s="149" t="s">
        <v>233</v>
      </c>
      <c r="D93" s="150" t="s">
        <v>40</v>
      </c>
      <c r="E93" s="151"/>
      <c r="F93" s="845">
        <v>3</v>
      </c>
      <c r="G93" s="844"/>
      <c r="H93" s="843">
        <v>3</v>
      </c>
      <c r="I93" s="844"/>
      <c r="J93" s="843">
        <v>5</v>
      </c>
      <c r="K93" s="844"/>
      <c r="L93" s="843">
        <v>1</v>
      </c>
      <c r="M93" s="844"/>
      <c r="N93" s="843">
        <v>16</v>
      </c>
      <c r="O93" s="844"/>
      <c r="P93" s="843">
        <v>0</v>
      </c>
      <c r="Q93" s="844"/>
      <c r="R93" s="843">
        <v>0</v>
      </c>
      <c r="S93" s="844"/>
      <c r="T93" s="843">
        <v>0</v>
      </c>
      <c r="U93" s="844"/>
      <c r="V93" s="164">
        <f t="shared" si="3"/>
        <v>28</v>
      </c>
      <c r="W93" s="168">
        <v>21100</v>
      </c>
      <c r="X93" s="164">
        <f t="shared" si="5"/>
        <v>35</v>
      </c>
      <c r="Y93" s="169">
        <v>3500</v>
      </c>
      <c r="Z93" s="170">
        <f t="shared" si="4"/>
        <v>17600</v>
      </c>
      <c r="AA93" s="48"/>
      <c r="AB93" s="60"/>
      <c r="AC93" s="61"/>
      <c r="AD93" s="41"/>
      <c r="AE93" s="40"/>
      <c r="AF93" s="40"/>
    </row>
    <row r="94" spans="1:32" ht="11.25" customHeight="1">
      <c r="A94" s="2"/>
      <c r="B94" s="148" t="s">
        <v>34</v>
      </c>
      <c r="C94" s="149" t="s">
        <v>347</v>
      </c>
      <c r="D94" s="150" t="s">
        <v>41</v>
      </c>
      <c r="E94" s="151"/>
      <c r="F94" s="845">
        <v>2</v>
      </c>
      <c r="G94" s="844"/>
      <c r="H94" s="843">
        <v>1</v>
      </c>
      <c r="I94" s="844"/>
      <c r="J94" s="843">
        <v>6</v>
      </c>
      <c r="K94" s="844"/>
      <c r="L94" s="843">
        <v>0</v>
      </c>
      <c r="M94" s="844"/>
      <c r="N94" s="843">
        <v>8</v>
      </c>
      <c r="O94" s="844"/>
      <c r="P94" s="843">
        <v>0</v>
      </c>
      <c r="Q94" s="844"/>
      <c r="R94" s="843">
        <v>0</v>
      </c>
      <c r="S94" s="844"/>
      <c r="T94" s="843">
        <v>0</v>
      </c>
      <c r="U94" s="844"/>
      <c r="V94" s="164">
        <f t="shared" si="3"/>
        <v>17</v>
      </c>
      <c r="W94" s="168">
        <v>13500</v>
      </c>
      <c r="X94" s="164">
        <f t="shared" si="5"/>
        <v>26</v>
      </c>
      <c r="Y94" s="169">
        <v>2600</v>
      </c>
      <c r="Z94" s="170">
        <f t="shared" si="4"/>
        <v>10900</v>
      </c>
      <c r="AA94" s="48"/>
      <c r="AB94" s="60"/>
      <c r="AC94" s="61"/>
      <c r="AD94" s="41"/>
      <c r="AE94" s="40"/>
      <c r="AF94" s="40"/>
    </row>
    <row r="95" spans="1:32" ht="11.25" customHeight="1">
      <c r="A95" s="2"/>
      <c r="B95" s="148" t="s">
        <v>35</v>
      </c>
      <c r="C95" s="149" t="s">
        <v>348</v>
      </c>
      <c r="D95" s="150" t="s">
        <v>41</v>
      </c>
      <c r="E95" s="151"/>
      <c r="F95" s="845">
        <v>0</v>
      </c>
      <c r="G95" s="844"/>
      <c r="H95" s="843">
        <v>3</v>
      </c>
      <c r="I95" s="844"/>
      <c r="J95" s="843">
        <v>1</v>
      </c>
      <c r="K95" s="844"/>
      <c r="L95" s="843">
        <v>1</v>
      </c>
      <c r="M95" s="844"/>
      <c r="N95" s="843">
        <v>9</v>
      </c>
      <c r="O95" s="844"/>
      <c r="P95" s="843">
        <v>0</v>
      </c>
      <c r="Q95" s="844"/>
      <c r="R95" s="843">
        <v>0</v>
      </c>
      <c r="S95" s="844"/>
      <c r="T95" s="843">
        <v>0</v>
      </c>
      <c r="U95" s="844"/>
      <c r="V95" s="164">
        <f t="shared" si="3"/>
        <v>14</v>
      </c>
      <c r="W95" s="168">
        <v>9200</v>
      </c>
      <c r="X95" s="164">
        <f t="shared" si="5"/>
        <v>7</v>
      </c>
      <c r="Y95" s="169">
        <v>700</v>
      </c>
      <c r="Z95" s="170">
        <f t="shared" si="4"/>
        <v>8500</v>
      </c>
      <c r="AA95" s="48"/>
      <c r="AB95" s="60"/>
      <c r="AC95" s="61"/>
      <c r="AD95" s="41"/>
      <c r="AE95" s="40"/>
      <c r="AF95" s="40"/>
    </row>
    <row r="96" spans="1:32" ht="11.25" customHeight="1">
      <c r="A96" s="2"/>
      <c r="B96" s="148" t="s">
        <v>36</v>
      </c>
      <c r="C96" s="149" t="s">
        <v>229</v>
      </c>
      <c r="D96" s="150" t="s">
        <v>41</v>
      </c>
      <c r="E96" s="151"/>
      <c r="F96" s="845">
        <v>0</v>
      </c>
      <c r="G96" s="844"/>
      <c r="H96" s="843">
        <v>0</v>
      </c>
      <c r="I96" s="844"/>
      <c r="J96" s="843">
        <v>1</v>
      </c>
      <c r="K96" s="844"/>
      <c r="L96" s="843">
        <v>0</v>
      </c>
      <c r="M96" s="844"/>
      <c r="N96" s="843">
        <v>8</v>
      </c>
      <c r="O96" s="844"/>
      <c r="P96" s="843">
        <v>0</v>
      </c>
      <c r="Q96" s="844"/>
      <c r="R96" s="843">
        <v>0</v>
      </c>
      <c r="S96" s="844"/>
      <c r="T96" s="843">
        <v>0</v>
      </c>
      <c r="U96" s="844"/>
      <c r="V96" s="164">
        <f t="shared" si="3"/>
        <v>9</v>
      </c>
      <c r="W96" s="168">
        <v>4200</v>
      </c>
      <c r="X96" s="164">
        <f t="shared" si="5"/>
        <v>6</v>
      </c>
      <c r="Y96" s="169">
        <v>600</v>
      </c>
      <c r="Z96" s="170">
        <f t="shared" si="4"/>
        <v>3600</v>
      </c>
      <c r="AA96" s="48"/>
      <c r="AB96" s="60"/>
      <c r="AC96" s="61"/>
      <c r="AD96" s="41"/>
      <c r="AE96" s="40"/>
      <c r="AF96" s="40"/>
    </row>
    <row r="97" spans="1:32" ht="11.25" customHeight="1" thickBot="1">
      <c r="A97" s="2"/>
      <c r="B97" s="152"/>
      <c r="C97" s="153"/>
      <c r="D97" s="154"/>
      <c r="E97" s="155"/>
      <c r="F97" s="969"/>
      <c r="G97" s="858"/>
      <c r="H97" s="857"/>
      <c r="I97" s="858"/>
      <c r="J97" s="857"/>
      <c r="K97" s="858"/>
      <c r="L97" s="857"/>
      <c r="M97" s="858"/>
      <c r="N97" s="857"/>
      <c r="O97" s="858"/>
      <c r="P97" s="857"/>
      <c r="Q97" s="858"/>
      <c r="R97" s="857"/>
      <c r="S97" s="858"/>
      <c r="T97" s="857"/>
      <c r="U97" s="858"/>
      <c r="V97" s="171"/>
      <c r="W97" s="172"/>
      <c r="X97" s="171"/>
      <c r="Y97" s="173"/>
      <c r="Z97" s="174"/>
      <c r="AA97" s="48"/>
      <c r="AB97" s="60"/>
      <c r="AC97" s="61"/>
      <c r="AD97" s="41"/>
      <c r="AE97" s="40"/>
      <c r="AF97" s="40"/>
    </row>
    <row r="98" spans="1:32" s="67" customFormat="1" ht="18.75" customHeight="1" thickTop="1" thickBot="1">
      <c r="B98" s="916" t="s">
        <v>44</v>
      </c>
      <c r="C98" s="917"/>
      <c r="D98" s="156"/>
      <c r="E98" s="157"/>
      <c r="F98" s="859">
        <f>SUM(F66:F96)</f>
        <v>85</v>
      </c>
      <c r="G98" s="860"/>
      <c r="H98" s="861">
        <f>SUM(H66:H96)</f>
        <v>73</v>
      </c>
      <c r="I98" s="860"/>
      <c r="J98" s="861">
        <f>SUM(J66:J96)</f>
        <v>196</v>
      </c>
      <c r="K98" s="860"/>
      <c r="L98" s="861">
        <f>SUM(L66:L96)</f>
        <v>52</v>
      </c>
      <c r="M98" s="860"/>
      <c r="N98" s="861">
        <f>SUM(N66:N96)</f>
        <v>471</v>
      </c>
      <c r="O98" s="860"/>
      <c r="P98" s="861">
        <f>SUM(P66:P96)</f>
        <v>0</v>
      </c>
      <c r="Q98" s="860"/>
      <c r="R98" s="861">
        <f>SUM(R66:R96)</f>
        <v>0</v>
      </c>
      <c r="S98" s="860"/>
      <c r="T98" s="861">
        <f>SUM(T66:T96)</f>
        <v>0</v>
      </c>
      <c r="U98" s="860"/>
      <c r="V98" s="158">
        <f>SUM(V66:V96)</f>
        <v>877</v>
      </c>
      <c r="W98" s="175">
        <f>SUM(W66:W96)</f>
        <v>657800</v>
      </c>
      <c r="X98" s="158">
        <f>SUM(X66:X96)</f>
        <v>887</v>
      </c>
      <c r="Y98" s="176">
        <f>SUM(Y66:Y96)</f>
        <v>88700</v>
      </c>
      <c r="Z98" s="177">
        <f>SUM(Z66:Z96)</f>
        <v>569100</v>
      </c>
      <c r="AA98" s="69"/>
      <c r="AB98" s="70"/>
      <c r="AC98" s="71"/>
      <c r="AD98" s="72"/>
      <c r="AE98" s="73"/>
      <c r="AF98" s="73"/>
    </row>
    <row r="99" spans="1:32" ht="6" customHeight="1">
      <c r="AA99" s="49"/>
      <c r="AB99" s="49"/>
      <c r="AC99" s="49"/>
      <c r="AD99" s="2"/>
      <c r="AE99" s="2"/>
      <c r="AF99" s="2"/>
    </row>
    <row r="100" spans="1:32" ht="6" customHeight="1" thickBot="1">
      <c r="AA100" s="49"/>
      <c r="AB100" s="49"/>
      <c r="AC100" s="49"/>
      <c r="AD100" s="2"/>
      <c r="AE100" s="2"/>
      <c r="AF100" s="2"/>
    </row>
    <row r="101" spans="1:32" ht="11.25" customHeight="1">
      <c r="B101" s="869" t="s">
        <v>73</v>
      </c>
      <c r="C101" s="918"/>
      <c r="D101" s="918"/>
      <c r="E101" s="788"/>
      <c r="F101" s="869" t="s">
        <v>66</v>
      </c>
      <c r="G101" s="794"/>
      <c r="H101" s="793" t="s">
        <v>65</v>
      </c>
      <c r="I101" s="794"/>
      <c r="J101" s="793" t="s">
        <v>67</v>
      </c>
      <c r="K101" s="794"/>
      <c r="L101" s="793" t="s">
        <v>68</v>
      </c>
      <c r="M101" s="794"/>
      <c r="N101" s="793" t="s">
        <v>69</v>
      </c>
      <c r="O101" s="794"/>
      <c r="P101" s="793" t="s">
        <v>70</v>
      </c>
      <c r="Q101" s="794"/>
      <c r="R101" s="793" t="s">
        <v>71</v>
      </c>
      <c r="S101" s="794"/>
      <c r="T101" s="793" t="s">
        <v>72</v>
      </c>
      <c r="U101" s="794"/>
      <c r="V101" s="900" t="s">
        <v>4</v>
      </c>
      <c r="W101" s="864"/>
      <c r="X101" s="865" t="s">
        <v>84</v>
      </c>
      <c r="Y101" s="866"/>
      <c r="Z101" s="178" t="s">
        <v>45</v>
      </c>
      <c r="AA101" s="44"/>
      <c r="AB101" s="50"/>
      <c r="AC101" s="50"/>
      <c r="AD101" s="39"/>
      <c r="AE101" s="39"/>
      <c r="AF101" s="35"/>
    </row>
    <row r="102" spans="1:32" ht="11.25" customHeight="1" thickBot="1">
      <c r="B102" s="832"/>
      <c r="C102" s="892"/>
      <c r="D102" s="892"/>
      <c r="E102" s="919"/>
      <c r="F102" s="832"/>
      <c r="G102" s="863"/>
      <c r="H102" s="833"/>
      <c r="I102" s="863"/>
      <c r="J102" s="833"/>
      <c r="K102" s="863"/>
      <c r="L102" s="833"/>
      <c r="M102" s="863"/>
      <c r="N102" s="833"/>
      <c r="O102" s="863"/>
      <c r="P102" s="833"/>
      <c r="Q102" s="863"/>
      <c r="R102" s="833"/>
      <c r="S102" s="863"/>
      <c r="T102" s="833"/>
      <c r="U102" s="863"/>
      <c r="V102" s="161" t="s">
        <v>127</v>
      </c>
      <c r="W102" s="162" t="s">
        <v>3</v>
      </c>
      <c r="X102" s="867" t="s">
        <v>3</v>
      </c>
      <c r="Y102" s="868"/>
      <c r="Z102" s="179" t="s">
        <v>46</v>
      </c>
      <c r="AA102" s="50"/>
      <c r="AB102" s="50"/>
      <c r="AC102" s="57"/>
      <c r="AD102" s="39"/>
      <c r="AE102" s="39"/>
      <c r="AF102" s="35"/>
    </row>
    <row r="103" spans="1:32" s="67" customFormat="1" ht="18.75" customHeight="1" thickBot="1">
      <c r="B103" s="832" t="s">
        <v>125</v>
      </c>
      <c r="C103" s="892"/>
      <c r="D103" s="892"/>
      <c r="E103" s="892"/>
      <c r="F103" s="893">
        <f>IF(V98=0,0,(F98/V98))</f>
        <v>9.6921322690992018E-2</v>
      </c>
      <c r="G103" s="862"/>
      <c r="H103" s="862">
        <f>IF(V98=0,0,(H98/V98))</f>
        <v>8.3238312428734321E-2</v>
      </c>
      <c r="I103" s="862"/>
      <c r="J103" s="862">
        <f>IF(V98=0,0,(J98/V98))</f>
        <v>0.22348916761687571</v>
      </c>
      <c r="K103" s="862"/>
      <c r="L103" s="862">
        <f>IF(V98=0,0,(L98/V98))</f>
        <v>5.9293044469783354E-2</v>
      </c>
      <c r="M103" s="862"/>
      <c r="N103" s="862">
        <f>IF(V98=0,0,(N98/V98))</f>
        <v>0.53705815279361457</v>
      </c>
      <c r="O103" s="862"/>
      <c r="P103" s="862">
        <f>IF(V98=0,0,(P98/V98))</f>
        <v>0</v>
      </c>
      <c r="Q103" s="862"/>
      <c r="R103" s="862">
        <f>IF(V98=0,0,(R98/V98))</f>
        <v>0</v>
      </c>
      <c r="S103" s="862"/>
      <c r="T103" s="862">
        <f>IF(V98=0,0,(T98/V98))</f>
        <v>0</v>
      </c>
      <c r="U103" s="862"/>
      <c r="V103" s="180">
        <f>IF(V98=0,0,(V98/V98))</f>
        <v>1</v>
      </c>
      <c r="W103" s="181">
        <f>IF(W98=0,0,(W98/W98))</f>
        <v>1</v>
      </c>
      <c r="X103" s="890">
        <f>IF(W98=0,0,(Y98/W98))</f>
        <v>0.13484341745211312</v>
      </c>
      <c r="Y103" s="891"/>
      <c r="Z103" s="182">
        <f>W103-X103</f>
        <v>0.86515658254788685</v>
      </c>
      <c r="AA103" s="81"/>
      <c r="AB103" s="82"/>
      <c r="AC103" s="83"/>
      <c r="AD103" s="77"/>
      <c r="AE103" s="77"/>
      <c r="AF103" s="77"/>
    </row>
    <row r="104" spans="1:32" ht="13" thickBot="1"/>
    <row r="105" spans="1:32" ht="11.25" customHeight="1">
      <c r="B105" s="865" t="s">
        <v>48</v>
      </c>
      <c r="C105" s="870"/>
      <c r="D105" s="749" t="s">
        <v>50</v>
      </c>
      <c r="E105" s="748"/>
      <c r="F105" s="747" t="s">
        <v>51</v>
      </c>
      <c r="G105" s="748"/>
      <c r="H105" s="747" t="s">
        <v>52</v>
      </c>
      <c r="I105" s="748"/>
      <c r="J105" s="747" t="s">
        <v>53</v>
      </c>
      <c r="K105" s="748"/>
      <c r="L105" s="747" t="s">
        <v>54</v>
      </c>
      <c r="M105" s="748"/>
      <c r="N105" s="747" t="s">
        <v>55</v>
      </c>
      <c r="O105" s="748"/>
      <c r="P105" s="747" t="s">
        <v>56</v>
      </c>
      <c r="Q105" s="964"/>
      <c r="R105" s="946" t="s">
        <v>57</v>
      </c>
      <c r="S105" s="748"/>
      <c r="T105" s="747" t="s">
        <v>58</v>
      </c>
      <c r="U105" s="864"/>
    </row>
    <row r="106" spans="1:32" ht="11.25" customHeight="1" thickBot="1">
      <c r="B106" s="867" t="s">
        <v>49</v>
      </c>
      <c r="C106" s="913"/>
      <c r="D106" s="183" t="s">
        <v>125</v>
      </c>
      <c r="E106" s="184" t="s">
        <v>129</v>
      </c>
      <c r="F106" s="184" t="s">
        <v>125</v>
      </c>
      <c r="G106" s="184" t="s">
        <v>129</v>
      </c>
      <c r="H106" s="184" t="s">
        <v>125</v>
      </c>
      <c r="I106" s="184" t="s">
        <v>129</v>
      </c>
      <c r="J106" s="184" t="s">
        <v>125</v>
      </c>
      <c r="K106" s="184" t="s">
        <v>129</v>
      </c>
      <c r="L106" s="184" t="s">
        <v>125</v>
      </c>
      <c r="M106" s="184" t="s">
        <v>129</v>
      </c>
      <c r="N106" s="184" t="s">
        <v>125</v>
      </c>
      <c r="O106" s="184" t="s">
        <v>129</v>
      </c>
      <c r="P106" s="184" t="s">
        <v>125</v>
      </c>
      <c r="Q106" s="184" t="s">
        <v>129</v>
      </c>
      <c r="R106" s="185" t="s">
        <v>125</v>
      </c>
      <c r="S106" s="184" t="s">
        <v>129</v>
      </c>
      <c r="T106" s="184" t="s">
        <v>125</v>
      </c>
      <c r="U106" s="186" t="s">
        <v>129</v>
      </c>
    </row>
    <row r="107" spans="1:32" s="67" customFormat="1" ht="22.5" customHeight="1" thickBot="1">
      <c r="B107" s="914" t="s">
        <v>130</v>
      </c>
      <c r="C107" s="915"/>
      <c r="D107" s="187">
        <f>IF((S107+U107)=0,0,(E107/(S107+U107)))</f>
        <v>0.12219451371571072</v>
      </c>
      <c r="E107" s="188">
        <v>98</v>
      </c>
      <c r="F107" s="187">
        <f>IF((S107+U107)=0,0,(G107/(S107+U107)))</f>
        <v>0.16957605985037408</v>
      </c>
      <c r="G107" s="188">
        <v>136</v>
      </c>
      <c r="H107" s="187">
        <f>IF((S107+U107)=0,0,(I107/(S107+U107)))</f>
        <v>0.14214463840399003</v>
      </c>
      <c r="I107" s="188">
        <v>114</v>
      </c>
      <c r="J107" s="187">
        <f>IF((S107+U107)=0,0,(K107/(S107+U107)))</f>
        <v>0.13092269326683292</v>
      </c>
      <c r="K107" s="188">
        <v>105</v>
      </c>
      <c r="L107" s="187">
        <f>IF((S107+U107)=0,0,(M107/(S107+U107)))</f>
        <v>0.12344139650872818</v>
      </c>
      <c r="M107" s="188">
        <v>99</v>
      </c>
      <c r="N107" s="187">
        <f>IF((S107+U107)=0,0,(O107/(S107+U107)))</f>
        <v>0.18952618453865336</v>
      </c>
      <c r="O107" s="188">
        <v>152</v>
      </c>
      <c r="P107" s="187">
        <f>IF((S107+U107)=0,0,(Q107/(S107+U107)))</f>
        <v>0.12219451371571072</v>
      </c>
      <c r="Q107" s="189">
        <v>98</v>
      </c>
      <c r="R107" s="190">
        <f>SUM(D107,F107,H107,J107,L107)</f>
        <v>0.68827930174563601</v>
      </c>
      <c r="S107" s="191">
        <f>SUM(E107,G107,I107,K107,M107)</f>
        <v>552</v>
      </c>
      <c r="T107" s="181">
        <f>SUM(N107,P107)</f>
        <v>0.3117206982543641</v>
      </c>
      <c r="U107" s="192">
        <f>SUM(O107,Q107)</f>
        <v>250</v>
      </c>
    </row>
    <row r="108" spans="1:32" s="67" customFormat="1" ht="22.5" hidden="1" customHeight="1" thickBot="1">
      <c r="B108" s="603" t="s">
        <v>122</v>
      </c>
      <c r="C108" s="604"/>
      <c r="D108" s="124">
        <f>IF((R107+T107)=0,0,(E107/(R107+T107)))</f>
        <v>98</v>
      </c>
      <c r="E108" s="125">
        <f>IF((S107+U107)=0,0,(E107/(S107+U107)))</f>
        <v>0.12219451371571072</v>
      </c>
      <c r="F108" s="125">
        <f>IF((R107+T107)=0,0,(F107/(R107+T107)))</f>
        <v>0.16957605985037408</v>
      </c>
      <c r="G108" s="125">
        <f>IF((S107+U107)=0,0,(G107/(S107+U107)))</f>
        <v>0.16957605985037408</v>
      </c>
      <c r="H108" s="125">
        <f>IF((R107+T107)=0,0,(H107/(R107+T107)))</f>
        <v>0.14214463840399003</v>
      </c>
      <c r="I108" s="125">
        <f>IF((S107+U107)=0,0,(I107/(S107+U107)))</f>
        <v>0.14214463840399003</v>
      </c>
      <c r="J108" s="125">
        <f>IF((R107+T107)=0,0,(J107/(R107+T107)))</f>
        <v>0.13092269326683292</v>
      </c>
      <c r="K108" s="125">
        <f>IF((S107+U107)=0,0,(K107/(S107+U107)))</f>
        <v>0.13092269326683292</v>
      </c>
      <c r="L108" s="125">
        <f>IF((R107+T107)=0,0,(L107/(R107+T107)))</f>
        <v>0.12344139650872818</v>
      </c>
      <c r="M108" s="125">
        <f>IF((S107+U107)=0,0,(M107/(S107+U107)))</f>
        <v>0.12344139650872818</v>
      </c>
      <c r="N108" s="125">
        <f>IF((R107+T107)=0,0,(N107/(R107+T107)))</f>
        <v>0.18952618453865336</v>
      </c>
      <c r="O108" s="125">
        <f>IF((S107+U107)=0,0,(O107/(S107+U107)))</f>
        <v>0.18952618453865336</v>
      </c>
      <c r="P108" s="125">
        <f>IF((R107+T107)=0,0,(P107/(R107+T107)))</f>
        <v>0.12219451371571072</v>
      </c>
      <c r="Q108" s="126">
        <f>IF((S107+U107)=0,0,(Q107/(S107+U107)))</f>
        <v>0.12219451371571072</v>
      </c>
      <c r="R108" s="127">
        <f>IF((D107+F107+H107+J107+L107+N107+P107)=0,0,((D107+F107+H107+J107+L107)/(D107+F107+H107+J107+L107+N107+P107)))</f>
        <v>0.68827930174563601</v>
      </c>
      <c r="S108" s="128">
        <f>IF((E107+G107+I107+K107+M107+O107+Q107)=0,0,((E107+G107+I107+K107+M107)/(E107+G107+I107+K107+M107+O107+Q107)))</f>
        <v>0.6882793017456359</v>
      </c>
      <c r="T108" s="125">
        <f>IF((D107+F107+H107+J107+L107+N107+P107)=0,0,((N107+P107)/(D107+F107+H107+J107+L107+N107+P107)))</f>
        <v>0.3117206982543641</v>
      </c>
      <c r="U108" s="129">
        <f>IF((E107+G107+I107+K107+M107+O107+Q107)=0,0,((O107+Q107)/(E107+G107+I107+K107+M107+O107+Q107)))</f>
        <v>0.3117206982543641</v>
      </c>
    </row>
    <row r="109" spans="1:32" ht="11.25" customHeight="1" thickBot="1"/>
    <row r="110" spans="1:32" ht="11.25" customHeight="1">
      <c r="B110" s="865" t="s">
        <v>59</v>
      </c>
      <c r="C110" s="904"/>
      <c r="D110" s="747" t="s">
        <v>60</v>
      </c>
      <c r="E110" s="749"/>
      <c r="F110" s="747" t="s">
        <v>61</v>
      </c>
      <c r="G110" s="748"/>
      <c r="H110" s="747" t="s">
        <v>62</v>
      </c>
      <c r="I110" s="748"/>
      <c r="J110" s="747" t="s">
        <v>63</v>
      </c>
      <c r="K110" s="748"/>
      <c r="L110" s="747" t="s">
        <v>64</v>
      </c>
      <c r="M110" s="864"/>
    </row>
    <row r="111" spans="1:32" ht="11.25" customHeight="1" thickBot="1">
      <c r="B111" s="867" t="s">
        <v>49</v>
      </c>
      <c r="C111" s="905"/>
      <c r="D111" s="183" t="s">
        <v>125</v>
      </c>
      <c r="E111" s="184" t="s">
        <v>129</v>
      </c>
      <c r="F111" s="184" t="s">
        <v>125</v>
      </c>
      <c r="G111" s="184" t="s">
        <v>129</v>
      </c>
      <c r="H111" s="184" t="s">
        <v>125</v>
      </c>
      <c r="I111" s="184" t="s">
        <v>129</v>
      </c>
      <c r="J111" s="184" t="s">
        <v>125</v>
      </c>
      <c r="K111" s="184" t="s">
        <v>129</v>
      </c>
      <c r="L111" s="184" t="s">
        <v>125</v>
      </c>
      <c r="M111" s="186" t="s">
        <v>129</v>
      </c>
    </row>
    <row r="112" spans="1:32" s="67" customFormat="1" ht="22.5" customHeight="1" thickBot="1">
      <c r="B112" s="914" t="s">
        <v>130</v>
      </c>
      <c r="C112" s="915"/>
      <c r="D112" s="181">
        <f>IF((E112+G112+I112+K112+M112)=0,0,(E112/(E112+G112+I112+K112+M112)))</f>
        <v>0.32953249714937288</v>
      </c>
      <c r="E112" s="188">
        <f>SUM(V66:V72)</f>
        <v>289</v>
      </c>
      <c r="F112" s="181">
        <f>IF((E112+G112+I112+K112+M112)=0,0,(G112/(E112+G112+I112+K112+M112)))</f>
        <v>0.1402508551881414</v>
      </c>
      <c r="G112" s="188">
        <f>SUM(V73:V79)</f>
        <v>123</v>
      </c>
      <c r="H112" s="181">
        <f>IF((E112+G112+I112+K112+M112)=0,0,(I112/(E112+G112+I112+K112+M112)))</f>
        <v>0.32839224629418473</v>
      </c>
      <c r="I112" s="188">
        <f>SUM(V80:V86)</f>
        <v>288</v>
      </c>
      <c r="J112" s="181">
        <f>IF((E112+G112+I112+K112+M112)=0,0,(K112/(E112+G112+I112+K112+M112)))</f>
        <v>0.15621436716077536</v>
      </c>
      <c r="K112" s="188">
        <f>SUM(V87:V93)</f>
        <v>137</v>
      </c>
      <c r="L112" s="181">
        <f>IF((E112+G112+I112+K112+M112)=0,0,(M112/(E112+G112+I112+K112+M112)))</f>
        <v>4.5610034207525657E-2</v>
      </c>
      <c r="M112" s="192">
        <f>SUM(V94:V96)</f>
        <v>40</v>
      </c>
    </row>
    <row r="113" spans="1:32" s="67" customFormat="1" ht="22.5" hidden="1" customHeight="1">
      <c r="B113" s="603" t="s">
        <v>122</v>
      </c>
      <c r="C113" s="720"/>
      <c r="D113" s="125">
        <f>IF((D112+F112+H112+J112+L112)=0,0,(D112/(D112+F112+H112+J112+L112)))</f>
        <v>0.32953249714937288</v>
      </c>
      <c r="E113" s="125">
        <f>IF((E112+G112+I112+K112+M112)=0,0,(E112/(E112+G112+I112+K112+M112)))</f>
        <v>0.32953249714937288</v>
      </c>
      <c r="F113" s="125">
        <f>IF((D112+F112+H112+J112+L112)=0,0,(F112/(D112+F112+H112+J112+L112)))</f>
        <v>0.1402508551881414</v>
      </c>
      <c r="G113" s="125">
        <f>IF((E112+G112+I112+K112+M112)=0,0,(G112/(E112+G112+I112+K112+M112)))</f>
        <v>0.1402508551881414</v>
      </c>
      <c r="H113" s="125">
        <f>IF((D112+F112+H112+J112+L112)=0,0,(H112/(D112+F112+H112+J112+L112)))</f>
        <v>0.32839224629418473</v>
      </c>
      <c r="I113" s="125">
        <f>IF((E112+G112+I112+K112+M112)=0,0,(I112/(E112+G112+I112+K112+M112)))</f>
        <v>0.32839224629418473</v>
      </c>
      <c r="J113" s="125">
        <f>IF((D112+F112+H112+J112+L112)=0,0,(J112/(D112+F112+H112+J112+L112)))</f>
        <v>0.15621436716077536</v>
      </c>
      <c r="K113" s="125">
        <f>IF((E112+G112+I112+K112+M112)=0,0,(K112/(E112+G112+I112+K112+M112)))</f>
        <v>0.15621436716077536</v>
      </c>
      <c r="L113" s="125">
        <f>IF((D112+F112+H112+J112+L112)=0,0,(L112/(D112+F112+H112+J112+L112)))</f>
        <v>4.5610034207525657E-2</v>
      </c>
      <c r="M113" s="129">
        <f>IF((E112+G112+I112+K112+M112)=0,0,(M112/(E112+G112+I112+K112+M112)))</f>
        <v>4.5610034207525657E-2</v>
      </c>
    </row>
    <row r="116" spans="1:32" ht="18.75" customHeight="1" thickBot="1">
      <c r="B116" s="231" t="s">
        <v>43</v>
      </c>
      <c r="C116" s="370"/>
      <c r="D116" s="370"/>
      <c r="E116" s="370"/>
      <c r="F116" s="2"/>
      <c r="G116" s="371">
        <v>2</v>
      </c>
      <c r="H116" s="970"/>
      <c r="I116" s="970"/>
      <c r="J116" s="970"/>
      <c r="K116" s="970"/>
      <c r="L116" s="970"/>
      <c r="M116" s="970"/>
    </row>
    <row r="117" spans="1:32" s="67" customFormat="1" ht="11.25" customHeight="1" thickBot="1">
      <c r="B117" s="906">
        <v>2017</v>
      </c>
      <c r="C117" s="907"/>
      <c r="D117" s="907"/>
      <c r="E117" s="908"/>
      <c r="F117" s="507" t="s">
        <v>107</v>
      </c>
      <c r="G117" s="611"/>
      <c r="H117" s="522" t="s">
        <v>108</v>
      </c>
      <c r="I117" s="611"/>
      <c r="J117" s="522" t="s">
        <v>109</v>
      </c>
      <c r="K117" s="611"/>
      <c r="L117" s="522" t="s">
        <v>110</v>
      </c>
      <c r="M117" s="611"/>
      <c r="N117" s="522" t="s">
        <v>111</v>
      </c>
      <c r="O117" s="611"/>
      <c r="P117" s="522" t="s">
        <v>126</v>
      </c>
      <c r="Q117" s="611"/>
      <c r="R117" s="522" t="s">
        <v>112</v>
      </c>
      <c r="S117" s="611"/>
      <c r="T117" s="522" t="s">
        <v>113</v>
      </c>
      <c r="U117" s="508"/>
      <c r="V117" s="940" t="s">
        <v>4</v>
      </c>
      <c r="W117" s="815"/>
      <c r="X117" s="583" t="s">
        <v>84</v>
      </c>
      <c r="Y117" s="584"/>
      <c r="Z117" s="937"/>
      <c r="AA117" s="44"/>
      <c r="AB117" s="71"/>
      <c r="AC117" s="71"/>
      <c r="AD117" s="39"/>
      <c r="AE117" s="123"/>
      <c r="AF117" s="123"/>
    </row>
    <row r="118" spans="1:32" ht="11.25" customHeight="1">
      <c r="B118" s="909"/>
      <c r="C118" s="645"/>
      <c r="D118" s="645"/>
      <c r="E118" s="910"/>
      <c r="F118" s="509"/>
      <c r="G118" s="813"/>
      <c r="H118" s="812"/>
      <c r="I118" s="813"/>
      <c r="J118" s="812"/>
      <c r="K118" s="813"/>
      <c r="L118" s="812"/>
      <c r="M118" s="813"/>
      <c r="N118" s="812"/>
      <c r="O118" s="813"/>
      <c r="P118" s="812"/>
      <c r="Q118" s="813"/>
      <c r="R118" s="812"/>
      <c r="S118" s="813"/>
      <c r="T118" s="812"/>
      <c r="U118" s="510"/>
      <c r="V118" s="509"/>
      <c r="W118" s="941"/>
      <c r="X118" s="944">
        <v>100</v>
      </c>
      <c r="Y118" s="945"/>
      <c r="Z118" s="938"/>
      <c r="AA118" s="46"/>
      <c r="AB118" s="45"/>
      <c r="AC118" s="45"/>
      <c r="AD118" s="36"/>
      <c r="AE118" s="37"/>
      <c r="AF118" s="42"/>
    </row>
    <row r="119" spans="1:32" ht="11.25" customHeight="1">
      <c r="A119" s="2"/>
      <c r="B119" s="909"/>
      <c r="C119" s="645"/>
      <c r="D119" s="645"/>
      <c r="E119" s="910"/>
      <c r="F119" s="942"/>
      <c r="G119" s="814"/>
      <c r="H119" s="786"/>
      <c r="I119" s="814"/>
      <c r="J119" s="786"/>
      <c r="K119" s="814"/>
      <c r="L119" s="786"/>
      <c r="M119" s="814"/>
      <c r="N119" s="786"/>
      <c r="O119" s="814"/>
      <c r="P119" s="786"/>
      <c r="Q119" s="814"/>
      <c r="R119" s="786"/>
      <c r="S119" s="814"/>
      <c r="T119" s="786"/>
      <c r="U119" s="965"/>
      <c r="V119" s="942"/>
      <c r="W119" s="943"/>
      <c r="X119" s="509" t="s">
        <v>103</v>
      </c>
      <c r="Y119" s="812" t="s">
        <v>42</v>
      </c>
      <c r="Z119" s="938"/>
      <c r="AA119" s="44"/>
      <c r="AB119" s="50"/>
      <c r="AC119" s="57"/>
      <c r="AD119" s="39"/>
      <c r="AE119" s="39"/>
      <c r="AF119" s="42"/>
    </row>
    <row r="120" spans="1:32" ht="11.25" customHeight="1" thickBot="1">
      <c r="A120" s="2"/>
      <c r="B120" s="911"/>
      <c r="C120" s="648"/>
      <c r="D120" s="648"/>
      <c r="E120" s="912"/>
      <c r="F120" s="512" t="s">
        <v>127</v>
      </c>
      <c r="G120" s="819"/>
      <c r="H120" s="850" t="s">
        <v>127</v>
      </c>
      <c r="I120" s="819"/>
      <c r="J120" s="850" t="s">
        <v>127</v>
      </c>
      <c r="K120" s="819"/>
      <c r="L120" s="850" t="s">
        <v>127</v>
      </c>
      <c r="M120" s="819"/>
      <c r="N120" s="850" t="s">
        <v>127</v>
      </c>
      <c r="O120" s="819"/>
      <c r="P120" s="850" t="s">
        <v>127</v>
      </c>
      <c r="Q120" s="819"/>
      <c r="R120" s="850" t="s">
        <v>127</v>
      </c>
      <c r="S120" s="819"/>
      <c r="T120" s="850" t="s">
        <v>127</v>
      </c>
      <c r="U120" s="851"/>
      <c r="V120" s="135" t="s">
        <v>127</v>
      </c>
      <c r="W120" s="13" t="s">
        <v>3</v>
      </c>
      <c r="X120" s="511"/>
      <c r="Y120" s="883"/>
      <c r="Z120" s="939"/>
      <c r="AA120" s="47"/>
      <c r="AB120" s="58"/>
      <c r="AC120" s="59"/>
      <c r="AD120" s="39"/>
      <c r="AE120" s="39"/>
      <c r="AF120" s="42"/>
    </row>
    <row r="121" spans="1:32" ht="11.25" customHeight="1">
      <c r="A121" s="2"/>
      <c r="B121" s="587" t="s">
        <v>86</v>
      </c>
      <c r="C121" s="687"/>
      <c r="D121" s="687"/>
      <c r="E121" s="588"/>
      <c r="F121" s="775">
        <v>59</v>
      </c>
      <c r="G121" s="774"/>
      <c r="H121" s="772">
        <v>47</v>
      </c>
      <c r="I121" s="774"/>
      <c r="J121" s="772">
        <v>117</v>
      </c>
      <c r="K121" s="774"/>
      <c r="L121" s="772">
        <v>26</v>
      </c>
      <c r="M121" s="774"/>
      <c r="N121" s="772">
        <v>250</v>
      </c>
      <c r="O121" s="774"/>
      <c r="P121" s="772">
        <v>0</v>
      </c>
      <c r="Q121" s="774"/>
      <c r="R121" s="772">
        <v>0</v>
      </c>
      <c r="S121" s="774"/>
      <c r="T121" s="772">
        <v>0</v>
      </c>
      <c r="U121" s="773"/>
      <c r="V121" s="88">
        <f t="shared" ref="V121:V132" si="6">SUM(F121,H121,J121,L121,N121,P121,R121,T121)</f>
        <v>499</v>
      </c>
      <c r="W121" s="14">
        <v>395600</v>
      </c>
      <c r="X121" s="88">
        <f t="shared" ref="X121:X132" si="7">IF($X$118=0,0,Y121/$X$118)</f>
        <v>395</v>
      </c>
      <c r="Y121" s="21">
        <v>39500</v>
      </c>
      <c r="Z121" s="8">
        <f t="shared" ref="Z121:Z132" si="8">W121-Y121</f>
        <v>356100</v>
      </c>
      <c r="AA121" s="48"/>
      <c r="AB121" s="60"/>
      <c r="AC121" s="61"/>
      <c r="AD121" s="41"/>
      <c r="AE121" s="40"/>
      <c r="AF121" s="40"/>
    </row>
    <row r="122" spans="1:32" ht="11.25" customHeight="1">
      <c r="A122" s="2"/>
      <c r="B122" s="766" t="s">
        <v>87</v>
      </c>
      <c r="C122" s="443"/>
      <c r="D122" s="443"/>
      <c r="E122" s="767"/>
      <c r="F122" s="770">
        <v>52</v>
      </c>
      <c r="G122" s="769"/>
      <c r="H122" s="768">
        <v>35</v>
      </c>
      <c r="I122" s="769"/>
      <c r="J122" s="768">
        <v>102</v>
      </c>
      <c r="K122" s="769"/>
      <c r="L122" s="768">
        <v>27</v>
      </c>
      <c r="M122" s="769"/>
      <c r="N122" s="768">
        <v>304</v>
      </c>
      <c r="O122" s="769"/>
      <c r="P122" s="768">
        <v>0</v>
      </c>
      <c r="Q122" s="769"/>
      <c r="R122" s="768">
        <v>0</v>
      </c>
      <c r="S122" s="769"/>
      <c r="T122" s="768">
        <v>0</v>
      </c>
      <c r="U122" s="771"/>
      <c r="V122" s="88">
        <f t="shared" si="6"/>
        <v>520</v>
      </c>
      <c r="W122" s="15">
        <v>378500</v>
      </c>
      <c r="X122" s="88">
        <f t="shared" si="7"/>
        <v>404</v>
      </c>
      <c r="Y122" s="22">
        <v>40400</v>
      </c>
      <c r="Z122" s="12">
        <f t="shared" si="8"/>
        <v>338100</v>
      </c>
      <c r="AA122" s="48"/>
      <c r="AB122" s="60"/>
      <c r="AC122" s="61"/>
      <c r="AD122" s="41"/>
      <c r="AE122" s="40"/>
      <c r="AF122" s="40"/>
    </row>
    <row r="123" spans="1:32" ht="11.25" customHeight="1">
      <c r="A123" s="2"/>
      <c r="B123" s="766" t="s">
        <v>88</v>
      </c>
      <c r="C123" s="443"/>
      <c r="D123" s="443"/>
      <c r="E123" s="767"/>
      <c r="F123" s="770">
        <v>45</v>
      </c>
      <c r="G123" s="769"/>
      <c r="H123" s="768">
        <v>34</v>
      </c>
      <c r="I123" s="769"/>
      <c r="J123" s="768">
        <v>100</v>
      </c>
      <c r="K123" s="769"/>
      <c r="L123" s="768">
        <v>26</v>
      </c>
      <c r="M123" s="769"/>
      <c r="N123" s="768">
        <v>292</v>
      </c>
      <c r="O123" s="769"/>
      <c r="P123" s="768">
        <v>0</v>
      </c>
      <c r="Q123" s="769"/>
      <c r="R123" s="768">
        <v>0</v>
      </c>
      <c r="S123" s="769"/>
      <c r="T123" s="768">
        <v>0</v>
      </c>
      <c r="U123" s="771"/>
      <c r="V123" s="88">
        <f t="shared" si="6"/>
        <v>497</v>
      </c>
      <c r="W123" s="15">
        <v>348100</v>
      </c>
      <c r="X123" s="88">
        <f t="shared" si="7"/>
        <v>406</v>
      </c>
      <c r="Y123" s="22">
        <v>40600</v>
      </c>
      <c r="Z123" s="12">
        <f t="shared" si="8"/>
        <v>307500</v>
      </c>
      <c r="AA123" s="48"/>
      <c r="AB123" s="60"/>
      <c r="AC123" s="61"/>
      <c r="AD123" s="41"/>
      <c r="AE123" s="40"/>
      <c r="AF123" s="40"/>
    </row>
    <row r="124" spans="1:32" ht="11.25" customHeight="1">
      <c r="A124" s="2"/>
      <c r="B124" s="766" t="s">
        <v>89</v>
      </c>
      <c r="C124" s="443"/>
      <c r="D124" s="443"/>
      <c r="E124" s="767"/>
      <c r="F124" s="770">
        <v>81</v>
      </c>
      <c r="G124" s="769"/>
      <c r="H124" s="768">
        <v>37</v>
      </c>
      <c r="I124" s="769"/>
      <c r="J124" s="768">
        <v>106</v>
      </c>
      <c r="K124" s="769"/>
      <c r="L124" s="768">
        <v>29</v>
      </c>
      <c r="M124" s="769"/>
      <c r="N124" s="768">
        <v>334</v>
      </c>
      <c r="O124" s="769"/>
      <c r="P124" s="768">
        <v>0</v>
      </c>
      <c r="Q124" s="769"/>
      <c r="R124" s="768">
        <v>0</v>
      </c>
      <c r="S124" s="769"/>
      <c r="T124" s="768">
        <v>0</v>
      </c>
      <c r="U124" s="771"/>
      <c r="V124" s="88">
        <f t="shared" si="6"/>
        <v>587</v>
      </c>
      <c r="W124" s="15">
        <v>437700</v>
      </c>
      <c r="X124" s="88">
        <f t="shared" si="7"/>
        <v>456</v>
      </c>
      <c r="Y124" s="22">
        <v>45600</v>
      </c>
      <c r="Z124" s="12">
        <f t="shared" si="8"/>
        <v>392100</v>
      </c>
      <c r="AA124" s="48"/>
      <c r="AB124" s="60"/>
      <c r="AC124" s="61"/>
      <c r="AD124" s="41"/>
      <c r="AE124" s="40"/>
      <c r="AF124" s="40"/>
    </row>
    <row r="125" spans="1:32" ht="11.25" customHeight="1">
      <c r="A125" s="2"/>
      <c r="B125" s="766" t="s">
        <v>90</v>
      </c>
      <c r="C125" s="443"/>
      <c r="D125" s="443"/>
      <c r="E125" s="767"/>
      <c r="F125" s="770">
        <v>85</v>
      </c>
      <c r="G125" s="769"/>
      <c r="H125" s="768">
        <v>73</v>
      </c>
      <c r="I125" s="769"/>
      <c r="J125" s="768">
        <v>196</v>
      </c>
      <c r="K125" s="769"/>
      <c r="L125" s="768">
        <v>52</v>
      </c>
      <c r="M125" s="769"/>
      <c r="N125" s="768">
        <v>471</v>
      </c>
      <c r="O125" s="769"/>
      <c r="P125" s="768">
        <v>0</v>
      </c>
      <c r="Q125" s="769"/>
      <c r="R125" s="768">
        <v>0</v>
      </c>
      <c r="S125" s="769"/>
      <c r="T125" s="768">
        <v>0</v>
      </c>
      <c r="U125" s="771"/>
      <c r="V125" s="88">
        <f t="shared" si="6"/>
        <v>877</v>
      </c>
      <c r="W125" s="15">
        <v>657800</v>
      </c>
      <c r="X125" s="88">
        <f t="shared" si="7"/>
        <v>887</v>
      </c>
      <c r="Y125" s="22">
        <v>88700</v>
      </c>
      <c r="Z125" s="12">
        <f t="shared" si="8"/>
        <v>569100</v>
      </c>
      <c r="AA125" s="48"/>
      <c r="AB125" s="60"/>
      <c r="AC125" s="61"/>
      <c r="AD125" s="41"/>
      <c r="AE125" s="40"/>
      <c r="AF125" s="40"/>
    </row>
    <row r="126" spans="1:32" ht="11.25" customHeight="1">
      <c r="A126" s="2"/>
      <c r="B126" s="766" t="s">
        <v>91</v>
      </c>
      <c r="C126" s="443"/>
      <c r="D126" s="443"/>
      <c r="E126" s="767"/>
      <c r="F126" s="770">
        <v>0</v>
      </c>
      <c r="G126" s="769"/>
      <c r="H126" s="768">
        <v>1</v>
      </c>
      <c r="I126" s="769"/>
      <c r="J126" s="768">
        <v>1</v>
      </c>
      <c r="K126" s="769"/>
      <c r="L126" s="768">
        <v>0</v>
      </c>
      <c r="M126" s="769"/>
      <c r="N126" s="768">
        <v>5</v>
      </c>
      <c r="O126" s="769"/>
      <c r="P126" s="768">
        <v>0</v>
      </c>
      <c r="Q126" s="769"/>
      <c r="R126" s="768">
        <v>0</v>
      </c>
      <c r="S126" s="769"/>
      <c r="T126" s="768">
        <v>0</v>
      </c>
      <c r="U126" s="771"/>
      <c r="V126" s="88">
        <f t="shared" si="6"/>
        <v>7</v>
      </c>
      <c r="W126" s="15">
        <v>4200</v>
      </c>
      <c r="X126" s="88">
        <f t="shared" si="7"/>
        <v>0</v>
      </c>
      <c r="Y126" s="22">
        <v>0</v>
      </c>
      <c r="Z126" s="12">
        <f t="shared" si="8"/>
        <v>4200</v>
      </c>
      <c r="AA126" s="48"/>
      <c r="AB126" s="60"/>
      <c r="AC126" s="61"/>
      <c r="AD126" s="41"/>
      <c r="AE126" s="40"/>
      <c r="AF126" s="40"/>
    </row>
    <row r="127" spans="1:32" ht="11.25" customHeight="1">
      <c r="A127" s="2"/>
      <c r="B127" s="766" t="s">
        <v>92</v>
      </c>
      <c r="C127" s="443"/>
      <c r="D127" s="443"/>
      <c r="E127" s="767"/>
      <c r="F127" s="770">
        <v>0</v>
      </c>
      <c r="G127" s="769"/>
      <c r="H127" s="768">
        <v>0</v>
      </c>
      <c r="I127" s="769"/>
      <c r="J127" s="768">
        <v>0</v>
      </c>
      <c r="K127" s="769"/>
      <c r="L127" s="768">
        <v>0</v>
      </c>
      <c r="M127" s="769"/>
      <c r="N127" s="768">
        <v>0</v>
      </c>
      <c r="O127" s="769"/>
      <c r="P127" s="768">
        <v>0</v>
      </c>
      <c r="Q127" s="769"/>
      <c r="R127" s="768">
        <v>0</v>
      </c>
      <c r="S127" s="769"/>
      <c r="T127" s="768">
        <v>0</v>
      </c>
      <c r="U127" s="771"/>
      <c r="V127" s="88">
        <f t="shared" si="6"/>
        <v>0</v>
      </c>
      <c r="W127" s="15">
        <v>0</v>
      </c>
      <c r="X127" s="88">
        <f t="shared" si="7"/>
        <v>0</v>
      </c>
      <c r="Y127" s="22">
        <v>0</v>
      </c>
      <c r="Z127" s="12">
        <f t="shared" si="8"/>
        <v>0</v>
      </c>
      <c r="AA127" s="48"/>
      <c r="AB127" s="60"/>
      <c r="AC127" s="61"/>
      <c r="AD127" s="41"/>
      <c r="AE127" s="40"/>
      <c r="AF127" s="40"/>
    </row>
    <row r="128" spans="1:32" ht="11.25" customHeight="1">
      <c r="A128" s="2"/>
      <c r="B128" s="766" t="s">
        <v>93</v>
      </c>
      <c r="C128" s="443"/>
      <c r="D128" s="443"/>
      <c r="E128" s="767"/>
      <c r="F128" s="770">
        <v>0</v>
      </c>
      <c r="G128" s="769"/>
      <c r="H128" s="768">
        <v>0</v>
      </c>
      <c r="I128" s="769"/>
      <c r="J128" s="768">
        <v>0</v>
      </c>
      <c r="K128" s="769"/>
      <c r="L128" s="768">
        <v>0</v>
      </c>
      <c r="M128" s="769"/>
      <c r="N128" s="768">
        <v>0</v>
      </c>
      <c r="O128" s="769"/>
      <c r="P128" s="768">
        <v>0</v>
      </c>
      <c r="Q128" s="769"/>
      <c r="R128" s="768">
        <v>0</v>
      </c>
      <c r="S128" s="769"/>
      <c r="T128" s="768">
        <v>0</v>
      </c>
      <c r="U128" s="771"/>
      <c r="V128" s="88">
        <f t="shared" si="6"/>
        <v>0</v>
      </c>
      <c r="W128" s="15">
        <v>0</v>
      </c>
      <c r="X128" s="88">
        <f t="shared" si="7"/>
        <v>0</v>
      </c>
      <c r="Y128" s="22">
        <v>0</v>
      </c>
      <c r="Z128" s="12">
        <f t="shared" si="8"/>
        <v>0</v>
      </c>
      <c r="AA128" s="48"/>
      <c r="AB128" s="60"/>
      <c r="AC128" s="61"/>
      <c r="AD128" s="41"/>
      <c r="AE128" s="40"/>
      <c r="AF128" s="40"/>
    </row>
    <row r="129" spans="1:32" ht="11.25" customHeight="1">
      <c r="A129" s="2"/>
      <c r="B129" s="766" t="s">
        <v>94</v>
      </c>
      <c r="C129" s="443"/>
      <c r="D129" s="443"/>
      <c r="E129" s="767"/>
      <c r="F129" s="770">
        <v>0</v>
      </c>
      <c r="G129" s="769"/>
      <c r="H129" s="768">
        <v>0</v>
      </c>
      <c r="I129" s="769"/>
      <c r="J129" s="768">
        <v>0</v>
      </c>
      <c r="K129" s="769"/>
      <c r="L129" s="768">
        <v>0</v>
      </c>
      <c r="M129" s="769"/>
      <c r="N129" s="768">
        <v>0</v>
      </c>
      <c r="O129" s="769"/>
      <c r="P129" s="768">
        <v>0</v>
      </c>
      <c r="Q129" s="769"/>
      <c r="R129" s="768">
        <v>0</v>
      </c>
      <c r="S129" s="769"/>
      <c r="T129" s="768">
        <v>0</v>
      </c>
      <c r="U129" s="771"/>
      <c r="V129" s="88">
        <f t="shared" si="6"/>
        <v>0</v>
      </c>
      <c r="W129" s="15">
        <v>0</v>
      </c>
      <c r="X129" s="88">
        <f t="shared" si="7"/>
        <v>0</v>
      </c>
      <c r="Y129" s="22">
        <v>0</v>
      </c>
      <c r="Z129" s="12">
        <f t="shared" si="8"/>
        <v>0</v>
      </c>
      <c r="AA129" s="48"/>
      <c r="AB129" s="60"/>
      <c r="AC129" s="61"/>
      <c r="AD129" s="41"/>
      <c r="AE129" s="40"/>
      <c r="AF129" s="40"/>
    </row>
    <row r="130" spans="1:32" ht="11.25" customHeight="1">
      <c r="A130" s="2"/>
      <c r="B130" s="766" t="s">
        <v>95</v>
      </c>
      <c r="C130" s="443"/>
      <c r="D130" s="443"/>
      <c r="E130" s="767"/>
      <c r="F130" s="770">
        <v>0</v>
      </c>
      <c r="G130" s="769"/>
      <c r="H130" s="768">
        <v>0</v>
      </c>
      <c r="I130" s="769"/>
      <c r="J130" s="768">
        <v>0</v>
      </c>
      <c r="K130" s="769"/>
      <c r="L130" s="768">
        <v>0</v>
      </c>
      <c r="M130" s="769"/>
      <c r="N130" s="768">
        <v>0</v>
      </c>
      <c r="O130" s="769"/>
      <c r="P130" s="768">
        <v>0</v>
      </c>
      <c r="Q130" s="769"/>
      <c r="R130" s="768">
        <v>0</v>
      </c>
      <c r="S130" s="769"/>
      <c r="T130" s="768">
        <v>0</v>
      </c>
      <c r="U130" s="771"/>
      <c r="V130" s="88">
        <f t="shared" si="6"/>
        <v>0</v>
      </c>
      <c r="W130" s="15">
        <v>0</v>
      </c>
      <c r="X130" s="88">
        <f t="shared" si="7"/>
        <v>0</v>
      </c>
      <c r="Y130" s="22">
        <v>0</v>
      </c>
      <c r="Z130" s="12">
        <f t="shared" si="8"/>
        <v>0</v>
      </c>
      <c r="AA130" s="48"/>
      <c r="AB130" s="60"/>
      <c r="AC130" s="61"/>
      <c r="AD130" s="41"/>
      <c r="AE130" s="40"/>
      <c r="AF130" s="40"/>
    </row>
    <row r="131" spans="1:32" ht="11.25" customHeight="1">
      <c r="A131" s="2"/>
      <c r="B131" s="766" t="s">
        <v>96</v>
      </c>
      <c r="C131" s="443"/>
      <c r="D131" s="443"/>
      <c r="E131" s="767"/>
      <c r="F131" s="770">
        <v>0</v>
      </c>
      <c r="G131" s="769"/>
      <c r="H131" s="768">
        <v>0</v>
      </c>
      <c r="I131" s="769"/>
      <c r="J131" s="768">
        <v>0</v>
      </c>
      <c r="K131" s="769"/>
      <c r="L131" s="768">
        <v>0</v>
      </c>
      <c r="M131" s="769"/>
      <c r="N131" s="768">
        <v>0</v>
      </c>
      <c r="O131" s="769"/>
      <c r="P131" s="768">
        <v>0</v>
      </c>
      <c r="Q131" s="769"/>
      <c r="R131" s="768">
        <v>0</v>
      </c>
      <c r="S131" s="769"/>
      <c r="T131" s="768">
        <v>0</v>
      </c>
      <c r="U131" s="771"/>
      <c r="V131" s="88">
        <f t="shared" si="6"/>
        <v>0</v>
      </c>
      <c r="W131" s="15">
        <v>0</v>
      </c>
      <c r="X131" s="88">
        <f t="shared" si="7"/>
        <v>0</v>
      </c>
      <c r="Y131" s="22">
        <v>0</v>
      </c>
      <c r="Z131" s="12">
        <f t="shared" si="8"/>
        <v>0</v>
      </c>
      <c r="AA131" s="48"/>
      <c r="AB131" s="60"/>
      <c r="AC131" s="61"/>
      <c r="AD131" s="41"/>
      <c r="AE131" s="40"/>
      <c r="AF131" s="40"/>
    </row>
    <row r="132" spans="1:32" ht="11.25" customHeight="1">
      <c r="A132" s="2"/>
      <c r="B132" s="766" t="s">
        <v>97</v>
      </c>
      <c r="C132" s="443"/>
      <c r="D132" s="443"/>
      <c r="E132" s="767"/>
      <c r="F132" s="770">
        <v>0</v>
      </c>
      <c r="G132" s="769"/>
      <c r="H132" s="768">
        <v>0</v>
      </c>
      <c r="I132" s="769"/>
      <c r="J132" s="768">
        <v>0</v>
      </c>
      <c r="K132" s="769"/>
      <c r="L132" s="768">
        <v>0</v>
      </c>
      <c r="M132" s="769"/>
      <c r="N132" s="768">
        <v>0</v>
      </c>
      <c r="O132" s="769"/>
      <c r="P132" s="768">
        <v>0</v>
      </c>
      <c r="Q132" s="769"/>
      <c r="R132" s="768">
        <v>0</v>
      </c>
      <c r="S132" s="769"/>
      <c r="T132" s="768">
        <v>0</v>
      </c>
      <c r="U132" s="771"/>
      <c r="V132" s="88">
        <f t="shared" si="6"/>
        <v>0</v>
      </c>
      <c r="W132" s="15">
        <v>0</v>
      </c>
      <c r="X132" s="88">
        <f t="shared" si="7"/>
        <v>0</v>
      </c>
      <c r="Y132" s="22">
        <v>0</v>
      </c>
      <c r="Z132" s="12">
        <f t="shared" si="8"/>
        <v>0</v>
      </c>
      <c r="AA132" s="48"/>
      <c r="AB132" s="60"/>
      <c r="AC132" s="61"/>
      <c r="AD132" s="41"/>
      <c r="AE132" s="40"/>
      <c r="AF132" s="40"/>
    </row>
    <row r="133" spans="1:32" ht="11.25" customHeight="1" thickBot="1">
      <c r="A133" s="2"/>
      <c r="B133" s="816"/>
      <c r="C133" s="683"/>
      <c r="D133" s="683"/>
      <c r="E133" s="817"/>
      <c r="F133" s="776"/>
      <c r="G133" s="777"/>
      <c r="H133" s="768"/>
      <c r="I133" s="769"/>
      <c r="J133" s="768"/>
      <c r="K133" s="769"/>
      <c r="L133" s="768"/>
      <c r="M133" s="769"/>
      <c r="N133" s="768"/>
      <c r="O133" s="769"/>
      <c r="P133" s="768"/>
      <c r="Q133" s="769"/>
      <c r="R133" s="768"/>
      <c r="S133" s="769"/>
      <c r="T133" s="768"/>
      <c r="U133" s="771"/>
      <c r="V133" s="89"/>
      <c r="W133" s="23"/>
      <c r="X133" s="89"/>
      <c r="Y133" s="24"/>
      <c r="Z133" s="25"/>
      <c r="AA133" s="48"/>
      <c r="AB133" s="60"/>
      <c r="AC133" s="61"/>
      <c r="AD133" s="41"/>
      <c r="AE133" s="40"/>
      <c r="AF133" s="40"/>
    </row>
    <row r="134" spans="1:32" s="67" customFormat="1" ht="18.75" customHeight="1" thickTop="1" thickBot="1">
      <c r="B134" s="412" t="s">
        <v>98</v>
      </c>
      <c r="C134" s="413"/>
      <c r="D134" s="413"/>
      <c r="E134" s="818"/>
      <c r="F134" s="826">
        <f>SUM(F121:F132)</f>
        <v>322</v>
      </c>
      <c r="G134" s="822"/>
      <c r="H134" s="820">
        <f>SUM(H121:H132)</f>
        <v>227</v>
      </c>
      <c r="I134" s="822"/>
      <c r="J134" s="820">
        <f>SUM(J121:J132)</f>
        <v>622</v>
      </c>
      <c r="K134" s="822"/>
      <c r="L134" s="820">
        <f>SUM(L121:L132)</f>
        <v>160</v>
      </c>
      <c r="M134" s="822"/>
      <c r="N134" s="820">
        <f>SUM(N121:N132)</f>
        <v>1656</v>
      </c>
      <c r="O134" s="822"/>
      <c r="P134" s="820">
        <f>SUM(P121:P132)</f>
        <v>0</v>
      </c>
      <c r="Q134" s="822"/>
      <c r="R134" s="820">
        <f>SUM(R121:R132)</f>
        <v>0</v>
      </c>
      <c r="S134" s="822"/>
      <c r="T134" s="820">
        <f>SUM(T121:T132)</f>
        <v>0</v>
      </c>
      <c r="U134" s="821"/>
      <c r="V134" s="139">
        <f>SUM(V121:V132)</f>
        <v>2987</v>
      </c>
      <c r="W134" s="68">
        <f>SUM(W121:W132)</f>
        <v>2221900</v>
      </c>
      <c r="X134" s="87">
        <f>SUM(X121:X132)</f>
        <v>2548</v>
      </c>
      <c r="Y134" s="75">
        <f>SUM(Y121:Y132)</f>
        <v>254800</v>
      </c>
      <c r="Z134" s="76">
        <f>SUM(Z121:Z132)</f>
        <v>1967100</v>
      </c>
      <c r="AA134" s="69"/>
      <c r="AB134" s="70"/>
      <c r="AC134" s="71"/>
      <c r="AD134" s="72"/>
      <c r="AE134" s="73"/>
      <c r="AF134" s="73"/>
    </row>
    <row r="135" spans="1:32" ht="11.25" customHeight="1" thickBot="1">
      <c r="AA135" s="49"/>
      <c r="AB135" s="49"/>
      <c r="AC135" s="49"/>
      <c r="AD135" s="2"/>
      <c r="AE135" s="2"/>
      <c r="AF135" s="2"/>
    </row>
    <row r="136" spans="1:32" ht="11.25" customHeight="1">
      <c r="B136" s="507" t="s">
        <v>73</v>
      </c>
      <c r="C136" s="508"/>
      <c r="D136" s="508"/>
      <c r="E136" s="815"/>
      <c r="F136" s="507" t="s">
        <v>66</v>
      </c>
      <c r="G136" s="611"/>
      <c r="H136" s="522" t="s">
        <v>65</v>
      </c>
      <c r="I136" s="611"/>
      <c r="J136" s="522" t="s">
        <v>67</v>
      </c>
      <c r="K136" s="611"/>
      <c r="L136" s="522" t="s">
        <v>68</v>
      </c>
      <c r="M136" s="611"/>
      <c r="N136" s="522" t="s">
        <v>69</v>
      </c>
      <c r="O136" s="611"/>
      <c r="P136" s="522" t="s">
        <v>70</v>
      </c>
      <c r="Q136" s="611"/>
      <c r="R136" s="522" t="s">
        <v>71</v>
      </c>
      <c r="S136" s="611"/>
      <c r="T136" s="522" t="s">
        <v>72</v>
      </c>
      <c r="U136" s="508"/>
      <c r="V136" s="885" t="s">
        <v>4</v>
      </c>
      <c r="W136" s="693"/>
      <c r="X136" s="594" t="s">
        <v>84</v>
      </c>
      <c r="Y136" s="894"/>
      <c r="Z136" s="52" t="s">
        <v>45</v>
      </c>
      <c r="AA136" s="44"/>
      <c r="AB136" s="50"/>
      <c r="AC136" s="50"/>
      <c r="AD136" s="39"/>
      <c r="AE136" s="39"/>
      <c r="AF136" s="35"/>
    </row>
    <row r="137" spans="1:32" ht="11.25" customHeight="1" thickBot="1">
      <c r="B137" s="511"/>
      <c r="C137" s="419"/>
      <c r="D137" s="419"/>
      <c r="E137" s="586"/>
      <c r="F137" s="511"/>
      <c r="G137" s="886"/>
      <c r="H137" s="883"/>
      <c r="I137" s="886"/>
      <c r="J137" s="883"/>
      <c r="K137" s="886"/>
      <c r="L137" s="883"/>
      <c r="M137" s="886"/>
      <c r="N137" s="883"/>
      <c r="O137" s="886"/>
      <c r="P137" s="883"/>
      <c r="Q137" s="886"/>
      <c r="R137" s="883"/>
      <c r="S137" s="886"/>
      <c r="T137" s="883"/>
      <c r="U137" s="419"/>
      <c r="V137" s="135" t="s">
        <v>127</v>
      </c>
      <c r="W137" s="13" t="s">
        <v>3</v>
      </c>
      <c r="X137" s="599" t="s">
        <v>3</v>
      </c>
      <c r="Y137" s="895"/>
      <c r="Z137" s="53" t="s">
        <v>46</v>
      </c>
      <c r="AA137" s="50"/>
      <c r="AB137" s="50"/>
      <c r="AC137" s="57"/>
      <c r="AD137" s="39"/>
      <c r="AE137" s="39"/>
      <c r="AF137" s="35"/>
    </row>
    <row r="138" spans="1:32" ht="18.75" customHeight="1" thickBot="1">
      <c r="B138" s="511" t="s">
        <v>47</v>
      </c>
      <c r="C138" s="419"/>
      <c r="D138" s="419"/>
      <c r="E138" s="419"/>
      <c r="F138" s="898">
        <f>IF(V134=0,0,(F134/V134))</f>
        <v>0.10780046869768999</v>
      </c>
      <c r="G138" s="988"/>
      <c r="H138" s="987">
        <f>IF(V134=0,0,(H134/V134))</f>
        <v>7.5995982591228653E-2</v>
      </c>
      <c r="I138" s="988"/>
      <c r="J138" s="987">
        <f>IF(V134=0,0,(J134/V134))</f>
        <v>0.20823568798125208</v>
      </c>
      <c r="K138" s="988"/>
      <c r="L138" s="987">
        <f>IF(V134=0,0,(L134/V134))</f>
        <v>5.3565450284566454E-2</v>
      </c>
      <c r="M138" s="988"/>
      <c r="N138" s="987">
        <f>IF(V134=0,0,(N134/V134))</f>
        <v>0.55440241044526284</v>
      </c>
      <c r="O138" s="988"/>
      <c r="P138" s="987">
        <f>IF(V134=0,0,(P134/V134))</f>
        <v>0</v>
      </c>
      <c r="Q138" s="988"/>
      <c r="R138" s="987">
        <f>IF(V134=0,0,(R134/V134))</f>
        <v>0</v>
      </c>
      <c r="S138" s="988"/>
      <c r="T138" s="987">
        <f>IF(V134=0,0,(T134/V134))</f>
        <v>0</v>
      </c>
      <c r="U138" s="989"/>
      <c r="V138" s="64">
        <f>IF(V134=0,0,(V134/V134))</f>
        <v>1</v>
      </c>
      <c r="W138" s="140">
        <f>IF(W134=0,0,(W134/W134))</f>
        <v>1</v>
      </c>
      <c r="X138" s="898">
        <f>IF(W134=0,0,(Y134/W134))</f>
        <v>0.11467662811107611</v>
      </c>
      <c r="Y138" s="899"/>
      <c r="Z138" s="34">
        <f>W138-X138</f>
        <v>0.88532337188892385</v>
      </c>
      <c r="AA138" s="51"/>
      <c r="AB138" s="62"/>
      <c r="AC138" s="63"/>
      <c r="AD138" s="43"/>
      <c r="AE138" s="43"/>
      <c r="AF138" s="43"/>
    </row>
    <row r="142" spans="1:32" ht="18.75" customHeight="1" thickBot="1">
      <c r="B142" s="66"/>
      <c r="C142" s="38"/>
      <c r="D142" s="38"/>
      <c r="E142" s="38"/>
      <c r="H142" s="884"/>
      <c r="I142" s="884"/>
      <c r="J142" s="884"/>
      <c r="K142" s="884"/>
      <c r="L142" s="884"/>
      <c r="M142" s="884"/>
    </row>
    <row r="143" spans="1:32" s="67" customFormat="1" ht="11.25" customHeight="1" thickBot="1">
      <c r="B143" s="799">
        <v>2016</v>
      </c>
      <c r="C143" s="800"/>
      <c r="D143" s="800"/>
      <c r="E143" s="801"/>
      <c r="F143" s="869" t="s">
        <v>107</v>
      </c>
      <c r="G143" s="794"/>
      <c r="H143" s="793" t="s">
        <v>108</v>
      </c>
      <c r="I143" s="794"/>
      <c r="J143" s="793" t="s">
        <v>109</v>
      </c>
      <c r="K143" s="794"/>
      <c r="L143" s="793" t="s">
        <v>110</v>
      </c>
      <c r="M143" s="794"/>
      <c r="N143" s="793" t="s">
        <v>111</v>
      </c>
      <c r="O143" s="794"/>
      <c r="P143" s="793" t="s">
        <v>126</v>
      </c>
      <c r="Q143" s="794"/>
      <c r="R143" s="793" t="s">
        <v>112</v>
      </c>
      <c r="S143" s="794"/>
      <c r="T143" s="793" t="s">
        <v>113</v>
      </c>
      <c r="U143" s="918"/>
      <c r="V143" s="787" t="s">
        <v>4</v>
      </c>
      <c r="W143" s="788"/>
      <c r="X143" s="874" t="s">
        <v>84</v>
      </c>
      <c r="Y143" s="875"/>
      <c r="Z143" s="871"/>
      <c r="AA143" s="44"/>
      <c r="AB143" s="71"/>
      <c r="AC143" s="71"/>
      <c r="AD143" s="39"/>
      <c r="AE143" s="123"/>
      <c r="AF143" s="123"/>
    </row>
    <row r="144" spans="1:32" ht="11.25" customHeight="1">
      <c r="B144" s="802"/>
      <c r="C144" s="803"/>
      <c r="D144" s="803"/>
      <c r="E144" s="804"/>
      <c r="F144" s="789"/>
      <c r="G144" s="796"/>
      <c r="H144" s="795"/>
      <c r="I144" s="796"/>
      <c r="J144" s="795"/>
      <c r="K144" s="796"/>
      <c r="L144" s="795"/>
      <c r="M144" s="796"/>
      <c r="N144" s="795"/>
      <c r="O144" s="796"/>
      <c r="P144" s="795"/>
      <c r="Q144" s="796"/>
      <c r="R144" s="795"/>
      <c r="S144" s="796"/>
      <c r="T144" s="795"/>
      <c r="U144" s="962"/>
      <c r="V144" s="789"/>
      <c r="W144" s="790"/>
      <c r="X144" s="830">
        <v>100</v>
      </c>
      <c r="Y144" s="831"/>
      <c r="Z144" s="872"/>
      <c r="AA144" s="46"/>
      <c r="AB144" s="45"/>
      <c r="AC144" s="45"/>
      <c r="AD144" s="36"/>
      <c r="AE144" s="37"/>
      <c r="AF144" s="42"/>
    </row>
    <row r="145" spans="1:32" ht="11.25" customHeight="1">
      <c r="A145" s="2"/>
      <c r="B145" s="802"/>
      <c r="C145" s="803"/>
      <c r="D145" s="803"/>
      <c r="E145" s="804"/>
      <c r="F145" s="791"/>
      <c r="G145" s="798"/>
      <c r="H145" s="797"/>
      <c r="I145" s="798"/>
      <c r="J145" s="797"/>
      <c r="K145" s="798"/>
      <c r="L145" s="797"/>
      <c r="M145" s="798"/>
      <c r="N145" s="797"/>
      <c r="O145" s="798"/>
      <c r="P145" s="797"/>
      <c r="Q145" s="798"/>
      <c r="R145" s="797"/>
      <c r="S145" s="798"/>
      <c r="T145" s="797"/>
      <c r="U145" s="963"/>
      <c r="V145" s="791"/>
      <c r="W145" s="792"/>
      <c r="X145" s="789" t="s">
        <v>103</v>
      </c>
      <c r="Y145" s="795" t="s">
        <v>42</v>
      </c>
      <c r="Z145" s="872"/>
      <c r="AA145" s="44"/>
      <c r="AB145" s="50"/>
      <c r="AC145" s="57"/>
      <c r="AD145" s="39"/>
      <c r="AE145" s="39"/>
      <c r="AF145" s="42"/>
    </row>
    <row r="146" spans="1:32" ht="11.25" customHeight="1" thickBot="1">
      <c r="A146" s="2"/>
      <c r="B146" s="805"/>
      <c r="C146" s="806"/>
      <c r="D146" s="806"/>
      <c r="E146" s="807"/>
      <c r="F146" s="752" t="s">
        <v>127</v>
      </c>
      <c r="G146" s="753"/>
      <c r="H146" s="738" t="s">
        <v>127</v>
      </c>
      <c r="I146" s="753"/>
      <c r="J146" s="738" t="s">
        <v>127</v>
      </c>
      <c r="K146" s="753"/>
      <c r="L146" s="738" t="s">
        <v>127</v>
      </c>
      <c r="M146" s="753"/>
      <c r="N146" s="738" t="s">
        <v>127</v>
      </c>
      <c r="O146" s="753"/>
      <c r="P146" s="738" t="s">
        <v>127</v>
      </c>
      <c r="Q146" s="753"/>
      <c r="R146" s="738" t="s">
        <v>127</v>
      </c>
      <c r="S146" s="753"/>
      <c r="T146" s="738" t="s">
        <v>127</v>
      </c>
      <c r="U146" s="739"/>
      <c r="V146" s="161" t="s">
        <v>127</v>
      </c>
      <c r="W146" s="162" t="s">
        <v>3</v>
      </c>
      <c r="X146" s="832"/>
      <c r="Y146" s="833"/>
      <c r="Z146" s="873"/>
      <c r="AA146" s="47"/>
      <c r="AB146" s="58"/>
      <c r="AC146" s="59"/>
      <c r="AD146" s="39"/>
      <c r="AE146" s="39"/>
      <c r="AF146" s="42"/>
    </row>
    <row r="147" spans="1:32" ht="11.25" customHeight="1">
      <c r="A147" s="2"/>
      <c r="B147" s="742" t="s">
        <v>86</v>
      </c>
      <c r="C147" s="743"/>
      <c r="D147" s="743"/>
      <c r="E147" s="744"/>
      <c r="F147" s="745">
        <v>33</v>
      </c>
      <c r="G147" s="746"/>
      <c r="H147" s="736">
        <v>31</v>
      </c>
      <c r="I147" s="746"/>
      <c r="J147" s="736">
        <v>65</v>
      </c>
      <c r="K147" s="746"/>
      <c r="L147" s="736">
        <v>19</v>
      </c>
      <c r="M147" s="746"/>
      <c r="N147" s="736">
        <v>188</v>
      </c>
      <c r="O147" s="746"/>
      <c r="P147" s="736">
        <v>0</v>
      </c>
      <c r="Q147" s="746"/>
      <c r="R147" s="736">
        <v>0</v>
      </c>
      <c r="S147" s="746"/>
      <c r="T147" s="736">
        <v>0</v>
      </c>
      <c r="U147" s="737"/>
      <c r="V147" s="193">
        <f t="shared" ref="V147:V158" si="9">SUM(F147,H147,J147,L147,N147,P147,R147,T147)</f>
        <v>336</v>
      </c>
      <c r="W147" s="194">
        <v>247300</v>
      </c>
      <c r="X147" s="195">
        <f t="shared" ref="X147:X158" si="10">IF($X$144=0,0,Y147/$X$144)</f>
        <v>377</v>
      </c>
      <c r="Y147" s="196">
        <v>37700</v>
      </c>
      <c r="Z147" s="197">
        <f t="shared" ref="Z147:Z158" si="11">W147-Y147</f>
        <v>209600</v>
      </c>
      <c r="AA147" s="48"/>
      <c r="AB147" s="60"/>
      <c r="AC147" s="61"/>
      <c r="AD147" s="41"/>
      <c r="AE147" s="40"/>
      <c r="AF147" s="40"/>
    </row>
    <row r="148" spans="1:32" ht="11.25" customHeight="1">
      <c r="A148" s="2"/>
      <c r="B148" s="731" t="s">
        <v>87</v>
      </c>
      <c r="C148" s="732"/>
      <c r="D148" s="732"/>
      <c r="E148" s="733"/>
      <c r="F148" s="734">
        <v>43</v>
      </c>
      <c r="G148" s="735"/>
      <c r="H148" s="729">
        <v>35</v>
      </c>
      <c r="I148" s="735"/>
      <c r="J148" s="729">
        <v>102</v>
      </c>
      <c r="K148" s="735"/>
      <c r="L148" s="729">
        <v>25</v>
      </c>
      <c r="M148" s="735"/>
      <c r="N148" s="729">
        <v>277</v>
      </c>
      <c r="O148" s="735"/>
      <c r="P148" s="729">
        <v>0</v>
      </c>
      <c r="Q148" s="735"/>
      <c r="R148" s="729">
        <v>0</v>
      </c>
      <c r="S148" s="735"/>
      <c r="T148" s="729">
        <v>0</v>
      </c>
      <c r="U148" s="730"/>
      <c r="V148" s="193">
        <f t="shared" si="9"/>
        <v>482</v>
      </c>
      <c r="W148" s="198">
        <v>344100</v>
      </c>
      <c r="X148" s="193">
        <f t="shared" si="10"/>
        <v>455</v>
      </c>
      <c r="Y148" s="199">
        <v>45500</v>
      </c>
      <c r="Z148" s="200">
        <f t="shared" si="11"/>
        <v>298600</v>
      </c>
      <c r="AA148" s="48"/>
      <c r="AB148" s="60"/>
      <c r="AC148" s="61"/>
      <c r="AD148" s="41"/>
      <c r="AE148" s="40"/>
      <c r="AF148" s="40"/>
    </row>
    <row r="149" spans="1:32" ht="11.25" customHeight="1">
      <c r="A149" s="2"/>
      <c r="B149" s="731" t="s">
        <v>88</v>
      </c>
      <c r="C149" s="732"/>
      <c r="D149" s="732"/>
      <c r="E149" s="733"/>
      <c r="F149" s="734">
        <v>48</v>
      </c>
      <c r="G149" s="735"/>
      <c r="H149" s="729">
        <v>59</v>
      </c>
      <c r="I149" s="735"/>
      <c r="J149" s="729">
        <v>153</v>
      </c>
      <c r="K149" s="735"/>
      <c r="L149" s="729">
        <v>57</v>
      </c>
      <c r="M149" s="735"/>
      <c r="N149" s="729">
        <v>403</v>
      </c>
      <c r="O149" s="735"/>
      <c r="P149" s="729">
        <v>0</v>
      </c>
      <c r="Q149" s="735"/>
      <c r="R149" s="729">
        <v>0</v>
      </c>
      <c r="S149" s="735"/>
      <c r="T149" s="729">
        <v>0</v>
      </c>
      <c r="U149" s="730"/>
      <c r="V149" s="193">
        <f t="shared" si="9"/>
        <v>720</v>
      </c>
      <c r="W149" s="198">
        <v>515200</v>
      </c>
      <c r="X149" s="193">
        <f t="shared" si="10"/>
        <v>597</v>
      </c>
      <c r="Y149" s="199">
        <v>59700</v>
      </c>
      <c r="Z149" s="200">
        <f t="shared" si="11"/>
        <v>455500</v>
      </c>
      <c r="AA149" s="48"/>
      <c r="AB149" s="60"/>
      <c r="AC149" s="61"/>
      <c r="AD149" s="41"/>
      <c r="AE149" s="40"/>
      <c r="AF149" s="40"/>
    </row>
    <row r="150" spans="1:32" ht="11.25" customHeight="1">
      <c r="A150" s="2"/>
      <c r="B150" s="731" t="s">
        <v>89</v>
      </c>
      <c r="C150" s="732"/>
      <c r="D150" s="732"/>
      <c r="E150" s="733"/>
      <c r="F150" s="734">
        <v>49</v>
      </c>
      <c r="G150" s="735"/>
      <c r="H150" s="729">
        <v>31</v>
      </c>
      <c r="I150" s="735"/>
      <c r="J150" s="729">
        <v>98</v>
      </c>
      <c r="K150" s="735"/>
      <c r="L150" s="729">
        <v>33</v>
      </c>
      <c r="M150" s="735"/>
      <c r="N150" s="729">
        <v>232</v>
      </c>
      <c r="O150" s="735"/>
      <c r="P150" s="729">
        <v>0</v>
      </c>
      <c r="Q150" s="735"/>
      <c r="R150" s="729">
        <v>0</v>
      </c>
      <c r="S150" s="735"/>
      <c r="T150" s="729">
        <v>0</v>
      </c>
      <c r="U150" s="730"/>
      <c r="V150" s="193">
        <f t="shared" si="9"/>
        <v>443</v>
      </c>
      <c r="W150" s="198">
        <v>350000</v>
      </c>
      <c r="X150" s="193">
        <f t="shared" si="10"/>
        <v>122</v>
      </c>
      <c r="Y150" s="199">
        <v>12200</v>
      </c>
      <c r="Z150" s="200">
        <f t="shared" si="11"/>
        <v>337800</v>
      </c>
      <c r="AA150" s="48"/>
      <c r="AB150" s="60"/>
      <c r="AC150" s="61"/>
      <c r="AD150" s="41"/>
      <c r="AE150" s="40"/>
      <c r="AF150" s="40"/>
    </row>
    <row r="151" spans="1:32" ht="11.25" customHeight="1">
      <c r="A151" s="2"/>
      <c r="B151" s="731" t="s">
        <v>90</v>
      </c>
      <c r="C151" s="732"/>
      <c r="D151" s="732"/>
      <c r="E151" s="733"/>
      <c r="F151" s="734">
        <v>36</v>
      </c>
      <c r="G151" s="735"/>
      <c r="H151" s="729">
        <v>22</v>
      </c>
      <c r="I151" s="735"/>
      <c r="J151" s="729">
        <v>75</v>
      </c>
      <c r="K151" s="735"/>
      <c r="L151" s="729">
        <v>23</v>
      </c>
      <c r="M151" s="735"/>
      <c r="N151" s="729">
        <v>175</v>
      </c>
      <c r="O151" s="735"/>
      <c r="P151" s="729">
        <v>0</v>
      </c>
      <c r="Q151" s="735"/>
      <c r="R151" s="729">
        <v>0</v>
      </c>
      <c r="S151" s="735"/>
      <c r="T151" s="729">
        <v>0</v>
      </c>
      <c r="U151" s="730"/>
      <c r="V151" s="193">
        <f t="shared" si="9"/>
        <v>331</v>
      </c>
      <c r="W151" s="198">
        <v>263200</v>
      </c>
      <c r="X151" s="193">
        <f t="shared" si="10"/>
        <v>20</v>
      </c>
      <c r="Y151" s="199">
        <v>2000</v>
      </c>
      <c r="Z151" s="200">
        <f t="shared" si="11"/>
        <v>261200</v>
      </c>
      <c r="AA151" s="48"/>
      <c r="AB151" s="60"/>
      <c r="AC151" s="61"/>
      <c r="AD151" s="41"/>
      <c r="AE151" s="40"/>
      <c r="AF151" s="40"/>
    </row>
    <row r="152" spans="1:32" ht="11.25" customHeight="1">
      <c r="A152" s="2"/>
      <c r="B152" s="731" t="s">
        <v>91</v>
      </c>
      <c r="C152" s="732"/>
      <c r="D152" s="732"/>
      <c r="E152" s="733"/>
      <c r="F152" s="734">
        <v>26</v>
      </c>
      <c r="G152" s="735"/>
      <c r="H152" s="729">
        <v>22</v>
      </c>
      <c r="I152" s="735"/>
      <c r="J152" s="729">
        <v>68</v>
      </c>
      <c r="K152" s="735"/>
      <c r="L152" s="729">
        <v>14</v>
      </c>
      <c r="M152" s="735"/>
      <c r="N152" s="729">
        <v>159</v>
      </c>
      <c r="O152" s="735"/>
      <c r="P152" s="729">
        <v>0</v>
      </c>
      <c r="Q152" s="735"/>
      <c r="R152" s="729">
        <v>0</v>
      </c>
      <c r="S152" s="735"/>
      <c r="T152" s="729">
        <v>0</v>
      </c>
      <c r="U152" s="730"/>
      <c r="V152" s="193">
        <f t="shared" si="9"/>
        <v>289</v>
      </c>
      <c r="W152" s="198">
        <v>210900</v>
      </c>
      <c r="X152" s="193">
        <f t="shared" si="10"/>
        <v>245</v>
      </c>
      <c r="Y152" s="199">
        <v>24500</v>
      </c>
      <c r="Z152" s="200">
        <f t="shared" si="11"/>
        <v>186400</v>
      </c>
      <c r="AA152" s="48"/>
      <c r="AB152" s="60"/>
      <c r="AC152" s="61"/>
      <c r="AD152" s="41"/>
      <c r="AE152" s="40"/>
      <c r="AF152" s="40"/>
    </row>
    <row r="153" spans="1:32" ht="11.25" customHeight="1">
      <c r="A153" s="2"/>
      <c r="B153" s="731" t="s">
        <v>92</v>
      </c>
      <c r="C153" s="732"/>
      <c r="D153" s="732"/>
      <c r="E153" s="733"/>
      <c r="F153" s="734">
        <v>47</v>
      </c>
      <c r="G153" s="735"/>
      <c r="H153" s="729">
        <v>41</v>
      </c>
      <c r="I153" s="735"/>
      <c r="J153" s="729">
        <v>89</v>
      </c>
      <c r="K153" s="735"/>
      <c r="L153" s="729">
        <v>30</v>
      </c>
      <c r="M153" s="735"/>
      <c r="N153" s="729">
        <v>236</v>
      </c>
      <c r="O153" s="735"/>
      <c r="P153" s="729">
        <v>0</v>
      </c>
      <c r="Q153" s="735"/>
      <c r="R153" s="729">
        <v>0</v>
      </c>
      <c r="S153" s="735"/>
      <c r="T153" s="729">
        <v>0</v>
      </c>
      <c r="U153" s="730"/>
      <c r="V153" s="193">
        <f t="shared" si="9"/>
        <v>443</v>
      </c>
      <c r="W153" s="198">
        <v>332400</v>
      </c>
      <c r="X153" s="193">
        <f t="shared" si="10"/>
        <v>425</v>
      </c>
      <c r="Y153" s="199">
        <v>42500</v>
      </c>
      <c r="Z153" s="200">
        <f t="shared" si="11"/>
        <v>289900</v>
      </c>
      <c r="AA153" s="48"/>
      <c r="AB153" s="60"/>
      <c r="AC153" s="61"/>
      <c r="AD153" s="41"/>
      <c r="AE153" s="40"/>
      <c r="AF153" s="40"/>
    </row>
    <row r="154" spans="1:32" ht="11.25" customHeight="1">
      <c r="A154" s="2"/>
      <c r="B154" s="731" t="s">
        <v>93</v>
      </c>
      <c r="C154" s="732"/>
      <c r="D154" s="732"/>
      <c r="E154" s="733"/>
      <c r="F154" s="734">
        <v>38</v>
      </c>
      <c r="G154" s="735"/>
      <c r="H154" s="729">
        <v>28</v>
      </c>
      <c r="I154" s="735"/>
      <c r="J154" s="729">
        <v>114</v>
      </c>
      <c r="K154" s="735"/>
      <c r="L154" s="729">
        <v>22</v>
      </c>
      <c r="M154" s="735"/>
      <c r="N154" s="729">
        <v>231</v>
      </c>
      <c r="O154" s="735"/>
      <c r="P154" s="729">
        <v>0</v>
      </c>
      <c r="Q154" s="735"/>
      <c r="R154" s="729">
        <v>0</v>
      </c>
      <c r="S154" s="735"/>
      <c r="T154" s="729">
        <v>0</v>
      </c>
      <c r="U154" s="730"/>
      <c r="V154" s="193">
        <f t="shared" si="9"/>
        <v>433</v>
      </c>
      <c r="W154" s="198">
        <v>311900</v>
      </c>
      <c r="X154" s="193">
        <f t="shared" si="10"/>
        <v>288</v>
      </c>
      <c r="Y154" s="199">
        <v>28800</v>
      </c>
      <c r="Z154" s="200">
        <f t="shared" si="11"/>
        <v>283100</v>
      </c>
      <c r="AA154" s="48"/>
      <c r="AB154" s="60"/>
      <c r="AC154" s="61"/>
      <c r="AD154" s="41"/>
      <c r="AE154" s="40"/>
      <c r="AF154" s="40"/>
    </row>
    <row r="155" spans="1:32" ht="11.25" customHeight="1">
      <c r="A155" s="2"/>
      <c r="B155" s="731" t="s">
        <v>94</v>
      </c>
      <c r="C155" s="732"/>
      <c r="D155" s="732"/>
      <c r="E155" s="733"/>
      <c r="F155" s="734">
        <v>26</v>
      </c>
      <c r="G155" s="735"/>
      <c r="H155" s="729">
        <v>22</v>
      </c>
      <c r="I155" s="735"/>
      <c r="J155" s="729">
        <v>61</v>
      </c>
      <c r="K155" s="735"/>
      <c r="L155" s="729">
        <v>6</v>
      </c>
      <c r="M155" s="735"/>
      <c r="N155" s="729">
        <v>206</v>
      </c>
      <c r="O155" s="735"/>
      <c r="P155" s="729">
        <v>0</v>
      </c>
      <c r="Q155" s="735"/>
      <c r="R155" s="729">
        <v>0</v>
      </c>
      <c r="S155" s="735"/>
      <c r="T155" s="729">
        <v>0</v>
      </c>
      <c r="U155" s="730"/>
      <c r="V155" s="193">
        <f t="shared" si="9"/>
        <v>321</v>
      </c>
      <c r="W155" s="198">
        <v>209300</v>
      </c>
      <c r="X155" s="193">
        <f t="shared" si="10"/>
        <v>261</v>
      </c>
      <c r="Y155" s="199">
        <v>26100</v>
      </c>
      <c r="Z155" s="200">
        <f t="shared" si="11"/>
        <v>183200</v>
      </c>
      <c r="AA155" s="48"/>
      <c r="AB155" s="60"/>
      <c r="AC155" s="61"/>
      <c r="AD155" s="41"/>
      <c r="AE155" s="40"/>
      <c r="AF155" s="40"/>
    </row>
    <row r="156" spans="1:32" ht="11.25" customHeight="1">
      <c r="A156" s="2"/>
      <c r="B156" s="731" t="s">
        <v>95</v>
      </c>
      <c r="C156" s="732"/>
      <c r="D156" s="732"/>
      <c r="E156" s="733"/>
      <c r="F156" s="734">
        <v>36</v>
      </c>
      <c r="G156" s="735"/>
      <c r="H156" s="729">
        <v>30</v>
      </c>
      <c r="I156" s="735"/>
      <c r="J156" s="729">
        <v>97</v>
      </c>
      <c r="K156" s="735"/>
      <c r="L156" s="729">
        <v>20</v>
      </c>
      <c r="M156" s="735"/>
      <c r="N156" s="729">
        <v>260</v>
      </c>
      <c r="O156" s="735"/>
      <c r="P156" s="729">
        <v>0</v>
      </c>
      <c r="Q156" s="735"/>
      <c r="R156" s="729">
        <v>0</v>
      </c>
      <c r="S156" s="735"/>
      <c r="T156" s="729">
        <v>0</v>
      </c>
      <c r="U156" s="730"/>
      <c r="V156" s="193">
        <f t="shared" si="9"/>
        <v>443</v>
      </c>
      <c r="W156" s="198">
        <v>299400</v>
      </c>
      <c r="X156" s="193">
        <f t="shared" si="10"/>
        <v>296</v>
      </c>
      <c r="Y156" s="199">
        <v>29600</v>
      </c>
      <c r="Z156" s="200">
        <f t="shared" si="11"/>
        <v>269800</v>
      </c>
      <c r="AA156" s="48"/>
      <c r="AB156" s="60"/>
      <c r="AC156" s="61"/>
      <c r="AD156" s="41"/>
      <c r="AE156" s="40"/>
      <c r="AF156" s="40"/>
    </row>
    <row r="157" spans="1:32" ht="11.25" customHeight="1">
      <c r="A157" s="2"/>
      <c r="B157" s="731" t="s">
        <v>96</v>
      </c>
      <c r="C157" s="732"/>
      <c r="D157" s="732"/>
      <c r="E157" s="733"/>
      <c r="F157" s="734">
        <v>16</v>
      </c>
      <c r="G157" s="735"/>
      <c r="H157" s="729">
        <v>19</v>
      </c>
      <c r="I157" s="735"/>
      <c r="J157" s="729">
        <v>54</v>
      </c>
      <c r="K157" s="735"/>
      <c r="L157" s="729">
        <v>10</v>
      </c>
      <c r="M157" s="735"/>
      <c r="N157" s="729">
        <v>117</v>
      </c>
      <c r="O157" s="735"/>
      <c r="P157" s="729">
        <v>0</v>
      </c>
      <c r="Q157" s="735"/>
      <c r="R157" s="729">
        <v>0</v>
      </c>
      <c r="S157" s="735"/>
      <c r="T157" s="729">
        <v>0</v>
      </c>
      <c r="U157" s="730"/>
      <c r="V157" s="193">
        <f t="shared" si="9"/>
        <v>216</v>
      </c>
      <c r="W157" s="198">
        <v>154200</v>
      </c>
      <c r="X157" s="193">
        <f t="shared" si="10"/>
        <v>240</v>
      </c>
      <c r="Y157" s="199">
        <v>24000</v>
      </c>
      <c r="Z157" s="200">
        <f t="shared" si="11"/>
        <v>130200</v>
      </c>
      <c r="AA157" s="48"/>
      <c r="AB157" s="60"/>
      <c r="AC157" s="61"/>
      <c r="AD157" s="41"/>
      <c r="AE157" s="40"/>
      <c r="AF157" s="40"/>
    </row>
    <row r="158" spans="1:32" ht="11.25" customHeight="1">
      <c r="A158" s="2"/>
      <c r="B158" s="731" t="s">
        <v>97</v>
      </c>
      <c r="C158" s="732"/>
      <c r="D158" s="732"/>
      <c r="E158" s="733"/>
      <c r="F158" s="734">
        <v>66</v>
      </c>
      <c r="G158" s="735"/>
      <c r="H158" s="729">
        <v>51</v>
      </c>
      <c r="I158" s="735"/>
      <c r="J158" s="729">
        <v>172</v>
      </c>
      <c r="K158" s="735"/>
      <c r="L158" s="729">
        <v>31</v>
      </c>
      <c r="M158" s="735"/>
      <c r="N158" s="729">
        <v>270</v>
      </c>
      <c r="O158" s="735"/>
      <c r="P158" s="729">
        <v>0</v>
      </c>
      <c r="Q158" s="735"/>
      <c r="R158" s="729">
        <v>0</v>
      </c>
      <c r="S158" s="735"/>
      <c r="T158" s="729">
        <v>0</v>
      </c>
      <c r="U158" s="730"/>
      <c r="V158" s="193">
        <f t="shared" si="9"/>
        <v>590</v>
      </c>
      <c r="W158" s="198">
        <v>478500</v>
      </c>
      <c r="X158" s="193">
        <f t="shared" si="10"/>
        <v>483</v>
      </c>
      <c r="Y158" s="199">
        <v>48300</v>
      </c>
      <c r="Z158" s="200">
        <f t="shared" si="11"/>
        <v>430200</v>
      </c>
      <c r="AA158" s="48"/>
      <c r="AB158" s="60"/>
      <c r="AC158" s="61"/>
      <c r="AD158" s="41"/>
      <c r="AE158" s="40"/>
      <c r="AF158" s="40"/>
    </row>
    <row r="159" spans="1:32" ht="11.25" customHeight="1" thickBot="1">
      <c r="A159" s="2"/>
      <c r="B159" s="972"/>
      <c r="C159" s="973"/>
      <c r="D159" s="973"/>
      <c r="E159" s="974"/>
      <c r="F159" s="765"/>
      <c r="G159" s="764"/>
      <c r="H159" s="729"/>
      <c r="I159" s="735"/>
      <c r="J159" s="729"/>
      <c r="K159" s="735"/>
      <c r="L159" s="729"/>
      <c r="M159" s="735"/>
      <c r="N159" s="729"/>
      <c r="O159" s="735"/>
      <c r="P159" s="729"/>
      <c r="Q159" s="735"/>
      <c r="R159" s="729"/>
      <c r="S159" s="735"/>
      <c r="T159" s="729"/>
      <c r="U159" s="730"/>
      <c r="V159" s="201"/>
      <c r="W159" s="202"/>
      <c r="X159" s="201"/>
      <c r="Y159" s="203"/>
      <c r="Z159" s="204"/>
      <c r="AA159" s="48"/>
      <c r="AB159" s="60"/>
      <c r="AC159" s="61"/>
      <c r="AD159" s="41"/>
      <c r="AE159" s="40"/>
      <c r="AF159" s="40"/>
    </row>
    <row r="160" spans="1:32" s="67" customFormat="1" ht="18.75" customHeight="1" thickTop="1" thickBot="1">
      <c r="B160" s="916" t="s">
        <v>98</v>
      </c>
      <c r="C160" s="917"/>
      <c r="D160" s="917"/>
      <c r="E160" s="971"/>
      <c r="F160" s="728">
        <f>SUM(F147:F158)</f>
        <v>464</v>
      </c>
      <c r="G160" s="724"/>
      <c r="H160" s="722">
        <f>SUM(H147:H158)</f>
        <v>391</v>
      </c>
      <c r="I160" s="724"/>
      <c r="J160" s="722">
        <f>SUM(J147:J158)</f>
        <v>1148</v>
      </c>
      <c r="K160" s="724"/>
      <c r="L160" s="722">
        <f>SUM(L147:L158)</f>
        <v>290</v>
      </c>
      <c r="M160" s="724"/>
      <c r="N160" s="722">
        <f>SUM(N147:N158)</f>
        <v>2754</v>
      </c>
      <c r="O160" s="724"/>
      <c r="P160" s="722">
        <f>SUM(P147:P158)</f>
        <v>0</v>
      </c>
      <c r="Q160" s="724"/>
      <c r="R160" s="722">
        <f>SUM(R147:R158)</f>
        <v>0</v>
      </c>
      <c r="S160" s="724"/>
      <c r="T160" s="722">
        <f>SUM(T147:T158)</f>
        <v>0</v>
      </c>
      <c r="U160" s="723"/>
      <c r="V160" s="206">
        <f>SUM(V147:V158)</f>
        <v>5047</v>
      </c>
      <c r="W160" s="207">
        <f>SUM(W147:W158)</f>
        <v>3716400</v>
      </c>
      <c r="X160" s="205">
        <f>SUM(X147:X158)</f>
        <v>3809</v>
      </c>
      <c r="Y160" s="208">
        <f>SUM(Y147:Y158)</f>
        <v>380900</v>
      </c>
      <c r="Z160" s="209">
        <f>SUM(Z147:Z158)</f>
        <v>3335500</v>
      </c>
      <c r="AA160" s="69"/>
      <c r="AB160" s="70"/>
      <c r="AC160" s="71"/>
      <c r="AD160" s="72"/>
      <c r="AE160" s="73"/>
      <c r="AF160" s="73"/>
    </row>
    <row r="161" spans="2:32" ht="11.25" customHeight="1" thickBot="1">
      <c r="AA161" s="49"/>
      <c r="AB161" s="49"/>
      <c r="AC161" s="49"/>
      <c r="AD161" s="2"/>
      <c r="AE161" s="2"/>
      <c r="AF161" s="2"/>
    </row>
    <row r="162" spans="2:32" ht="11.25" customHeight="1">
      <c r="B162" s="869" t="s">
        <v>73</v>
      </c>
      <c r="C162" s="918"/>
      <c r="D162" s="918"/>
      <c r="E162" s="788"/>
      <c r="F162" s="869" t="s">
        <v>66</v>
      </c>
      <c r="G162" s="794"/>
      <c r="H162" s="793" t="s">
        <v>65</v>
      </c>
      <c r="I162" s="794"/>
      <c r="J162" s="793" t="s">
        <v>67</v>
      </c>
      <c r="K162" s="794"/>
      <c r="L162" s="793" t="s">
        <v>68</v>
      </c>
      <c r="M162" s="794"/>
      <c r="N162" s="793" t="s">
        <v>69</v>
      </c>
      <c r="O162" s="794"/>
      <c r="P162" s="793" t="s">
        <v>70</v>
      </c>
      <c r="Q162" s="794"/>
      <c r="R162" s="793" t="s">
        <v>71</v>
      </c>
      <c r="S162" s="794"/>
      <c r="T162" s="793" t="s">
        <v>72</v>
      </c>
      <c r="U162" s="918"/>
      <c r="V162" s="900" t="s">
        <v>4</v>
      </c>
      <c r="W162" s="864"/>
      <c r="X162" s="865" t="s">
        <v>84</v>
      </c>
      <c r="Y162" s="866"/>
      <c r="Z162" s="178" t="s">
        <v>45</v>
      </c>
      <c r="AA162" s="44"/>
      <c r="AB162" s="50"/>
      <c r="AC162" s="50"/>
      <c r="AD162" s="39"/>
      <c r="AE162" s="39"/>
      <c r="AF162" s="35"/>
    </row>
    <row r="163" spans="2:32" ht="11.25" customHeight="1" thickBot="1">
      <c r="B163" s="832"/>
      <c r="C163" s="892"/>
      <c r="D163" s="892"/>
      <c r="E163" s="919"/>
      <c r="F163" s="832"/>
      <c r="G163" s="863"/>
      <c r="H163" s="833"/>
      <c r="I163" s="863"/>
      <c r="J163" s="833"/>
      <c r="K163" s="863"/>
      <c r="L163" s="833"/>
      <c r="M163" s="863"/>
      <c r="N163" s="833"/>
      <c r="O163" s="863"/>
      <c r="P163" s="833"/>
      <c r="Q163" s="863"/>
      <c r="R163" s="833"/>
      <c r="S163" s="863"/>
      <c r="T163" s="833"/>
      <c r="U163" s="892"/>
      <c r="V163" s="161" t="s">
        <v>127</v>
      </c>
      <c r="W163" s="162" t="s">
        <v>3</v>
      </c>
      <c r="X163" s="867" t="s">
        <v>3</v>
      </c>
      <c r="Y163" s="868"/>
      <c r="Z163" s="179" t="s">
        <v>46</v>
      </c>
      <c r="AA163" s="50"/>
      <c r="AB163" s="50"/>
      <c r="AC163" s="57"/>
      <c r="AD163" s="39"/>
      <c r="AE163" s="39"/>
      <c r="AF163" s="35"/>
    </row>
    <row r="164" spans="2:32" ht="18.75" customHeight="1" thickBot="1">
      <c r="B164" s="832" t="s">
        <v>47</v>
      </c>
      <c r="C164" s="892"/>
      <c r="D164" s="892"/>
      <c r="E164" s="892"/>
      <c r="F164" s="901">
        <f>IF(V160=0,0,(F160/V160))</f>
        <v>9.1935803447592626E-2</v>
      </c>
      <c r="G164" s="948"/>
      <c r="H164" s="947">
        <f>IF(V160=0,0,(H160/V160))</f>
        <v>7.7471765405191198E-2</v>
      </c>
      <c r="I164" s="948"/>
      <c r="J164" s="947">
        <f>IF(V160=0,0,(J160/V160))</f>
        <v>0.2274618585298197</v>
      </c>
      <c r="K164" s="948"/>
      <c r="L164" s="947">
        <f>IF(V160=0,0,(L160/V160))</f>
        <v>5.7459877154745397E-2</v>
      </c>
      <c r="M164" s="948"/>
      <c r="N164" s="947">
        <f>IF(V160=0,0,(N160/V160))</f>
        <v>0.54567069546265112</v>
      </c>
      <c r="O164" s="948"/>
      <c r="P164" s="947">
        <f>IF(V160=0,0,(P160/V160))</f>
        <v>0</v>
      </c>
      <c r="Q164" s="948"/>
      <c r="R164" s="947">
        <f>IF(V160=0,0,(R160/V160))</f>
        <v>0</v>
      </c>
      <c r="S164" s="948"/>
      <c r="T164" s="947">
        <f>IF(V160=0,0,(T160/V160))</f>
        <v>0</v>
      </c>
      <c r="U164" s="975"/>
      <c r="V164" s="210">
        <f>IF(V160=0,0,(V160/V160))</f>
        <v>1</v>
      </c>
      <c r="W164" s="211">
        <f>IF(W160=0,0,(W160/W160))</f>
        <v>1</v>
      </c>
      <c r="X164" s="901">
        <f>IF(W160=0,0,(Y160/W160))</f>
        <v>0.10249165859433861</v>
      </c>
      <c r="Y164" s="902"/>
      <c r="Z164" s="212">
        <f>W164-X164</f>
        <v>0.89750834140566138</v>
      </c>
      <c r="AA164" s="51"/>
      <c r="AB164" s="62"/>
      <c r="AC164" s="63"/>
      <c r="AD164" s="43"/>
      <c r="AE164" s="43"/>
      <c r="AF164" s="43"/>
    </row>
    <row r="168" spans="2:32" ht="18.75" customHeight="1" thickBot="1">
      <c r="B168" s="66" t="s">
        <v>102</v>
      </c>
      <c r="C168" s="38"/>
      <c r="D168" s="38"/>
      <c r="E168" s="38"/>
      <c r="G168" s="368">
        <v>2</v>
      </c>
      <c r="H168" s="884"/>
      <c r="I168" s="884"/>
      <c r="J168" s="884"/>
      <c r="K168" s="884"/>
      <c r="L168" s="884"/>
      <c r="M168" s="884"/>
    </row>
    <row r="169" spans="2:32" ht="17.25" customHeight="1" thickBot="1">
      <c r="B169" s="983">
        <v>2017</v>
      </c>
      <c r="C169" s="984"/>
      <c r="D169" s="984"/>
      <c r="E169" s="985"/>
      <c r="F169" s="585" t="s">
        <v>114</v>
      </c>
      <c r="G169" s="781"/>
      <c r="H169" s="781" t="s">
        <v>115</v>
      </c>
      <c r="I169" s="781"/>
      <c r="J169" s="781" t="s">
        <v>116</v>
      </c>
      <c r="K169" s="781"/>
      <c r="L169" s="781" t="s">
        <v>117</v>
      </c>
      <c r="M169" s="781"/>
      <c r="N169" s="781" t="s">
        <v>118</v>
      </c>
      <c r="O169" s="781"/>
      <c r="P169" s="781" t="s">
        <v>119</v>
      </c>
      <c r="Q169" s="781"/>
      <c r="R169" s="781" t="s">
        <v>120</v>
      </c>
      <c r="S169" s="781"/>
      <c r="T169" s="781" t="s">
        <v>121</v>
      </c>
      <c r="U169" s="781"/>
      <c r="V169" s="896" t="s">
        <v>85</v>
      </c>
      <c r="W169" s="897"/>
      <c r="X169" s="876"/>
      <c r="Y169" s="876"/>
      <c r="Z169" s="36"/>
      <c r="AA169" s="50"/>
      <c r="AB169" s="50"/>
      <c r="AC169" s="50"/>
      <c r="AD169" s="39"/>
      <c r="AE169" s="39"/>
      <c r="AF169" s="35"/>
    </row>
    <row r="170" spans="2:32" ht="11.25" customHeight="1">
      <c r="B170" s="784" t="s">
        <v>256</v>
      </c>
      <c r="C170" s="785"/>
      <c r="D170" s="785"/>
      <c r="E170" s="827"/>
      <c r="F170" s="106"/>
      <c r="G170" s="107">
        <v>269</v>
      </c>
      <c r="H170" s="112"/>
      <c r="I170" s="107">
        <v>205</v>
      </c>
      <c r="J170" s="112"/>
      <c r="K170" s="107">
        <v>563</v>
      </c>
      <c r="L170" s="112"/>
      <c r="M170" s="107">
        <v>142</v>
      </c>
      <c r="N170" s="112"/>
      <c r="O170" s="107">
        <v>1444</v>
      </c>
      <c r="P170" s="112"/>
      <c r="Q170" s="107">
        <v>0</v>
      </c>
      <c r="R170" s="112"/>
      <c r="S170" s="107">
        <v>0</v>
      </c>
      <c r="T170" s="112"/>
      <c r="U170" s="107">
        <v>0</v>
      </c>
      <c r="V170" s="122">
        <f>IF(W174=0,0,(W170/W174))</f>
        <v>0.87813860060261129</v>
      </c>
      <c r="W170" s="115">
        <f>SUM(G170,I170,K170,M170,O170,Q170,S170,U170)</f>
        <v>2623</v>
      </c>
      <c r="X170" s="36"/>
      <c r="Y170" s="36"/>
      <c r="Z170" s="36"/>
      <c r="AA170" s="50"/>
      <c r="AB170" s="50"/>
      <c r="AC170" s="50"/>
      <c r="AD170" s="39"/>
      <c r="AE170" s="39"/>
      <c r="AF170" s="35"/>
    </row>
    <row r="171" spans="2:32" ht="11.25" customHeight="1">
      <c r="B171" s="782" t="s">
        <v>257</v>
      </c>
      <c r="C171" s="783"/>
      <c r="D171" s="783"/>
      <c r="E171" s="811"/>
      <c r="F171" s="108"/>
      <c r="G171" s="109">
        <v>48</v>
      </c>
      <c r="H171" s="113"/>
      <c r="I171" s="109">
        <v>16</v>
      </c>
      <c r="J171" s="113"/>
      <c r="K171" s="109">
        <v>56</v>
      </c>
      <c r="L171" s="113"/>
      <c r="M171" s="109">
        <v>16</v>
      </c>
      <c r="N171" s="113"/>
      <c r="O171" s="109">
        <v>193</v>
      </c>
      <c r="P171" s="113"/>
      <c r="Q171" s="109">
        <v>0</v>
      </c>
      <c r="R171" s="113"/>
      <c r="S171" s="109">
        <v>0</v>
      </c>
      <c r="T171" s="113"/>
      <c r="U171" s="109">
        <v>0</v>
      </c>
      <c r="V171" s="121">
        <f>IF(W174=0,0,(W171/W174))</f>
        <v>0.11014395714763978</v>
      </c>
      <c r="W171" s="116">
        <f>SUM(G171,I171,K171,M171,O171,Q171,S171,U171)</f>
        <v>329</v>
      </c>
      <c r="X171" s="36"/>
      <c r="Y171" s="36"/>
      <c r="Z171" s="36"/>
      <c r="AA171" s="50"/>
      <c r="AB171" s="50"/>
      <c r="AC171" s="50"/>
      <c r="AD171" s="39"/>
      <c r="AE171" s="39"/>
      <c r="AF171" s="35"/>
    </row>
    <row r="172" spans="2:32" ht="11.25" customHeight="1">
      <c r="B172" s="782" t="s">
        <v>99</v>
      </c>
      <c r="C172" s="783"/>
      <c r="D172" s="783"/>
      <c r="E172" s="811"/>
      <c r="F172" s="108"/>
      <c r="G172" s="109">
        <v>4</v>
      </c>
      <c r="H172" s="113"/>
      <c r="I172" s="109">
        <v>6</v>
      </c>
      <c r="J172" s="113"/>
      <c r="K172" s="109">
        <v>3</v>
      </c>
      <c r="L172" s="113"/>
      <c r="M172" s="109">
        <v>2</v>
      </c>
      <c r="N172" s="113"/>
      <c r="O172" s="109">
        <v>13</v>
      </c>
      <c r="P172" s="113"/>
      <c r="Q172" s="109">
        <v>0</v>
      </c>
      <c r="R172" s="113"/>
      <c r="S172" s="109">
        <v>0</v>
      </c>
      <c r="T172" s="113"/>
      <c r="U172" s="109">
        <v>0</v>
      </c>
      <c r="V172" s="121">
        <f>IF(W174=0,0,(W172/W174))</f>
        <v>9.3739537997991288E-3</v>
      </c>
      <c r="W172" s="116">
        <f>SUM(G172,I172,K172,M172,O172,Q172,S172,U172)</f>
        <v>28</v>
      </c>
      <c r="X172" s="36"/>
      <c r="Y172" s="36"/>
      <c r="Z172" s="36"/>
      <c r="AA172" s="50"/>
      <c r="AB172" s="50"/>
      <c r="AC172" s="50"/>
      <c r="AD172" s="39"/>
      <c r="AE172" s="39"/>
      <c r="AF172" s="35"/>
    </row>
    <row r="173" spans="2:32" ht="11.25" customHeight="1" thickBot="1">
      <c r="B173" s="808" t="s">
        <v>258</v>
      </c>
      <c r="C173" s="809"/>
      <c r="D173" s="809"/>
      <c r="E173" s="810"/>
      <c r="F173" s="110"/>
      <c r="G173" s="111">
        <f>G174-SUM(G170:G172)</f>
        <v>1</v>
      </c>
      <c r="H173" s="114"/>
      <c r="I173" s="111">
        <f>I174-SUM(I170:I172)</f>
        <v>0</v>
      </c>
      <c r="J173" s="114"/>
      <c r="K173" s="111">
        <f>K174-SUM(K170:K172)</f>
        <v>0</v>
      </c>
      <c r="L173" s="114"/>
      <c r="M173" s="111">
        <f>M174-SUM(M170:M172)</f>
        <v>0</v>
      </c>
      <c r="N173" s="114"/>
      <c r="O173" s="111">
        <f>O174-SUM(O170:O172)</f>
        <v>6</v>
      </c>
      <c r="P173" s="114"/>
      <c r="Q173" s="111">
        <f>Q174-SUM(Q170:Q172)</f>
        <v>0</v>
      </c>
      <c r="R173" s="114"/>
      <c r="S173" s="111">
        <f>S174-SUM(S170:S172)</f>
        <v>0</v>
      </c>
      <c r="T173" s="114"/>
      <c r="U173" s="111">
        <f>U174-SUM(U170:U172)</f>
        <v>0</v>
      </c>
      <c r="V173" s="120">
        <f>IF(W174=0,0,(W173/W174))</f>
        <v>2.3434884499497822E-3</v>
      </c>
      <c r="W173" s="117">
        <f>SUM(G173,I173,K173,M173,O173,Q173,S173,U173)</f>
        <v>7</v>
      </c>
      <c r="X173" s="36"/>
      <c r="Y173" s="36"/>
      <c r="Z173" s="36"/>
      <c r="AA173" s="50"/>
      <c r="AB173" s="50"/>
      <c r="AC173" s="50"/>
      <c r="AD173" s="39"/>
      <c r="AE173" s="39"/>
      <c r="AF173" s="35"/>
    </row>
    <row r="174" spans="2:32" ht="18.75" customHeight="1" thickTop="1" thickBot="1">
      <c r="B174" s="880" t="s">
        <v>85</v>
      </c>
      <c r="C174" s="881"/>
      <c r="D174" s="881"/>
      <c r="E174" s="882"/>
      <c r="F174" s="86">
        <f>IF(W174=0,0,(G174/W174))</f>
        <v>0.10780046869768999</v>
      </c>
      <c r="G174" s="74">
        <v>322</v>
      </c>
      <c r="H174" s="86">
        <f>IF(W174=0,0,(I174/W174))</f>
        <v>7.5995982591228653E-2</v>
      </c>
      <c r="I174" s="74">
        <v>227</v>
      </c>
      <c r="J174" s="86">
        <f>IF(W174=0,0,(K174/W174))</f>
        <v>0.20823568798125208</v>
      </c>
      <c r="K174" s="74">
        <v>622</v>
      </c>
      <c r="L174" s="86">
        <f>IF(W174=0,0,(M174/W174))</f>
        <v>5.3565450284566454E-2</v>
      </c>
      <c r="M174" s="74">
        <v>160</v>
      </c>
      <c r="N174" s="86">
        <f>IF(W174=0,0,(O174/W174))</f>
        <v>0.55440241044526284</v>
      </c>
      <c r="O174" s="74">
        <v>1656</v>
      </c>
      <c r="P174" s="86">
        <f>IF(W174=0,0,(Q174/W174))</f>
        <v>0</v>
      </c>
      <c r="Q174" s="74">
        <v>0</v>
      </c>
      <c r="R174" s="86">
        <f>IF(W174=0,0,(S174/W174))</f>
        <v>0</v>
      </c>
      <c r="S174" s="74">
        <v>0</v>
      </c>
      <c r="T174" s="86">
        <f>IF(W174=0,0,(U174/W174))</f>
        <v>0</v>
      </c>
      <c r="U174" s="74">
        <v>0</v>
      </c>
      <c r="V174" s="119">
        <f>SUM(V170:V173)</f>
        <v>1</v>
      </c>
      <c r="W174" s="68">
        <f>SUM(W170:W173)</f>
        <v>2987</v>
      </c>
      <c r="X174" s="877"/>
      <c r="Y174" s="877"/>
      <c r="Z174" s="43"/>
      <c r="AA174" s="65"/>
      <c r="AB174" s="62"/>
      <c r="AC174" s="63"/>
      <c r="AD174" s="43"/>
      <c r="AE174" s="43"/>
      <c r="AF174" s="43"/>
    </row>
    <row r="176" spans="2:32" ht="18.75" customHeight="1" thickBot="1">
      <c r="B176" s="66"/>
      <c r="C176" s="38"/>
      <c r="D176" s="38"/>
      <c r="E176" s="38"/>
      <c r="H176" s="884"/>
      <c r="I176" s="884"/>
      <c r="J176" s="884"/>
      <c r="K176" s="884"/>
      <c r="L176" s="884"/>
      <c r="M176" s="884"/>
    </row>
    <row r="177" spans="2:32" ht="17.25" customHeight="1" thickBot="1">
      <c r="B177" s="979">
        <v>2016</v>
      </c>
      <c r="C177" s="980"/>
      <c r="D177" s="980"/>
      <c r="E177" s="981"/>
      <c r="F177" s="982" t="s">
        <v>259</v>
      </c>
      <c r="G177" s="903"/>
      <c r="H177" s="903" t="s">
        <v>260</v>
      </c>
      <c r="I177" s="903"/>
      <c r="J177" s="903" t="s">
        <v>261</v>
      </c>
      <c r="K177" s="903"/>
      <c r="L177" s="903" t="s">
        <v>262</v>
      </c>
      <c r="M177" s="903"/>
      <c r="N177" s="903" t="s">
        <v>263</v>
      </c>
      <c r="O177" s="903"/>
      <c r="P177" s="903" t="s">
        <v>264</v>
      </c>
      <c r="Q177" s="903"/>
      <c r="R177" s="903" t="s">
        <v>265</v>
      </c>
      <c r="S177" s="903"/>
      <c r="T177" s="903" t="s">
        <v>266</v>
      </c>
      <c r="U177" s="903"/>
      <c r="V177" s="878" t="s">
        <v>85</v>
      </c>
      <c r="W177" s="879"/>
      <c r="X177" s="876"/>
      <c r="Y177" s="876"/>
      <c r="Z177" s="36"/>
      <c r="AA177" s="50"/>
      <c r="AB177" s="50"/>
      <c r="AC177" s="50"/>
      <c r="AD177" s="39"/>
      <c r="AE177" s="39"/>
      <c r="AF177" s="35"/>
    </row>
    <row r="178" spans="2:32" ht="11.25" customHeight="1">
      <c r="B178" s="952" t="s">
        <v>256</v>
      </c>
      <c r="C178" s="953"/>
      <c r="D178" s="953"/>
      <c r="E178" s="741"/>
      <c r="F178" s="213"/>
      <c r="G178" s="214">
        <v>395</v>
      </c>
      <c r="H178" s="215"/>
      <c r="I178" s="214">
        <v>340</v>
      </c>
      <c r="J178" s="215"/>
      <c r="K178" s="214">
        <v>1046</v>
      </c>
      <c r="L178" s="215"/>
      <c r="M178" s="214">
        <v>252</v>
      </c>
      <c r="N178" s="215"/>
      <c r="O178" s="214">
        <v>2462</v>
      </c>
      <c r="P178" s="215"/>
      <c r="Q178" s="214">
        <v>0</v>
      </c>
      <c r="R178" s="215"/>
      <c r="S178" s="214">
        <v>0</v>
      </c>
      <c r="T178" s="215"/>
      <c r="U178" s="214">
        <v>0</v>
      </c>
      <c r="V178" s="216">
        <f>IF(W182=0,0,(W178/W182))</f>
        <v>0.89062809589855363</v>
      </c>
      <c r="W178" s="217">
        <f>SUM(G178,I178,K178,M178,O178,Q178,S178,U178)</f>
        <v>4495</v>
      </c>
      <c r="X178" s="36"/>
      <c r="Y178" s="36"/>
      <c r="Z178" s="36"/>
      <c r="AA178" s="50"/>
      <c r="AB178" s="50"/>
      <c r="AC178" s="50"/>
      <c r="AD178" s="39"/>
      <c r="AE178" s="39"/>
      <c r="AF178" s="35"/>
    </row>
    <row r="179" spans="2:32" ht="11.25" customHeight="1">
      <c r="B179" s="976" t="s">
        <v>257</v>
      </c>
      <c r="C179" s="977"/>
      <c r="D179" s="977"/>
      <c r="E179" s="978"/>
      <c r="F179" s="218"/>
      <c r="G179" s="219">
        <v>53</v>
      </c>
      <c r="H179" s="220"/>
      <c r="I179" s="219">
        <v>46</v>
      </c>
      <c r="J179" s="220"/>
      <c r="K179" s="219">
        <v>92</v>
      </c>
      <c r="L179" s="220"/>
      <c r="M179" s="219">
        <v>30</v>
      </c>
      <c r="N179" s="220"/>
      <c r="O179" s="219">
        <v>271</v>
      </c>
      <c r="P179" s="220"/>
      <c r="Q179" s="219">
        <v>0</v>
      </c>
      <c r="R179" s="220"/>
      <c r="S179" s="219">
        <v>0</v>
      </c>
      <c r="T179" s="220"/>
      <c r="U179" s="219">
        <v>0</v>
      </c>
      <c r="V179" s="221">
        <f>IF(W182=0,0,(W179/W182))</f>
        <v>9.7483653655637006E-2</v>
      </c>
      <c r="W179" s="222">
        <f>SUM(G179,I179,K179,M179,O179,Q179,S179,U179)</f>
        <v>492</v>
      </c>
      <c r="X179" s="36"/>
      <c r="Y179" s="36"/>
      <c r="Z179" s="36"/>
      <c r="AA179" s="50"/>
      <c r="AB179" s="50"/>
      <c r="AC179" s="50"/>
      <c r="AD179" s="39"/>
      <c r="AE179" s="39"/>
      <c r="AF179" s="35"/>
    </row>
    <row r="180" spans="2:32" ht="11.25" customHeight="1">
      <c r="B180" s="976" t="s">
        <v>99</v>
      </c>
      <c r="C180" s="977"/>
      <c r="D180" s="977"/>
      <c r="E180" s="978"/>
      <c r="F180" s="218"/>
      <c r="G180" s="219">
        <v>8</v>
      </c>
      <c r="H180" s="220"/>
      <c r="I180" s="219">
        <v>3</v>
      </c>
      <c r="J180" s="220"/>
      <c r="K180" s="219">
        <v>3</v>
      </c>
      <c r="L180" s="220"/>
      <c r="M180" s="219">
        <v>5</v>
      </c>
      <c r="N180" s="220"/>
      <c r="O180" s="219">
        <v>12</v>
      </c>
      <c r="P180" s="220"/>
      <c r="Q180" s="219">
        <v>0</v>
      </c>
      <c r="R180" s="220"/>
      <c r="S180" s="219">
        <v>0</v>
      </c>
      <c r="T180" s="220"/>
      <c r="U180" s="219">
        <v>0</v>
      </c>
      <c r="V180" s="221">
        <f>IF(W182=0,0,(W180/W182))</f>
        <v>6.1422627303348524E-3</v>
      </c>
      <c r="W180" s="222">
        <f>SUM(G180,I180,K180,M180,O180,Q180,S180,U180)</f>
        <v>31</v>
      </c>
      <c r="X180" s="36"/>
      <c r="Y180" s="36"/>
      <c r="Z180" s="36"/>
      <c r="AA180" s="50"/>
      <c r="AB180" s="50"/>
      <c r="AC180" s="50"/>
      <c r="AD180" s="39"/>
      <c r="AE180" s="39"/>
      <c r="AF180" s="35"/>
    </row>
    <row r="181" spans="2:32" ht="11.25" customHeight="1" thickBot="1">
      <c r="B181" s="949" t="s">
        <v>258</v>
      </c>
      <c r="C181" s="950"/>
      <c r="D181" s="950"/>
      <c r="E181" s="951"/>
      <c r="F181" s="223"/>
      <c r="G181" s="224">
        <f>G182-SUM(G178:G180)</f>
        <v>8</v>
      </c>
      <c r="H181" s="225"/>
      <c r="I181" s="224">
        <f>I182-SUM(I178:I180)</f>
        <v>2</v>
      </c>
      <c r="J181" s="225"/>
      <c r="K181" s="224">
        <f>K182-SUM(K178:K180)</f>
        <v>7</v>
      </c>
      <c r="L181" s="225"/>
      <c r="M181" s="224">
        <f>M182-SUM(M178:M180)</f>
        <v>3</v>
      </c>
      <c r="N181" s="225"/>
      <c r="O181" s="224">
        <f>O182-SUM(O178:O180)</f>
        <v>9</v>
      </c>
      <c r="P181" s="225"/>
      <c r="Q181" s="224">
        <f>Q182-SUM(Q178:Q180)</f>
        <v>0</v>
      </c>
      <c r="R181" s="225"/>
      <c r="S181" s="224">
        <f>S182-SUM(S178:S180)</f>
        <v>0</v>
      </c>
      <c r="T181" s="225"/>
      <c r="U181" s="224">
        <f>U182-SUM(U178:U180)</f>
        <v>0</v>
      </c>
      <c r="V181" s="226">
        <f>IF(W182=0,0,(W181/W182))</f>
        <v>5.7459877154745391E-3</v>
      </c>
      <c r="W181" s="227">
        <f>SUM(G181,I181,K181,M181,O181,Q181,S181,U181)</f>
        <v>29</v>
      </c>
      <c r="X181" s="36"/>
      <c r="Y181" s="36"/>
      <c r="Z181" s="36"/>
      <c r="AA181" s="50"/>
      <c r="AB181" s="50"/>
      <c r="AC181" s="50"/>
      <c r="AD181" s="39"/>
      <c r="AE181" s="39"/>
      <c r="AF181" s="35"/>
    </row>
    <row r="182" spans="2:32" ht="18.75" customHeight="1" thickTop="1" thickBot="1">
      <c r="B182" s="921" t="s">
        <v>85</v>
      </c>
      <c r="C182" s="986"/>
      <c r="D182" s="986"/>
      <c r="E182" s="925"/>
      <c r="F182" s="228">
        <f>IF(W182=0,0,(G182/W182))</f>
        <v>9.1935803447592626E-2</v>
      </c>
      <c r="G182" s="229">
        <v>464</v>
      </c>
      <c r="H182" s="228">
        <f>IF(W182=0,0,(I182/W182))</f>
        <v>7.7471765405191198E-2</v>
      </c>
      <c r="I182" s="229">
        <v>391</v>
      </c>
      <c r="J182" s="228">
        <f>IF(W182=0,0,(K182/W182))</f>
        <v>0.2274618585298197</v>
      </c>
      <c r="K182" s="229">
        <v>1148</v>
      </c>
      <c r="L182" s="228">
        <f>IF(W182=0,0,(M182/W182))</f>
        <v>5.7459877154745397E-2</v>
      </c>
      <c r="M182" s="229">
        <v>290</v>
      </c>
      <c r="N182" s="228">
        <f>IF(W182=0,0,(O182/W182))</f>
        <v>0.54567069546265112</v>
      </c>
      <c r="O182" s="229">
        <v>2754</v>
      </c>
      <c r="P182" s="228">
        <f>IF(W182=0,0,(Q182/W182))</f>
        <v>0</v>
      </c>
      <c r="Q182" s="229">
        <v>0</v>
      </c>
      <c r="R182" s="228">
        <f>IF(W182=0,0,(S182/W182))</f>
        <v>0</v>
      </c>
      <c r="S182" s="229">
        <v>0</v>
      </c>
      <c r="T182" s="228">
        <f>IF(W182=0,0,(U182/W182))</f>
        <v>0</v>
      </c>
      <c r="U182" s="229">
        <v>0</v>
      </c>
      <c r="V182" s="230">
        <f>SUM(V178:V181)</f>
        <v>1</v>
      </c>
      <c r="W182" s="207">
        <f>SUM(W178:W181)</f>
        <v>5047</v>
      </c>
      <c r="X182" s="877"/>
      <c r="Y182" s="877"/>
      <c r="Z182" s="43"/>
      <c r="AA182" s="65"/>
      <c r="AB182" s="62"/>
      <c r="AC182" s="63"/>
      <c r="AD182" s="43"/>
      <c r="AE182" s="43"/>
      <c r="AF182" s="43"/>
    </row>
    <row r="189" spans="2:32" ht="18.75" customHeight="1" thickBot="1">
      <c r="B189" s="66" t="s">
        <v>100</v>
      </c>
      <c r="C189" s="38"/>
      <c r="D189" s="38"/>
      <c r="E189" s="38"/>
      <c r="G189" s="368">
        <v>2</v>
      </c>
      <c r="H189" s="232"/>
      <c r="I189" s="232"/>
      <c r="J189" s="232"/>
      <c r="K189" s="232"/>
      <c r="L189" s="232"/>
      <c r="M189" s="232"/>
    </row>
    <row r="190" spans="2:32" ht="17.25" customHeight="1" thickBot="1">
      <c r="B190" s="780"/>
      <c r="C190" s="781"/>
      <c r="D190" s="781"/>
      <c r="E190" s="517"/>
      <c r="F190" s="780" t="s">
        <v>171</v>
      </c>
      <c r="G190" s="781"/>
      <c r="H190" s="781" t="s">
        <v>172</v>
      </c>
      <c r="I190" s="781"/>
      <c r="J190" s="781" t="s">
        <v>173</v>
      </c>
      <c r="K190" s="781"/>
      <c r="L190" s="781" t="s">
        <v>174</v>
      </c>
      <c r="M190" s="781"/>
      <c r="N190" s="781" t="s">
        <v>175</v>
      </c>
      <c r="O190" s="781"/>
      <c r="P190" s="781" t="s">
        <v>176</v>
      </c>
      <c r="Q190" s="781"/>
      <c r="R190" s="781" t="s">
        <v>177</v>
      </c>
      <c r="S190" s="781"/>
      <c r="T190" s="781" t="s">
        <v>178</v>
      </c>
      <c r="U190" s="781"/>
      <c r="V190" s="896" t="s">
        <v>85</v>
      </c>
      <c r="W190" s="897"/>
      <c r="X190" s="876"/>
      <c r="Y190" s="876"/>
      <c r="Z190" s="36"/>
      <c r="AA190" s="50"/>
      <c r="AB190" s="50"/>
      <c r="AC190" s="50"/>
      <c r="AD190" s="39"/>
      <c r="AE190" s="39"/>
      <c r="AF190" s="35"/>
    </row>
    <row r="191" spans="2:32" ht="11.25" customHeight="1">
      <c r="B191" s="784" t="s">
        <v>256</v>
      </c>
      <c r="C191" s="785"/>
      <c r="D191" s="785"/>
      <c r="E191" s="786"/>
      <c r="F191" s="106"/>
      <c r="G191" s="107">
        <v>4045</v>
      </c>
      <c r="H191" s="112"/>
      <c r="I191" s="107">
        <v>3614</v>
      </c>
      <c r="J191" s="112"/>
      <c r="K191" s="107">
        <v>9440</v>
      </c>
      <c r="L191" s="112"/>
      <c r="M191" s="107">
        <v>2512</v>
      </c>
      <c r="N191" s="112"/>
      <c r="O191" s="107">
        <v>25059</v>
      </c>
      <c r="P191" s="112"/>
      <c r="Q191" s="107">
        <v>0</v>
      </c>
      <c r="R191" s="112"/>
      <c r="S191" s="107">
        <v>0</v>
      </c>
      <c r="T191" s="112"/>
      <c r="U191" s="107">
        <v>0</v>
      </c>
      <c r="V191" s="122">
        <f>IF(W195=0,0,(W191/W195))</f>
        <v>0.86727759872636201</v>
      </c>
      <c r="W191" s="115">
        <f>SUM(G191,I191,K191,M191,O191,Q191,S191,U191)</f>
        <v>44670</v>
      </c>
      <c r="X191" s="36"/>
      <c r="Y191" s="36"/>
      <c r="Z191" s="36"/>
      <c r="AA191" s="50"/>
      <c r="AB191" s="50"/>
      <c r="AC191" s="50"/>
      <c r="AD191" s="39"/>
      <c r="AE191" s="39"/>
      <c r="AF191" s="35"/>
    </row>
    <row r="192" spans="2:32" ht="11.25" customHeight="1">
      <c r="B192" s="782" t="s">
        <v>257</v>
      </c>
      <c r="C192" s="783"/>
      <c r="D192" s="783"/>
      <c r="E192" s="460"/>
      <c r="F192" s="108"/>
      <c r="G192" s="109">
        <v>736</v>
      </c>
      <c r="H192" s="113"/>
      <c r="I192" s="109">
        <v>589</v>
      </c>
      <c r="J192" s="113"/>
      <c r="K192" s="109">
        <v>1246</v>
      </c>
      <c r="L192" s="113"/>
      <c r="M192" s="109">
        <v>339</v>
      </c>
      <c r="N192" s="113"/>
      <c r="O192" s="109">
        <v>3310</v>
      </c>
      <c r="P192" s="113"/>
      <c r="Q192" s="109">
        <v>0</v>
      </c>
      <c r="R192" s="113"/>
      <c r="S192" s="109">
        <v>0</v>
      </c>
      <c r="T192" s="113"/>
      <c r="U192" s="109">
        <v>0</v>
      </c>
      <c r="V192" s="121">
        <f>IF(W195=0,0,(W192/W195))</f>
        <v>0.12076262959655186</v>
      </c>
      <c r="W192" s="116">
        <f>SUM(G192,I192,K192,M192,O192,Q192,S192,U192)</f>
        <v>6220</v>
      </c>
      <c r="X192" s="36"/>
      <c r="Y192" s="36"/>
      <c r="Z192" s="36"/>
      <c r="AA192" s="50"/>
      <c r="AB192" s="50"/>
      <c r="AC192" s="50"/>
      <c r="AD192" s="39"/>
      <c r="AE192" s="39"/>
      <c r="AF192" s="35"/>
    </row>
    <row r="193" spans="1:32" ht="11.25" customHeight="1">
      <c r="B193" s="782" t="s">
        <v>99</v>
      </c>
      <c r="C193" s="783"/>
      <c r="D193" s="783"/>
      <c r="E193" s="460"/>
      <c r="F193" s="108"/>
      <c r="G193" s="109">
        <v>74</v>
      </c>
      <c r="H193" s="113"/>
      <c r="I193" s="109">
        <v>65</v>
      </c>
      <c r="J193" s="113"/>
      <c r="K193" s="109">
        <v>66</v>
      </c>
      <c r="L193" s="113"/>
      <c r="M193" s="109">
        <v>41</v>
      </c>
      <c r="N193" s="113"/>
      <c r="O193" s="109">
        <v>138</v>
      </c>
      <c r="P193" s="113"/>
      <c r="Q193" s="109">
        <v>0</v>
      </c>
      <c r="R193" s="113"/>
      <c r="S193" s="109">
        <v>0</v>
      </c>
      <c r="T193" s="113"/>
      <c r="U193" s="109">
        <v>0</v>
      </c>
      <c r="V193" s="121">
        <f>IF(W195=0,0,(W193/W195))</f>
        <v>7.4554420844173495E-3</v>
      </c>
      <c r="W193" s="116">
        <f>SUM(G193,I193,K193,M193,O193,Q193,S193,U193)</f>
        <v>384</v>
      </c>
      <c r="X193" s="36"/>
      <c r="Y193" s="36"/>
      <c r="Z193" s="36"/>
      <c r="AA193" s="50"/>
      <c r="AB193" s="50"/>
      <c r="AC193" s="50"/>
      <c r="AD193" s="39"/>
      <c r="AE193" s="39"/>
      <c r="AF193" s="35"/>
    </row>
    <row r="194" spans="1:32" ht="11.25" customHeight="1" thickBot="1">
      <c r="B194" s="808" t="s">
        <v>258</v>
      </c>
      <c r="C194" s="809"/>
      <c r="D194" s="809"/>
      <c r="E194" s="425"/>
      <c r="F194" s="110"/>
      <c r="G194" s="111">
        <f>G195-SUM(G191:G193)</f>
        <v>58</v>
      </c>
      <c r="H194" s="114"/>
      <c r="I194" s="111">
        <f>I195-SUM(I191:I193)</f>
        <v>17</v>
      </c>
      <c r="J194" s="114"/>
      <c r="K194" s="111">
        <f>K195-SUM(K191:K193)</f>
        <v>47</v>
      </c>
      <c r="L194" s="114"/>
      <c r="M194" s="111">
        <f>M195-SUM(M191:M193)</f>
        <v>13</v>
      </c>
      <c r="N194" s="114"/>
      <c r="O194" s="111">
        <f>O195-SUM(O191:O193)</f>
        <v>97</v>
      </c>
      <c r="P194" s="114"/>
      <c r="Q194" s="111">
        <f>Q195-SUM(Q191:Q193)</f>
        <v>0</v>
      </c>
      <c r="R194" s="114"/>
      <c r="S194" s="111">
        <f>S195-SUM(S191:S193)</f>
        <v>0</v>
      </c>
      <c r="T194" s="114"/>
      <c r="U194" s="111">
        <f>U195-SUM(U191:U193)</f>
        <v>0</v>
      </c>
      <c r="V194" s="120">
        <f>IF(W195=0,0,(W194/W195))</f>
        <v>4.5043295926688156E-3</v>
      </c>
      <c r="W194" s="117">
        <f>SUM(G194,I194,K194,M194,O194,Q194,S194,U194)</f>
        <v>232</v>
      </c>
      <c r="X194" s="36"/>
      <c r="Y194" s="36"/>
      <c r="Z194" s="36"/>
      <c r="AA194" s="50"/>
      <c r="AB194" s="50"/>
      <c r="AC194" s="50"/>
      <c r="AD194" s="39"/>
      <c r="AE194" s="39"/>
      <c r="AF194" s="35"/>
    </row>
    <row r="195" spans="1:32" ht="18.75" customHeight="1" thickTop="1" thickBot="1">
      <c r="B195" s="880" t="s">
        <v>85</v>
      </c>
      <c r="C195" s="881"/>
      <c r="D195" s="881"/>
      <c r="E195" s="883"/>
      <c r="F195" s="118">
        <f>IF(W195=0,0,(G195/W195))</f>
        <v>9.5386945210266763E-2</v>
      </c>
      <c r="G195" s="74">
        <v>4913</v>
      </c>
      <c r="H195" s="86">
        <f>IF(W195=0,0,(I195/W195))</f>
        <v>8.3194190968042564E-2</v>
      </c>
      <c r="I195" s="74">
        <v>4285</v>
      </c>
      <c r="J195" s="86">
        <f>IF(W195=0,0,(K195/W195))</f>
        <v>0.20966489341047645</v>
      </c>
      <c r="K195" s="74">
        <v>10799</v>
      </c>
      <c r="L195" s="86">
        <f>IF(W195=0,0,(M195/W195))</f>
        <v>5.6401195977167709E-2</v>
      </c>
      <c r="M195" s="74">
        <v>2905</v>
      </c>
      <c r="N195" s="86">
        <f>IF(W195=0,0,(O195/W195))</f>
        <v>0.55535277443404651</v>
      </c>
      <c r="O195" s="74">
        <v>28604</v>
      </c>
      <c r="P195" s="86">
        <f>IF(W195=0,0,(Q195/W195))</f>
        <v>0</v>
      </c>
      <c r="Q195" s="74">
        <v>0</v>
      </c>
      <c r="R195" s="86">
        <f>IF(W195=0,0,(S195/W195))</f>
        <v>0</v>
      </c>
      <c r="S195" s="74">
        <v>0</v>
      </c>
      <c r="T195" s="86">
        <f>IF(W195=0,0,(U195/W195))</f>
        <v>0</v>
      </c>
      <c r="U195" s="74">
        <v>0</v>
      </c>
      <c r="V195" s="119">
        <f>SUM(V191:V194)</f>
        <v>1</v>
      </c>
      <c r="W195" s="68">
        <f>SUM(W191:W194)</f>
        <v>51506</v>
      </c>
      <c r="X195" s="877"/>
      <c r="Y195" s="877"/>
      <c r="Z195" s="43"/>
      <c r="AA195" s="65"/>
      <c r="AB195" s="62"/>
      <c r="AC195" s="63"/>
      <c r="AD195" s="43"/>
      <c r="AE195" s="43"/>
      <c r="AF195" s="43"/>
    </row>
    <row r="196" spans="1:32">
      <c r="N196" s="30"/>
    </row>
    <row r="198" spans="1:32" ht="18.75" customHeight="1">
      <c r="B198" s="231" t="s">
        <v>101</v>
      </c>
      <c r="C198" s="38"/>
      <c r="D198" s="38"/>
      <c r="E198" s="38"/>
      <c r="H198" s="369"/>
      <c r="I198" s="369"/>
      <c r="J198" s="233"/>
      <c r="K198" s="233"/>
    </row>
    <row r="199" spans="1:32" ht="18" customHeight="1" thickBot="1">
      <c r="B199" s="760">
        <v>6</v>
      </c>
      <c r="C199" s="760"/>
      <c r="D199" s="760"/>
      <c r="E199" s="760"/>
      <c r="F199" s="761">
        <v>2</v>
      </c>
      <c r="G199" s="761"/>
      <c r="H199" s="856"/>
      <c r="I199" s="856"/>
      <c r="J199" s="233"/>
      <c r="K199" s="233"/>
    </row>
    <row r="200" spans="1:32" ht="11.25" customHeight="1">
      <c r="B200" s="852" t="s">
        <v>44</v>
      </c>
      <c r="C200" s="523"/>
      <c r="D200" s="523"/>
      <c r="E200" s="524"/>
      <c r="F200" s="520" t="s">
        <v>66</v>
      </c>
      <c r="G200" s="521"/>
      <c r="H200" s="520" t="s">
        <v>65</v>
      </c>
      <c r="I200" s="521"/>
      <c r="J200" s="520" t="s">
        <v>67</v>
      </c>
      <c r="K200" s="521"/>
      <c r="L200" s="520" t="s">
        <v>68</v>
      </c>
      <c r="M200" s="521"/>
      <c r="N200" s="520" t="s">
        <v>69</v>
      </c>
      <c r="O200" s="596"/>
      <c r="P200" s="520" t="s">
        <v>70</v>
      </c>
      <c r="Q200" s="521"/>
      <c r="R200" s="520" t="s">
        <v>71</v>
      </c>
      <c r="S200" s="521"/>
      <c r="T200" s="520" t="s">
        <v>72</v>
      </c>
      <c r="U200" s="596"/>
      <c r="V200" s="848" t="s">
        <v>85</v>
      </c>
      <c r="W200" s="849"/>
      <c r="X200" s="44"/>
      <c r="Y200" s="45"/>
      <c r="Z200" s="45"/>
      <c r="AA200" s="39"/>
      <c r="AB200" s="42"/>
      <c r="AC200" s="42"/>
    </row>
    <row r="201" spans="1:32" ht="11.25" customHeight="1" thickBot="1">
      <c r="A201" s="2"/>
      <c r="B201" s="853"/>
      <c r="C201" s="854"/>
      <c r="D201" s="854"/>
      <c r="E201" s="855"/>
      <c r="F201" s="512" t="s">
        <v>127</v>
      </c>
      <c r="G201" s="819"/>
      <c r="H201" s="850" t="s">
        <v>127</v>
      </c>
      <c r="I201" s="819"/>
      <c r="J201" s="850" t="s">
        <v>127</v>
      </c>
      <c r="K201" s="819"/>
      <c r="L201" s="850" t="s">
        <v>127</v>
      </c>
      <c r="M201" s="819"/>
      <c r="N201" s="850" t="s">
        <v>127</v>
      </c>
      <c r="O201" s="819"/>
      <c r="P201" s="850" t="s">
        <v>127</v>
      </c>
      <c r="Q201" s="819"/>
      <c r="R201" s="850" t="s">
        <v>127</v>
      </c>
      <c r="S201" s="819"/>
      <c r="T201" s="850" t="s">
        <v>127</v>
      </c>
      <c r="U201" s="851"/>
      <c r="V201" s="847" t="s">
        <v>128</v>
      </c>
      <c r="W201" s="827"/>
      <c r="X201" s="44"/>
      <c r="Y201" s="50"/>
      <c r="Z201" s="57"/>
      <c r="AA201" s="39"/>
      <c r="AB201" s="39"/>
      <c r="AC201" s="42"/>
    </row>
    <row r="202" spans="1:32" ht="11.25" customHeight="1">
      <c r="A202" s="2"/>
      <c r="B202" s="587" t="s">
        <v>179</v>
      </c>
      <c r="C202" s="687"/>
      <c r="D202" s="687"/>
      <c r="E202" s="588"/>
      <c r="F202" s="775">
        <f>SUM(F260,F318,F376)</f>
        <v>0</v>
      </c>
      <c r="G202" s="774"/>
      <c r="H202" s="772">
        <f>SUM(H260,H318,H376)</f>
        <v>0</v>
      </c>
      <c r="I202" s="774"/>
      <c r="J202" s="772">
        <f>SUM(J260,J318,J376)</f>
        <v>0</v>
      </c>
      <c r="K202" s="774"/>
      <c r="L202" s="772">
        <f>SUM(L260,L318,L377)</f>
        <v>0</v>
      </c>
      <c r="M202" s="774"/>
      <c r="N202" s="772">
        <f>SUM(N260,N318,N376)</f>
        <v>1</v>
      </c>
      <c r="O202" s="774"/>
      <c r="P202" s="772">
        <f>SUM(P260,P318,P376)</f>
        <v>0</v>
      </c>
      <c r="Q202" s="774"/>
      <c r="R202" s="772">
        <f>SUM(R260,R318,R376)</f>
        <v>0</v>
      </c>
      <c r="S202" s="774"/>
      <c r="T202" s="772">
        <f>SUM(T260,T318,T376)</f>
        <v>0</v>
      </c>
      <c r="U202" s="773"/>
      <c r="V202" s="394">
        <f t="shared" ref="V202:V225" si="12">IF($W$226=0,0,(W202/$W$226))</f>
        <v>0.14285714285714285</v>
      </c>
      <c r="W202" s="14">
        <f t="shared" ref="W202:W225" si="13">SUM(F202:U202)</f>
        <v>1</v>
      </c>
      <c r="X202" s="48"/>
      <c r="Y202" s="60"/>
      <c r="Z202" s="61"/>
      <c r="AA202" s="41"/>
      <c r="AB202" s="40"/>
      <c r="AC202" s="40"/>
    </row>
    <row r="203" spans="1:32" ht="11.25" customHeight="1">
      <c r="A203" s="2"/>
      <c r="B203" s="766" t="s">
        <v>180</v>
      </c>
      <c r="C203" s="443"/>
      <c r="D203" s="443"/>
      <c r="E203" s="767"/>
      <c r="F203" s="770">
        <f>SUM(F261,F319,F377)</f>
        <v>0</v>
      </c>
      <c r="G203" s="769"/>
      <c r="H203" s="768">
        <f>SUM(H261,H319,H377)</f>
        <v>0</v>
      </c>
      <c r="I203" s="769"/>
      <c r="J203" s="768">
        <f>SUM(J261,J319,J377)</f>
        <v>0</v>
      </c>
      <c r="K203" s="769"/>
      <c r="L203" s="768">
        <f>SUM(L261,L319,L377)</f>
        <v>0</v>
      </c>
      <c r="M203" s="769"/>
      <c r="N203" s="768">
        <f>SUM(N261,N319,N377)</f>
        <v>2</v>
      </c>
      <c r="O203" s="769"/>
      <c r="P203" s="768">
        <f>SUM(P261,P319,P377)</f>
        <v>0</v>
      </c>
      <c r="Q203" s="769"/>
      <c r="R203" s="768">
        <f>SUM(R261,R319,R377)</f>
        <v>0</v>
      </c>
      <c r="S203" s="769"/>
      <c r="T203" s="768">
        <f>SUM(T261,T319,T377)</f>
        <v>0</v>
      </c>
      <c r="U203" s="771"/>
      <c r="V203" s="395">
        <f t="shared" si="12"/>
        <v>0.2857142857142857</v>
      </c>
      <c r="W203" s="15">
        <f t="shared" si="13"/>
        <v>2</v>
      </c>
      <c r="X203" s="48"/>
      <c r="Y203" s="60"/>
      <c r="Z203" s="61"/>
      <c r="AA203" s="41"/>
      <c r="AB203" s="40"/>
      <c r="AC203" s="40"/>
    </row>
    <row r="204" spans="1:32" ht="11.25" customHeight="1">
      <c r="A204" s="2"/>
      <c r="B204" s="766" t="s">
        <v>181</v>
      </c>
      <c r="C204" s="443"/>
      <c r="D204" s="443"/>
      <c r="E204" s="767"/>
      <c r="F204" s="770">
        <f>SUM(F262,F320,F378)</f>
        <v>0</v>
      </c>
      <c r="G204" s="769"/>
      <c r="H204" s="768">
        <f t="shared" ref="H204:H225" si="14">SUM(H262,H320,H378)</f>
        <v>0</v>
      </c>
      <c r="I204" s="769"/>
      <c r="J204" s="768">
        <f t="shared" ref="J204:J225" si="15">SUM(J262,J320,J378)</f>
        <v>0</v>
      </c>
      <c r="K204" s="769"/>
      <c r="L204" s="768">
        <f t="shared" ref="L204:L225" si="16">SUM(L262,L320,L378)</f>
        <v>0</v>
      </c>
      <c r="M204" s="769"/>
      <c r="N204" s="768">
        <f t="shared" ref="N204:N225" si="17">SUM(N262,N320,N378)</f>
        <v>0</v>
      </c>
      <c r="O204" s="769"/>
      <c r="P204" s="768">
        <f t="shared" ref="P204:P225" si="18">SUM(P262,P320,P378)</f>
        <v>0</v>
      </c>
      <c r="Q204" s="769"/>
      <c r="R204" s="768">
        <f t="shared" ref="R204:R225" si="19">SUM(R262,R320,R378)</f>
        <v>0</v>
      </c>
      <c r="S204" s="769"/>
      <c r="T204" s="768">
        <f t="shared" ref="T204:T225" si="20">SUM(T262,T320,T378)</f>
        <v>0</v>
      </c>
      <c r="U204" s="771"/>
      <c r="V204" s="395">
        <f t="shared" si="12"/>
        <v>0</v>
      </c>
      <c r="W204" s="15">
        <f t="shared" si="13"/>
        <v>0</v>
      </c>
      <c r="X204" s="48"/>
      <c r="Y204" s="60"/>
      <c r="Z204" s="61"/>
      <c r="AA204" s="41"/>
      <c r="AB204" s="40"/>
      <c r="AC204" s="40"/>
    </row>
    <row r="205" spans="1:32" ht="11.25" customHeight="1">
      <c r="A205" s="2"/>
      <c r="B205" s="766" t="s">
        <v>182</v>
      </c>
      <c r="C205" s="443"/>
      <c r="D205" s="443"/>
      <c r="E205" s="767"/>
      <c r="F205" s="770">
        <f t="shared" ref="F205:F225" si="21">SUM(F263,F321,F379)</f>
        <v>0</v>
      </c>
      <c r="G205" s="769"/>
      <c r="H205" s="768">
        <f t="shared" si="14"/>
        <v>0</v>
      </c>
      <c r="I205" s="769"/>
      <c r="J205" s="768">
        <f t="shared" si="15"/>
        <v>0</v>
      </c>
      <c r="K205" s="769"/>
      <c r="L205" s="768">
        <f t="shared" si="16"/>
        <v>0</v>
      </c>
      <c r="M205" s="769"/>
      <c r="N205" s="768">
        <f t="shared" si="17"/>
        <v>0</v>
      </c>
      <c r="O205" s="769"/>
      <c r="P205" s="768">
        <f t="shared" si="18"/>
        <v>0</v>
      </c>
      <c r="Q205" s="769"/>
      <c r="R205" s="768">
        <f t="shared" si="19"/>
        <v>0</v>
      </c>
      <c r="S205" s="769"/>
      <c r="T205" s="768">
        <f t="shared" si="20"/>
        <v>0</v>
      </c>
      <c r="U205" s="771"/>
      <c r="V205" s="395">
        <f t="shared" si="12"/>
        <v>0</v>
      </c>
      <c r="W205" s="15">
        <f t="shared" si="13"/>
        <v>0</v>
      </c>
      <c r="X205" s="48"/>
      <c r="Y205" s="60"/>
      <c r="Z205" s="61"/>
      <c r="AA205" s="41"/>
      <c r="AB205" s="40"/>
      <c r="AC205" s="40"/>
    </row>
    <row r="206" spans="1:32" ht="11.25" customHeight="1">
      <c r="A206" s="2"/>
      <c r="B206" s="766" t="s">
        <v>183</v>
      </c>
      <c r="C206" s="443"/>
      <c r="D206" s="443"/>
      <c r="E206" s="767"/>
      <c r="F206" s="770">
        <f t="shared" si="21"/>
        <v>0</v>
      </c>
      <c r="G206" s="769"/>
      <c r="H206" s="768">
        <f t="shared" si="14"/>
        <v>0</v>
      </c>
      <c r="I206" s="769"/>
      <c r="J206" s="768">
        <f t="shared" si="15"/>
        <v>0</v>
      </c>
      <c r="K206" s="769"/>
      <c r="L206" s="768">
        <f t="shared" si="16"/>
        <v>0</v>
      </c>
      <c r="M206" s="769"/>
      <c r="N206" s="768">
        <f t="shared" si="17"/>
        <v>0</v>
      </c>
      <c r="O206" s="769"/>
      <c r="P206" s="768">
        <f t="shared" si="18"/>
        <v>0</v>
      </c>
      <c r="Q206" s="769"/>
      <c r="R206" s="768">
        <f t="shared" si="19"/>
        <v>0</v>
      </c>
      <c r="S206" s="769"/>
      <c r="T206" s="768">
        <f t="shared" si="20"/>
        <v>0</v>
      </c>
      <c r="U206" s="771"/>
      <c r="V206" s="395">
        <f t="shared" si="12"/>
        <v>0</v>
      </c>
      <c r="W206" s="15">
        <f t="shared" si="13"/>
        <v>0</v>
      </c>
      <c r="X206" s="48"/>
      <c r="Y206" s="60"/>
      <c r="Z206" s="61"/>
      <c r="AA206" s="41"/>
      <c r="AB206" s="40"/>
      <c r="AC206" s="40"/>
    </row>
    <row r="207" spans="1:32" ht="11.25" customHeight="1">
      <c r="A207" s="2"/>
      <c r="B207" s="766" t="s">
        <v>184</v>
      </c>
      <c r="C207" s="443"/>
      <c r="D207" s="443"/>
      <c r="E207" s="767"/>
      <c r="F207" s="770">
        <f t="shared" si="21"/>
        <v>0</v>
      </c>
      <c r="G207" s="769"/>
      <c r="H207" s="768">
        <f t="shared" si="14"/>
        <v>0</v>
      </c>
      <c r="I207" s="769"/>
      <c r="J207" s="768">
        <f t="shared" si="15"/>
        <v>0</v>
      </c>
      <c r="K207" s="769"/>
      <c r="L207" s="768">
        <f t="shared" si="16"/>
        <v>0</v>
      </c>
      <c r="M207" s="769"/>
      <c r="N207" s="768">
        <f t="shared" si="17"/>
        <v>0</v>
      </c>
      <c r="O207" s="769"/>
      <c r="P207" s="768">
        <f t="shared" si="18"/>
        <v>0</v>
      </c>
      <c r="Q207" s="769"/>
      <c r="R207" s="768">
        <f t="shared" si="19"/>
        <v>0</v>
      </c>
      <c r="S207" s="769"/>
      <c r="T207" s="768">
        <f t="shared" si="20"/>
        <v>0</v>
      </c>
      <c r="U207" s="771"/>
      <c r="V207" s="395">
        <f t="shared" si="12"/>
        <v>0</v>
      </c>
      <c r="W207" s="15">
        <f t="shared" si="13"/>
        <v>0</v>
      </c>
      <c r="X207" s="48"/>
      <c r="Y207" s="60"/>
      <c r="Z207" s="61"/>
      <c r="AA207" s="41"/>
      <c r="AB207" s="40"/>
      <c r="AC207" s="40"/>
    </row>
    <row r="208" spans="1:32" ht="11.25" customHeight="1">
      <c r="A208" s="2"/>
      <c r="B208" s="766" t="s">
        <v>185</v>
      </c>
      <c r="C208" s="443"/>
      <c r="D208" s="443"/>
      <c r="E208" s="767"/>
      <c r="F208" s="770">
        <f t="shared" si="21"/>
        <v>0</v>
      </c>
      <c r="G208" s="769"/>
      <c r="H208" s="768">
        <f t="shared" si="14"/>
        <v>0</v>
      </c>
      <c r="I208" s="769"/>
      <c r="J208" s="768">
        <f t="shared" si="15"/>
        <v>0</v>
      </c>
      <c r="K208" s="769"/>
      <c r="L208" s="768">
        <f t="shared" si="16"/>
        <v>0</v>
      </c>
      <c r="M208" s="769"/>
      <c r="N208" s="768">
        <f t="shared" si="17"/>
        <v>0</v>
      </c>
      <c r="O208" s="769"/>
      <c r="P208" s="768">
        <f t="shared" si="18"/>
        <v>0</v>
      </c>
      <c r="Q208" s="769"/>
      <c r="R208" s="768">
        <f t="shared" si="19"/>
        <v>0</v>
      </c>
      <c r="S208" s="769"/>
      <c r="T208" s="768">
        <f t="shared" si="20"/>
        <v>0</v>
      </c>
      <c r="U208" s="771"/>
      <c r="V208" s="395">
        <f t="shared" si="12"/>
        <v>0</v>
      </c>
      <c r="W208" s="15">
        <f t="shared" si="13"/>
        <v>0</v>
      </c>
      <c r="X208" s="48"/>
      <c r="Y208" s="60"/>
      <c r="Z208" s="61"/>
      <c r="AA208" s="41"/>
      <c r="AB208" s="40"/>
      <c r="AC208" s="40"/>
    </row>
    <row r="209" spans="1:29" ht="11.25" customHeight="1">
      <c r="A209" s="2"/>
      <c r="B209" s="766" t="s">
        <v>186</v>
      </c>
      <c r="C209" s="443"/>
      <c r="D209" s="443"/>
      <c r="E209" s="767"/>
      <c r="F209" s="770">
        <f t="shared" si="21"/>
        <v>0</v>
      </c>
      <c r="G209" s="769"/>
      <c r="H209" s="768">
        <f t="shared" si="14"/>
        <v>0</v>
      </c>
      <c r="I209" s="769"/>
      <c r="J209" s="768">
        <f t="shared" si="15"/>
        <v>0</v>
      </c>
      <c r="K209" s="769"/>
      <c r="L209" s="768">
        <f t="shared" si="16"/>
        <v>0</v>
      </c>
      <c r="M209" s="769"/>
      <c r="N209" s="768">
        <f t="shared" si="17"/>
        <v>0</v>
      </c>
      <c r="O209" s="769"/>
      <c r="P209" s="768">
        <f t="shared" si="18"/>
        <v>0</v>
      </c>
      <c r="Q209" s="769"/>
      <c r="R209" s="768">
        <f t="shared" si="19"/>
        <v>0</v>
      </c>
      <c r="S209" s="769"/>
      <c r="T209" s="768">
        <f t="shared" si="20"/>
        <v>0</v>
      </c>
      <c r="U209" s="771"/>
      <c r="V209" s="395">
        <f t="shared" si="12"/>
        <v>0</v>
      </c>
      <c r="W209" s="15">
        <f t="shared" si="13"/>
        <v>0</v>
      </c>
      <c r="X209" s="48"/>
      <c r="Y209" s="60"/>
      <c r="Z209" s="61"/>
      <c r="AA209" s="41"/>
      <c r="AB209" s="40"/>
      <c r="AC209" s="40"/>
    </row>
    <row r="210" spans="1:29" ht="11.25" customHeight="1">
      <c r="A210" s="2"/>
      <c r="B210" s="766" t="s">
        <v>187</v>
      </c>
      <c r="C210" s="443"/>
      <c r="D210" s="443"/>
      <c r="E210" s="767"/>
      <c r="F210" s="770">
        <f t="shared" si="21"/>
        <v>0</v>
      </c>
      <c r="G210" s="769"/>
      <c r="H210" s="768">
        <f t="shared" si="14"/>
        <v>0</v>
      </c>
      <c r="I210" s="769"/>
      <c r="J210" s="768">
        <f t="shared" si="15"/>
        <v>0</v>
      </c>
      <c r="K210" s="769"/>
      <c r="L210" s="768">
        <f t="shared" si="16"/>
        <v>0</v>
      </c>
      <c r="M210" s="769"/>
      <c r="N210" s="768">
        <f t="shared" si="17"/>
        <v>0</v>
      </c>
      <c r="O210" s="769"/>
      <c r="P210" s="768">
        <f t="shared" si="18"/>
        <v>0</v>
      </c>
      <c r="Q210" s="769"/>
      <c r="R210" s="768">
        <f t="shared" si="19"/>
        <v>0</v>
      </c>
      <c r="S210" s="769"/>
      <c r="T210" s="768">
        <f t="shared" si="20"/>
        <v>0</v>
      </c>
      <c r="U210" s="771"/>
      <c r="V210" s="395">
        <f t="shared" si="12"/>
        <v>0</v>
      </c>
      <c r="W210" s="15">
        <f t="shared" si="13"/>
        <v>0</v>
      </c>
      <c r="X210" s="48"/>
      <c r="Y210" s="60"/>
      <c r="Z210" s="61"/>
      <c r="AA210" s="41"/>
      <c r="AB210" s="40"/>
      <c r="AC210" s="40"/>
    </row>
    <row r="211" spans="1:29" ht="11.25" customHeight="1">
      <c r="A211" s="2"/>
      <c r="B211" s="766" t="s">
        <v>188</v>
      </c>
      <c r="C211" s="443"/>
      <c r="D211" s="443"/>
      <c r="E211" s="767"/>
      <c r="F211" s="770">
        <f t="shared" si="21"/>
        <v>0</v>
      </c>
      <c r="G211" s="769"/>
      <c r="H211" s="768">
        <f t="shared" si="14"/>
        <v>0</v>
      </c>
      <c r="I211" s="769"/>
      <c r="J211" s="768">
        <f t="shared" si="15"/>
        <v>0</v>
      </c>
      <c r="K211" s="769"/>
      <c r="L211" s="768">
        <f t="shared" si="16"/>
        <v>0</v>
      </c>
      <c r="M211" s="769"/>
      <c r="N211" s="768">
        <f t="shared" si="17"/>
        <v>0</v>
      </c>
      <c r="O211" s="769"/>
      <c r="P211" s="768">
        <f t="shared" si="18"/>
        <v>0</v>
      </c>
      <c r="Q211" s="769"/>
      <c r="R211" s="768">
        <f t="shared" si="19"/>
        <v>0</v>
      </c>
      <c r="S211" s="769"/>
      <c r="T211" s="768">
        <f t="shared" si="20"/>
        <v>0</v>
      </c>
      <c r="U211" s="771"/>
      <c r="V211" s="395">
        <f t="shared" si="12"/>
        <v>0</v>
      </c>
      <c r="W211" s="15">
        <f t="shared" si="13"/>
        <v>0</v>
      </c>
      <c r="X211" s="48"/>
      <c r="Y211" s="60"/>
      <c r="Z211" s="61"/>
      <c r="AA211" s="41"/>
      <c r="AB211" s="40"/>
      <c r="AC211" s="40"/>
    </row>
    <row r="212" spans="1:29" ht="11.25" customHeight="1">
      <c r="A212" s="2"/>
      <c r="B212" s="766" t="s">
        <v>189</v>
      </c>
      <c r="C212" s="443"/>
      <c r="D212" s="443"/>
      <c r="E212" s="767"/>
      <c r="F212" s="770">
        <f t="shared" si="21"/>
        <v>0</v>
      </c>
      <c r="G212" s="769"/>
      <c r="H212" s="768">
        <f t="shared" si="14"/>
        <v>0</v>
      </c>
      <c r="I212" s="769"/>
      <c r="J212" s="768">
        <f t="shared" si="15"/>
        <v>0</v>
      </c>
      <c r="K212" s="769"/>
      <c r="L212" s="768">
        <f t="shared" si="16"/>
        <v>0</v>
      </c>
      <c r="M212" s="769"/>
      <c r="N212" s="768">
        <f t="shared" si="17"/>
        <v>0</v>
      </c>
      <c r="O212" s="769"/>
      <c r="P212" s="768">
        <f t="shared" si="18"/>
        <v>0</v>
      </c>
      <c r="Q212" s="769"/>
      <c r="R212" s="768">
        <f t="shared" si="19"/>
        <v>0</v>
      </c>
      <c r="S212" s="769"/>
      <c r="T212" s="768">
        <f t="shared" si="20"/>
        <v>0</v>
      </c>
      <c r="U212" s="771"/>
      <c r="V212" s="395">
        <f t="shared" si="12"/>
        <v>0</v>
      </c>
      <c r="W212" s="15">
        <f t="shared" si="13"/>
        <v>0</v>
      </c>
      <c r="X212" s="48"/>
      <c r="Y212" s="60"/>
      <c r="Z212" s="61"/>
      <c r="AA212" s="41"/>
      <c r="AB212" s="40"/>
      <c r="AC212" s="40"/>
    </row>
    <row r="213" spans="1:29" ht="11.25" customHeight="1">
      <c r="A213" s="2"/>
      <c r="B213" s="766" t="s">
        <v>190</v>
      </c>
      <c r="C213" s="443"/>
      <c r="D213" s="443"/>
      <c r="E213" s="767"/>
      <c r="F213" s="770">
        <f t="shared" si="21"/>
        <v>0</v>
      </c>
      <c r="G213" s="769"/>
      <c r="H213" s="768">
        <f t="shared" si="14"/>
        <v>0</v>
      </c>
      <c r="I213" s="769"/>
      <c r="J213" s="768">
        <f t="shared" si="15"/>
        <v>0</v>
      </c>
      <c r="K213" s="769"/>
      <c r="L213" s="768">
        <f t="shared" si="16"/>
        <v>0</v>
      </c>
      <c r="M213" s="769"/>
      <c r="N213" s="768">
        <f t="shared" si="17"/>
        <v>0</v>
      </c>
      <c r="O213" s="769"/>
      <c r="P213" s="768">
        <f t="shared" si="18"/>
        <v>0</v>
      </c>
      <c r="Q213" s="769"/>
      <c r="R213" s="768">
        <f t="shared" si="19"/>
        <v>0</v>
      </c>
      <c r="S213" s="769"/>
      <c r="T213" s="768">
        <f t="shared" si="20"/>
        <v>0</v>
      </c>
      <c r="U213" s="771"/>
      <c r="V213" s="395">
        <f t="shared" si="12"/>
        <v>0</v>
      </c>
      <c r="W213" s="15">
        <f t="shared" si="13"/>
        <v>0</v>
      </c>
      <c r="X213" s="48"/>
      <c r="Y213" s="60"/>
      <c r="Z213" s="61"/>
      <c r="AA213" s="41"/>
      <c r="AB213" s="40"/>
      <c r="AC213" s="40"/>
    </row>
    <row r="214" spans="1:29" ht="11.25" customHeight="1">
      <c r="A214" s="2"/>
      <c r="B214" s="766" t="s">
        <v>191</v>
      </c>
      <c r="C214" s="443"/>
      <c r="D214" s="443"/>
      <c r="E214" s="767"/>
      <c r="F214" s="770">
        <f t="shared" si="21"/>
        <v>0</v>
      </c>
      <c r="G214" s="769"/>
      <c r="H214" s="768">
        <f t="shared" si="14"/>
        <v>0</v>
      </c>
      <c r="I214" s="769"/>
      <c r="J214" s="768">
        <f t="shared" si="15"/>
        <v>0</v>
      </c>
      <c r="K214" s="769"/>
      <c r="L214" s="768">
        <f t="shared" si="16"/>
        <v>0</v>
      </c>
      <c r="M214" s="769"/>
      <c r="N214" s="768">
        <f t="shared" si="17"/>
        <v>0</v>
      </c>
      <c r="O214" s="769"/>
      <c r="P214" s="768">
        <f t="shared" si="18"/>
        <v>0</v>
      </c>
      <c r="Q214" s="769"/>
      <c r="R214" s="768">
        <f t="shared" si="19"/>
        <v>0</v>
      </c>
      <c r="S214" s="769"/>
      <c r="T214" s="768">
        <f t="shared" si="20"/>
        <v>0</v>
      </c>
      <c r="U214" s="771"/>
      <c r="V214" s="395">
        <f t="shared" si="12"/>
        <v>0</v>
      </c>
      <c r="W214" s="15">
        <f t="shared" si="13"/>
        <v>0</v>
      </c>
      <c r="X214" s="48"/>
      <c r="Y214" s="60"/>
      <c r="Z214" s="61"/>
      <c r="AA214" s="41"/>
      <c r="AB214" s="40"/>
      <c r="AC214" s="40"/>
    </row>
    <row r="215" spans="1:29" ht="11.25" customHeight="1">
      <c r="A215" s="2"/>
      <c r="B215" s="766" t="s">
        <v>192</v>
      </c>
      <c r="C215" s="443"/>
      <c r="D215" s="443"/>
      <c r="E215" s="767"/>
      <c r="F215" s="770">
        <f t="shared" si="21"/>
        <v>0</v>
      </c>
      <c r="G215" s="769"/>
      <c r="H215" s="768">
        <f t="shared" si="14"/>
        <v>0</v>
      </c>
      <c r="I215" s="769"/>
      <c r="J215" s="768">
        <f t="shared" si="15"/>
        <v>0</v>
      </c>
      <c r="K215" s="769"/>
      <c r="L215" s="768">
        <f t="shared" si="16"/>
        <v>0</v>
      </c>
      <c r="M215" s="769"/>
      <c r="N215" s="768">
        <f t="shared" si="17"/>
        <v>0</v>
      </c>
      <c r="O215" s="769"/>
      <c r="P215" s="768">
        <f t="shared" si="18"/>
        <v>0</v>
      </c>
      <c r="Q215" s="769"/>
      <c r="R215" s="768">
        <f t="shared" si="19"/>
        <v>0</v>
      </c>
      <c r="S215" s="769"/>
      <c r="T215" s="768">
        <f t="shared" si="20"/>
        <v>0</v>
      </c>
      <c r="U215" s="771"/>
      <c r="V215" s="395">
        <f t="shared" si="12"/>
        <v>0</v>
      </c>
      <c r="W215" s="15">
        <f t="shared" si="13"/>
        <v>0</v>
      </c>
      <c r="X215" s="48"/>
      <c r="Y215" s="60"/>
      <c r="Z215" s="61"/>
      <c r="AA215" s="41"/>
      <c r="AB215" s="40"/>
      <c r="AC215" s="40"/>
    </row>
    <row r="216" spans="1:29" ht="11.25" customHeight="1">
      <c r="A216" s="2"/>
      <c r="B216" s="766" t="s">
        <v>193</v>
      </c>
      <c r="C216" s="443"/>
      <c r="D216" s="443"/>
      <c r="E216" s="767"/>
      <c r="F216" s="770">
        <f t="shared" si="21"/>
        <v>0</v>
      </c>
      <c r="G216" s="769"/>
      <c r="H216" s="768">
        <f t="shared" si="14"/>
        <v>1</v>
      </c>
      <c r="I216" s="769"/>
      <c r="J216" s="768">
        <f t="shared" si="15"/>
        <v>1</v>
      </c>
      <c r="K216" s="769"/>
      <c r="L216" s="768">
        <f t="shared" si="16"/>
        <v>0</v>
      </c>
      <c r="M216" s="769"/>
      <c r="N216" s="768">
        <f t="shared" si="17"/>
        <v>0</v>
      </c>
      <c r="O216" s="769"/>
      <c r="P216" s="768">
        <f t="shared" si="18"/>
        <v>0</v>
      </c>
      <c r="Q216" s="769"/>
      <c r="R216" s="768">
        <f t="shared" si="19"/>
        <v>0</v>
      </c>
      <c r="S216" s="769"/>
      <c r="T216" s="768">
        <f t="shared" si="20"/>
        <v>0</v>
      </c>
      <c r="U216" s="771"/>
      <c r="V216" s="395">
        <f t="shared" si="12"/>
        <v>0.2857142857142857</v>
      </c>
      <c r="W216" s="15">
        <f t="shared" si="13"/>
        <v>2</v>
      </c>
      <c r="X216" s="48"/>
      <c r="Y216" s="60"/>
      <c r="Z216" s="61"/>
      <c r="AA216" s="41"/>
      <c r="AB216" s="40"/>
      <c r="AC216" s="40"/>
    </row>
    <row r="217" spans="1:29" ht="11.25" customHeight="1">
      <c r="A217" s="2"/>
      <c r="B217" s="766" t="s">
        <v>194</v>
      </c>
      <c r="C217" s="443"/>
      <c r="D217" s="443"/>
      <c r="E217" s="767"/>
      <c r="F217" s="770">
        <f t="shared" si="21"/>
        <v>0</v>
      </c>
      <c r="G217" s="769"/>
      <c r="H217" s="768">
        <f t="shared" si="14"/>
        <v>0</v>
      </c>
      <c r="I217" s="769"/>
      <c r="J217" s="768">
        <f t="shared" si="15"/>
        <v>0</v>
      </c>
      <c r="K217" s="769"/>
      <c r="L217" s="768">
        <f t="shared" si="16"/>
        <v>0</v>
      </c>
      <c r="M217" s="769"/>
      <c r="N217" s="768">
        <f t="shared" si="17"/>
        <v>2</v>
      </c>
      <c r="O217" s="769"/>
      <c r="P217" s="768">
        <f t="shared" si="18"/>
        <v>0</v>
      </c>
      <c r="Q217" s="769"/>
      <c r="R217" s="768">
        <f t="shared" si="19"/>
        <v>0</v>
      </c>
      <c r="S217" s="769"/>
      <c r="T217" s="768">
        <f t="shared" si="20"/>
        <v>0</v>
      </c>
      <c r="U217" s="771"/>
      <c r="V217" s="395">
        <f t="shared" si="12"/>
        <v>0.2857142857142857</v>
      </c>
      <c r="W217" s="15">
        <f t="shared" si="13"/>
        <v>2</v>
      </c>
      <c r="X217" s="48"/>
      <c r="Y217" s="60"/>
      <c r="Z217" s="61"/>
      <c r="AA217" s="41"/>
      <c r="AB217" s="40"/>
      <c r="AC217" s="40"/>
    </row>
    <row r="218" spans="1:29" ht="11.25" customHeight="1">
      <c r="A218" s="2"/>
      <c r="B218" s="766" t="s">
        <v>195</v>
      </c>
      <c r="C218" s="443"/>
      <c r="D218" s="443"/>
      <c r="E218" s="767"/>
      <c r="F218" s="770">
        <f t="shared" si="21"/>
        <v>0</v>
      </c>
      <c r="G218" s="769"/>
      <c r="H218" s="768">
        <f t="shared" si="14"/>
        <v>0</v>
      </c>
      <c r="I218" s="769"/>
      <c r="J218" s="768">
        <f t="shared" si="15"/>
        <v>0</v>
      </c>
      <c r="K218" s="769"/>
      <c r="L218" s="768">
        <f t="shared" si="16"/>
        <v>0</v>
      </c>
      <c r="M218" s="769"/>
      <c r="N218" s="768">
        <f t="shared" si="17"/>
        <v>0</v>
      </c>
      <c r="O218" s="769"/>
      <c r="P218" s="768">
        <f t="shared" si="18"/>
        <v>0</v>
      </c>
      <c r="Q218" s="769"/>
      <c r="R218" s="768">
        <f t="shared" si="19"/>
        <v>0</v>
      </c>
      <c r="S218" s="769"/>
      <c r="T218" s="768">
        <f t="shared" si="20"/>
        <v>0</v>
      </c>
      <c r="U218" s="771"/>
      <c r="V218" s="395">
        <f t="shared" si="12"/>
        <v>0</v>
      </c>
      <c r="W218" s="15">
        <f t="shared" si="13"/>
        <v>0</v>
      </c>
      <c r="X218" s="48"/>
      <c r="Y218" s="60"/>
      <c r="Z218" s="61"/>
      <c r="AA218" s="41"/>
      <c r="AB218" s="40"/>
      <c r="AC218" s="40"/>
    </row>
    <row r="219" spans="1:29" ht="11.25" customHeight="1">
      <c r="A219" s="2"/>
      <c r="B219" s="766" t="s">
        <v>196</v>
      </c>
      <c r="C219" s="443"/>
      <c r="D219" s="443"/>
      <c r="E219" s="767"/>
      <c r="F219" s="770">
        <f t="shared" si="21"/>
        <v>0</v>
      </c>
      <c r="G219" s="769"/>
      <c r="H219" s="768">
        <f t="shared" si="14"/>
        <v>0</v>
      </c>
      <c r="I219" s="769"/>
      <c r="J219" s="768">
        <f t="shared" si="15"/>
        <v>0</v>
      </c>
      <c r="K219" s="769"/>
      <c r="L219" s="768">
        <f t="shared" si="16"/>
        <v>0</v>
      </c>
      <c r="M219" s="769"/>
      <c r="N219" s="768">
        <f t="shared" si="17"/>
        <v>0</v>
      </c>
      <c r="O219" s="769"/>
      <c r="P219" s="768">
        <f t="shared" si="18"/>
        <v>0</v>
      </c>
      <c r="Q219" s="769"/>
      <c r="R219" s="768">
        <f t="shared" si="19"/>
        <v>0</v>
      </c>
      <c r="S219" s="769"/>
      <c r="T219" s="768">
        <f t="shared" si="20"/>
        <v>0</v>
      </c>
      <c r="U219" s="771"/>
      <c r="V219" s="395">
        <f t="shared" si="12"/>
        <v>0</v>
      </c>
      <c r="W219" s="15">
        <f t="shared" si="13"/>
        <v>0</v>
      </c>
      <c r="X219" s="48"/>
      <c r="Y219" s="60"/>
      <c r="Z219" s="61"/>
      <c r="AA219" s="41"/>
      <c r="AB219" s="40"/>
      <c r="AC219" s="40"/>
    </row>
    <row r="220" spans="1:29" ht="11.25" customHeight="1">
      <c r="A220" s="2"/>
      <c r="B220" s="766" t="s">
        <v>197</v>
      </c>
      <c r="C220" s="443"/>
      <c r="D220" s="443"/>
      <c r="E220" s="767"/>
      <c r="F220" s="770">
        <f t="shared" si="21"/>
        <v>0</v>
      </c>
      <c r="G220" s="769"/>
      <c r="H220" s="768">
        <f t="shared" si="14"/>
        <v>0</v>
      </c>
      <c r="I220" s="769"/>
      <c r="J220" s="768">
        <f t="shared" si="15"/>
        <v>0</v>
      </c>
      <c r="K220" s="769"/>
      <c r="L220" s="768">
        <f t="shared" si="16"/>
        <v>0</v>
      </c>
      <c r="M220" s="769"/>
      <c r="N220" s="768">
        <f t="shared" si="17"/>
        <v>0</v>
      </c>
      <c r="O220" s="769"/>
      <c r="P220" s="768">
        <f t="shared" si="18"/>
        <v>0</v>
      </c>
      <c r="Q220" s="769"/>
      <c r="R220" s="768">
        <f t="shared" si="19"/>
        <v>0</v>
      </c>
      <c r="S220" s="769"/>
      <c r="T220" s="768">
        <f t="shared" si="20"/>
        <v>0</v>
      </c>
      <c r="U220" s="771"/>
      <c r="V220" s="395">
        <f t="shared" si="12"/>
        <v>0</v>
      </c>
      <c r="W220" s="15">
        <f t="shared" si="13"/>
        <v>0</v>
      </c>
      <c r="X220" s="48"/>
      <c r="Y220" s="60"/>
      <c r="Z220" s="61"/>
      <c r="AA220" s="41"/>
      <c r="AB220" s="40"/>
      <c r="AC220" s="40"/>
    </row>
    <row r="221" spans="1:29" ht="11.25" customHeight="1">
      <c r="A221" s="2"/>
      <c r="B221" s="766" t="s">
        <v>198</v>
      </c>
      <c r="C221" s="443"/>
      <c r="D221" s="443"/>
      <c r="E221" s="767"/>
      <c r="F221" s="770">
        <f t="shared" si="21"/>
        <v>0</v>
      </c>
      <c r="G221" s="769"/>
      <c r="H221" s="768">
        <f t="shared" si="14"/>
        <v>0</v>
      </c>
      <c r="I221" s="769"/>
      <c r="J221" s="768">
        <f t="shared" si="15"/>
        <v>0</v>
      </c>
      <c r="K221" s="769"/>
      <c r="L221" s="768">
        <f t="shared" si="16"/>
        <v>0</v>
      </c>
      <c r="M221" s="769"/>
      <c r="N221" s="768">
        <f t="shared" si="17"/>
        <v>0</v>
      </c>
      <c r="O221" s="769"/>
      <c r="P221" s="768">
        <f t="shared" si="18"/>
        <v>0</v>
      </c>
      <c r="Q221" s="769"/>
      <c r="R221" s="768">
        <f t="shared" si="19"/>
        <v>0</v>
      </c>
      <c r="S221" s="769"/>
      <c r="T221" s="768">
        <f t="shared" si="20"/>
        <v>0</v>
      </c>
      <c r="U221" s="771"/>
      <c r="V221" s="395">
        <f t="shared" si="12"/>
        <v>0</v>
      </c>
      <c r="W221" s="15">
        <f t="shared" si="13"/>
        <v>0</v>
      </c>
      <c r="X221" s="48"/>
      <c r="Y221" s="60"/>
      <c r="Z221" s="61"/>
      <c r="AA221" s="41"/>
      <c r="AB221" s="40"/>
      <c r="AC221" s="40"/>
    </row>
    <row r="222" spans="1:29" ht="11.25" customHeight="1">
      <c r="A222" s="2"/>
      <c r="B222" s="766" t="s">
        <v>199</v>
      </c>
      <c r="C222" s="443"/>
      <c r="D222" s="443"/>
      <c r="E222" s="767"/>
      <c r="F222" s="770">
        <f t="shared" si="21"/>
        <v>0</v>
      </c>
      <c r="G222" s="769"/>
      <c r="H222" s="768">
        <f t="shared" si="14"/>
        <v>0</v>
      </c>
      <c r="I222" s="769"/>
      <c r="J222" s="768">
        <f t="shared" si="15"/>
        <v>0</v>
      </c>
      <c r="K222" s="769"/>
      <c r="L222" s="768">
        <f t="shared" si="16"/>
        <v>0</v>
      </c>
      <c r="M222" s="769"/>
      <c r="N222" s="768">
        <f t="shared" si="17"/>
        <v>0</v>
      </c>
      <c r="O222" s="769"/>
      <c r="P222" s="768">
        <f t="shared" si="18"/>
        <v>0</v>
      </c>
      <c r="Q222" s="769"/>
      <c r="R222" s="768">
        <f t="shared" si="19"/>
        <v>0</v>
      </c>
      <c r="S222" s="769"/>
      <c r="T222" s="768">
        <f t="shared" si="20"/>
        <v>0</v>
      </c>
      <c r="U222" s="771"/>
      <c r="V222" s="395">
        <f t="shared" si="12"/>
        <v>0</v>
      </c>
      <c r="W222" s="15">
        <f t="shared" si="13"/>
        <v>0</v>
      </c>
      <c r="X222" s="48"/>
      <c r="Y222" s="60"/>
      <c r="Z222" s="61"/>
      <c r="AA222" s="41"/>
      <c r="AB222" s="40"/>
      <c r="AC222" s="40"/>
    </row>
    <row r="223" spans="1:29" ht="11.25" customHeight="1">
      <c r="A223" s="2"/>
      <c r="B223" s="766" t="s">
        <v>200</v>
      </c>
      <c r="C223" s="443"/>
      <c r="D223" s="443"/>
      <c r="E223" s="767"/>
      <c r="F223" s="770">
        <f t="shared" si="21"/>
        <v>0</v>
      </c>
      <c r="G223" s="769"/>
      <c r="H223" s="768">
        <f t="shared" si="14"/>
        <v>0</v>
      </c>
      <c r="I223" s="769"/>
      <c r="J223" s="768">
        <f t="shared" si="15"/>
        <v>0</v>
      </c>
      <c r="K223" s="769"/>
      <c r="L223" s="768">
        <f t="shared" si="16"/>
        <v>0</v>
      </c>
      <c r="M223" s="769"/>
      <c r="N223" s="768">
        <f t="shared" si="17"/>
        <v>0</v>
      </c>
      <c r="O223" s="769"/>
      <c r="P223" s="768">
        <f t="shared" si="18"/>
        <v>0</v>
      </c>
      <c r="Q223" s="769"/>
      <c r="R223" s="768">
        <f t="shared" si="19"/>
        <v>0</v>
      </c>
      <c r="S223" s="769"/>
      <c r="T223" s="768">
        <f t="shared" si="20"/>
        <v>0</v>
      </c>
      <c r="U223" s="771"/>
      <c r="V223" s="395">
        <f t="shared" si="12"/>
        <v>0</v>
      </c>
      <c r="W223" s="15">
        <f t="shared" si="13"/>
        <v>0</v>
      </c>
      <c r="X223" s="48"/>
      <c r="Y223" s="60"/>
      <c r="Z223" s="61"/>
      <c r="AA223" s="41"/>
      <c r="AB223" s="40"/>
      <c r="AC223" s="40"/>
    </row>
    <row r="224" spans="1:29" ht="11.25" customHeight="1">
      <c r="A224" s="2"/>
      <c r="B224" s="766" t="s">
        <v>201</v>
      </c>
      <c r="C224" s="443"/>
      <c r="D224" s="443"/>
      <c r="E224" s="767"/>
      <c r="F224" s="770">
        <f t="shared" si="21"/>
        <v>0</v>
      </c>
      <c r="G224" s="769"/>
      <c r="H224" s="768">
        <f t="shared" si="14"/>
        <v>0</v>
      </c>
      <c r="I224" s="769"/>
      <c r="J224" s="768">
        <f t="shared" si="15"/>
        <v>0</v>
      </c>
      <c r="K224" s="769"/>
      <c r="L224" s="768">
        <f t="shared" si="16"/>
        <v>0</v>
      </c>
      <c r="M224" s="769"/>
      <c r="N224" s="768">
        <f t="shared" si="17"/>
        <v>0</v>
      </c>
      <c r="O224" s="769"/>
      <c r="P224" s="768">
        <f t="shared" si="18"/>
        <v>0</v>
      </c>
      <c r="Q224" s="769"/>
      <c r="R224" s="768">
        <f t="shared" si="19"/>
        <v>0</v>
      </c>
      <c r="S224" s="769"/>
      <c r="T224" s="768">
        <f t="shared" si="20"/>
        <v>0</v>
      </c>
      <c r="U224" s="771"/>
      <c r="V224" s="395">
        <f t="shared" si="12"/>
        <v>0</v>
      </c>
      <c r="W224" s="15">
        <f t="shared" si="13"/>
        <v>0</v>
      </c>
      <c r="X224" s="48"/>
      <c r="Y224" s="60"/>
      <c r="Z224" s="61"/>
      <c r="AA224" s="41"/>
      <c r="AB224" s="40"/>
      <c r="AC224" s="40"/>
    </row>
    <row r="225" spans="1:29" ht="11.25" customHeight="1" thickBot="1">
      <c r="A225" s="2"/>
      <c r="B225" s="766" t="s">
        <v>202</v>
      </c>
      <c r="C225" s="443"/>
      <c r="D225" s="443"/>
      <c r="E225" s="767"/>
      <c r="F225" s="770">
        <f t="shared" si="21"/>
        <v>0</v>
      </c>
      <c r="G225" s="769"/>
      <c r="H225" s="768">
        <f t="shared" si="14"/>
        <v>0</v>
      </c>
      <c r="I225" s="769"/>
      <c r="J225" s="768">
        <f t="shared" si="15"/>
        <v>0</v>
      </c>
      <c r="K225" s="769"/>
      <c r="L225" s="768">
        <f t="shared" si="16"/>
        <v>0</v>
      </c>
      <c r="M225" s="769"/>
      <c r="N225" s="768">
        <f t="shared" si="17"/>
        <v>0</v>
      </c>
      <c r="O225" s="769"/>
      <c r="P225" s="768">
        <f t="shared" si="18"/>
        <v>0</v>
      </c>
      <c r="Q225" s="769"/>
      <c r="R225" s="768">
        <f t="shared" si="19"/>
        <v>0</v>
      </c>
      <c r="S225" s="769"/>
      <c r="T225" s="768">
        <f t="shared" si="20"/>
        <v>0</v>
      </c>
      <c r="U225" s="771"/>
      <c r="V225" s="395">
        <f t="shared" si="12"/>
        <v>0</v>
      </c>
      <c r="W225" s="23">
        <f t="shared" si="13"/>
        <v>0</v>
      </c>
      <c r="X225" s="48"/>
      <c r="Y225" s="60"/>
      <c r="Z225" s="61"/>
      <c r="AA225" s="41"/>
      <c r="AB225" s="40"/>
      <c r="AC225" s="40"/>
    </row>
    <row r="226" spans="1:29" s="67" customFormat="1" ht="18.75" customHeight="1" thickTop="1" thickBot="1">
      <c r="B226" s="823" t="s">
        <v>85</v>
      </c>
      <c r="C226" s="824"/>
      <c r="D226" s="824"/>
      <c r="E226" s="825"/>
      <c r="F226" s="826">
        <f>SUM(F202:F225)</f>
        <v>0</v>
      </c>
      <c r="G226" s="822"/>
      <c r="H226" s="820">
        <f>SUM(H202:H225)</f>
        <v>1</v>
      </c>
      <c r="I226" s="822"/>
      <c r="J226" s="820">
        <f>SUM(J202:J225)</f>
        <v>1</v>
      </c>
      <c r="K226" s="822"/>
      <c r="L226" s="820">
        <f>SUM(L202:L225)</f>
        <v>0</v>
      </c>
      <c r="M226" s="822"/>
      <c r="N226" s="820">
        <f>SUM(N202:N225)</f>
        <v>5</v>
      </c>
      <c r="O226" s="822"/>
      <c r="P226" s="820">
        <f>SUM(P202:P225)</f>
        <v>0</v>
      </c>
      <c r="Q226" s="822"/>
      <c r="R226" s="820">
        <f>SUM(R202:R225)</f>
        <v>0</v>
      </c>
      <c r="S226" s="822"/>
      <c r="T226" s="820">
        <f>SUM(T202:T225)</f>
        <v>0</v>
      </c>
      <c r="U226" s="821"/>
      <c r="V226" s="119">
        <f>SUM(V202:V225)</f>
        <v>0.99999999999999989</v>
      </c>
      <c r="W226" s="68">
        <f>SUM(W202:W225)</f>
        <v>7</v>
      </c>
      <c r="X226" s="69"/>
      <c r="Y226" s="70"/>
      <c r="Z226" s="71"/>
      <c r="AA226" s="72"/>
      <c r="AB226" s="73"/>
      <c r="AC226" s="73"/>
    </row>
    <row r="227" spans="1:29" s="67" customFormat="1" ht="11.25" customHeight="1">
      <c r="B227" s="335"/>
      <c r="C227" s="335"/>
      <c r="D227" s="335"/>
      <c r="E227" s="335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7"/>
      <c r="W227" s="73"/>
      <c r="X227" s="69"/>
      <c r="Y227" s="70"/>
      <c r="Z227" s="71"/>
      <c r="AA227" s="72"/>
      <c r="AB227" s="73"/>
      <c r="AC227" s="73"/>
    </row>
    <row r="228" spans="1:29" ht="18" customHeight="1" thickBot="1">
      <c r="B228" s="760">
        <v>5</v>
      </c>
      <c r="C228" s="760"/>
      <c r="D228" s="760"/>
      <c r="E228" s="760"/>
      <c r="F228" s="761">
        <v>2</v>
      </c>
      <c r="G228" s="761"/>
      <c r="H228" s="856"/>
      <c r="I228" s="856"/>
      <c r="J228" s="233"/>
      <c r="K228" s="233"/>
    </row>
    <row r="229" spans="1:29" ht="11.25" customHeight="1">
      <c r="B229" s="754" t="s">
        <v>44</v>
      </c>
      <c r="C229" s="755"/>
      <c r="D229" s="755"/>
      <c r="E229" s="756"/>
      <c r="F229" s="747" t="s">
        <v>66</v>
      </c>
      <c r="G229" s="748"/>
      <c r="H229" s="747" t="s">
        <v>65</v>
      </c>
      <c r="I229" s="748"/>
      <c r="J229" s="747" t="s">
        <v>67</v>
      </c>
      <c r="K229" s="748"/>
      <c r="L229" s="747" t="s">
        <v>68</v>
      </c>
      <c r="M229" s="748"/>
      <c r="N229" s="747" t="s">
        <v>69</v>
      </c>
      <c r="O229" s="749"/>
      <c r="P229" s="747" t="s">
        <v>70</v>
      </c>
      <c r="Q229" s="748"/>
      <c r="R229" s="747" t="s">
        <v>71</v>
      </c>
      <c r="S229" s="748"/>
      <c r="T229" s="747" t="s">
        <v>72</v>
      </c>
      <c r="U229" s="749"/>
      <c r="V229" s="750" t="s">
        <v>85</v>
      </c>
      <c r="W229" s="751"/>
      <c r="X229" s="44"/>
      <c r="Y229" s="45"/>
      <c r="Z229" s="45"/>
      <c r="AA229" s="39"/>
      <c r="AB229" s="42"/>
      <c r="AC229" s="42"/>
    </row>
    <row r="230" spans="1:29" ht="11.25" customHeight="1" thickBot="1">
      <c r="A230" s="2"/>
      <c r="B230" s="757"/>
      <c r="C230" s="758"/>
      <c r="D230" s="758"/>
      <c r="E230" s="759"/>
      <c r="F230" s="752" t="s">
        <v>127</v>
      </c>
      <c r="G230" s="753"/>
      <c r="H230" s="738" t="s">
        <v>127</v>
      </c>
      <c r="I230" s="753"/>
      <c r="J230" s="738" t="s">
        <v>127</v>
      </c>
      <c r="K230" s="753"/>
      <c r="L230" s="738" t="s">
        <v>127</v>
      </c>
      <c r="M230" s="753"/>
      <c r="N230" s="738" t="s">
        <v>127</v>
      </c>
      <c r="O230" s="753"/>
      <c r="P230" s="738" t="s">
        <v>127</v>
      </c>
      <c r="Q230" s="753"/>
      <c r="R230" s="738" t="s">
        <v>127</v>
      </c>
      <c r="S230" s="753"/>
      <c r="T230" s="738" t="s">
        <v>127</v>
      </c>
      <c r="U230" s="739"/>
      <c r="V230" s="740" t="s">
        <v>128</v>
      </c>
      <c r="W230" s="741"/>
      <c r="X230" s="44"/>
      <c r="Y230" s="50"/>
      <c r="Z230" s="57"/>
      <c r="AA230" s="39"/>
      <c r="AB230" s="39"/>
      <c r="AC230" s="42"/>
    </row>
    <row r="231" spans="1:29" ht="11.25" customHeight="1">
      <c r="A231" s="2"/>
      <c r="B231" s="742" t="s">
        <v>179</v>
      </c>
      <c r="C231" s="743"/>
      <c r="D231" s="743"/>
      <c r="E231" s="744"/>
      <c r="F231" s="745">
        <f>SUM(F289,F347,F405)</f>
        <v>2</v>
      </c>
      <c r="G231" s="746"/>
      <c r="H231" s="736">
        <f>SUM(H289,H347,H405)</f>
        <v>0</v>
      </c>
      <c r="I231" s="746"/>
      <c r="J231" s="736">
        <f>SUM(J289,J347,J405)</f>
        <v>3</v>
      </c>
      <c r="K231" s="746"/>
      <c r="L231" s="736">
        <f>SUM(L289,L347,L405)</f>
        <v>2</v>
      </c>
      <c r="M231" s="746"/>
      <c r="N231" s="736">
        <f>SUM(N289,N347,N405)</f>
        <v>30</v>
      </c>
      <c r="O231" s="746"/>
      <c r="P231" s="736">
        <f>SUM(P289,P347,P405)</f>
        <v>0</v>
      </c>
      <c r="Q231" s="746"/>
      <c r="R231" s="736">
        <f>SUM(R289,R347,R405)</f>
        <v>0</v>
      </c>
      <c r="S231" s="746"/>
      <c r="T231" s="736">
        <f>SUM(T289,T347,T405)</f>
        <v>0</v>
      </c>
      <c r="U231" s="737"/>
      <c r="V231" s="396">
        <f t="shared" ref="V231:V254" si="22">IF($W$255=0,0,(W231/$W$255))</f>
        <v>4.2189281641961229E-2</v>
      </c>
      <c r="W231" s="194">
        <f t="shared" ref="W231:W254" si="23">SUM(F231:U231)</f>
        <v>37</v>
      </c>
      <c r="X231" s="48"/>
      <c r="Y231" s="60"/>
      <c r="Z231" s="61"/>
      <c r="AA231" s="41"/>
      <c r="AB231" s="40"/>
      <c r="AC231" s="40"/>
    </row>
    <row r="232" spans="1:29" ht="11.25" customHeight="1">
      <c r="A232" s="2"/>
      <c r="B232" s="731" t="s">
        <v>180</v>
      </c>
      <c r="C232" s="732"/>
      <c r="D232" s="732"/>
      <c r="E232" s="733"/>
      <c r="F232" s="734">
        <f>SUM(F290,F348,F406)</f>
        <v>2</v>
      </c>
      <c r="G232" s="735"/>
      <c r="H232" s="729">
        <f>SUM(H290,H348,H406)</f>
        <v>0</v>
      </c>
      <c r="I232" s="735"/>
      <c r="J232" s="729">
        <f>SUM(J290,J348,J406)</f>
        <v>6</v>
      </c>
      <c r="K232" s="735"/>
      <c r="L232" s="729">
        <f>SUM(L290,L348,L406)</f>
        <v>2</v>
      </c>
      <c r="M232" s="735"/>
      <c r="N232" s="729">
        <f>SUM(N290,N348,N406)</f>
        <v>70</v>
      </c>
      <c r="O232" s="735"/>
      <c r="P232" s="729">
        <f>SUM(P290,P348,P406)</f>
        <v>0</v>
      </c>
      <c r="Q232" s="735"/>
      <c r="R232" s="729">
        <f>SUM(R290,R348,R406)</f>
        <v>0</v>
      </c>
      <c r="S232" s="735"/>
      <c r="T232" s="729">
        <f>SUM(T290,T348,T406)</f>
        <v>0</v>
      </c>
      <c r="U232" s="730"/>
      <c r="V232" s="397">
        <f t="shared" si="22"/>
        <v>9.1220068415051314E-2</v>
      </c>
      <c r="W232" s="198">
        <f t="shared" si="23"/>
        <v>80</v>
      </c>
      <c r="X232" s="48"/>
      <c r="Y232" s="60"/>
      <c r="Z232" s="61"/>
      <c r="AA232" s="41"/>
      <c r="AB232" s="40"/>
      <c r="AC232" s="40"/>
    </row>
    <row r="233" spans="1:29" ht="11.25" customHeight="1">
      <c r="A233" s="2"/>
      <c r="B233" s="731" t="s">
        <v>181</v>
      </c>
      <c r="C233" s="732"/>
      <c r="D233" s="732"/>
      <c r="E233" s="733"/>
      <c r="F233" s="734">
        <f t="shared" ref="F233:F254" si="24">SUM(F291,F349,F407)</f>
        <v>1</v>
      </c>
      <c r="G233" s="735"/>
      <c r="H233" s="729">
        <f t="shared" ref="H233:H254" si="25">SUM(H291,H349,H407)</f>
        <v>0</v>
      </c>
      <c r="I233" s="735"/>
      <c r="J233" s="729">
        <f t="shared" ref="J233:J254" si="26">SUM(J291,J349,J407)</f>
        <v>0</v>
      </c>
      <c r="K233" s="735"/>
      <c r="L233" s="729">
        <f t="shared" ref="L233:L254" si="27">SUM(L291,L349,L407)</f>
        <v>2</v>
      </c>
      <c r="M233" s="735"/>
      <c r="N233" s="729">
        <f t="shared" ref="N233:N254" si="28">SUM(N291,N349,N407)</f>
        <v>45</v>
      </c>
      <c r="O233" s="735"/>
      <c r="P233" s="729">
        <f t="shared" ref="P233:P254" si="29">SUM(P291,P349,P407)</f>
        <v>0</v>
      </c>
      <c r="Q233" s="735"/>
      <c r="R233" s="729">
        <f t="shared" ref="R233:R254" si="30">SUM(R291,R349,R407)</f>
        <v>0</v>
      </c>
      <c r="S233" s="735"/>
      <c r="T233" s="729">
        <f t="shared" ref="T233:T254" si="31">SUM(T291,T349,T407)</f>
        <v>0</v>
      </c>
      <c r="U233" s="730"/>
      <c r="V233" s="397">
        <f t="shared" si="22"/>
        <v>5.4732041049030788E-2</v>
      </c>
      <c r="W233" s="198">
        <f t="shared" si="23"/>
        <v>48</v>
      </c>
      <c r="X233" s="48"/>
      <c r="Y233" s="60"/>
      <c r="Z233" s="61"/>
      <c r="AA233" s="41"/>
      <c r="AB233" s="40"/>
      <c r="AC233" s="40"/>
    </row>
    <row r="234" spans="1:29" ht="11.25" customHeight="1">
      <c r="A234" s="2"/>
      <c r="B234" s="731" t="s">
        <v>182</v>
      </c>
      <c r="C234" s="732"/>
      <c r="D234" s="732"/>
      <c r="E234" s="733"/>
      <c r="F234" s="734">
        <f t="shared" si="24"/>
        <v>1</v>
      </c>
      <c r="G234" s="735"/>
      <c r="H234" s="729">
        <f t="shared" si="25"/>
        <v>0</v>
      </c>
      <c r="I234" s="735"/>
      <c r="J234" s="729">
        <f t="shared" si="26"/>
        <v>3</v>
      </c>
      <c r="K234" s="735"/>
      <c r="L234" s="729">
        <f t="shared" si="27"/>
        <v>0</v>
      </c>
      <c r="M234" s="735"/>
      <c r="N234" s="729">
        <f t="shared" si="28"/>
        <v>27</v>
      </c>
      <c r="O234" s="735"/>
      <c r="P234" s="729">
        <f t="shared" si="29"/>
        <v>0</v>
      </c>
      <c r="Q234" s="735"/>
      <c r="R234" s="729">
        <f t="shared" si="30"/>
        <v>0</v>
      </c>
      <c r="S234" s="735"/>
      <c r="T234" s="729">
        <f t="shared" si="31"/>
        <v>0</v>
      </c>
      <c r="U234" s="730"/>
      <c r="V234" s="397">
        <f t="shared" si="22"/>
        <v>3.5347776510832381E-2</v>
      </c>
      <c r="W234" s="198">
        <f t="shared" si="23"/>
        <v>31</v>
      </c>
      <c r="X234" s="48"/>
      <c r="Y234" s="60"/>
      <c r="Z234" s="61"/>
      <c r="AA234" s="41"/>
      <c r="AB234" s="40"/>
      <c r="AC234" s="40"/>
    </row>
    <row r="235" spans="1:29" ht="11.25" customHeight="1">
      <c r="A235" s="2"/>
      <c r="B235" s="731" t="s">
        <v>183</v>
      </c>
      <c r="C235" s="732"/>
      <c r="D235" s="732"/>
      <c r="E235" s="733"/>
      <c r="F235" s="734">
        <f t="shared" si="24"/>
        <v>1</v>
      </c>
      <c r="G235" s="735"/>
      <c r="H235" s="729">
        <f t="shared" si="25"/>
        <v>2</v>
      </c>
      <c r="I235" s="735"/>
      <c r="J235" s="729">
        <f t="shared" si="26"/>
        <v>7</v>
      </c>
      <c r="K235" s="735"/>
      <c r="L235" s="729">
        <f t="shared" si="27"/>
        <v>1</v>
      </c>
      <c r="M235" s="735"/>
      <c r="N235" s="729">
        <f t="shared" si="28"/>
        <v>16</v>
      </c>
      <c r="O235" s="735"/>
      <c r="P235" s="729">
        <f t="shared" si="29"/>
        <v>0</v>
      </c>
      <c r="Q235" s="735"/>
      <c r="R235" s="729">
        <f t="shared" si="30"/>
        <v>0</v>
      </c>
      <c r="S235" s="735"/>
      <c r="T235" s="729">
        <f t="shared" si="31"/>
        <v>0</v>
      </c>
      <c r="U235" s="730"/>
      <c r="V235" s="397">
        <f t="shared" si="22"/>
        <v>3.0786773090079819E-2</v>
      </c>
      <c r="W235" s="198">
        <f t="shared" si="23"/>
        <v>27</v>
      </c>
      <c r="X235" s="48"/>
      <c r="Y235" s="60"/>
      <c r="Z235" s="61"/>
      <c r="AA235" s="41"/>
      <c r="AB235" s="40"/>
      <c r="AC235" s="40"/>
    </row>
    <row r="236" spans="1:29" ht="11.25" customHeight="1">
      <c r="A236" s="2"/>
      <c r="B236" s="731" t="s">
        <v>184</v>
      </c>
      <c r="C236" s="732"/>
      <c r="D236" s="732"/>
      <c r="E236" s="733"/>
      <c r="F236" s="734">
        <f t="shared" si="24"/>
        <v>4</v>
      </c>
      <c r="G236" s="735"/>
      <c r="H236" s="729">
        <f t="shared" si="25"/>
        <v>6</v>
      </c>
      <c r="I236" s="735"/>
      <c r="J236" s="729">
        <f t="shared" si="26"/>
        <v>7</v>
      </c>
      <c r="K236" s="735"/>
      <c r="L236" s="729">
        <f t="shared" si="27"/>
        <v>0</v>
      </c>
      <c r="M236" s="735"/>
      <c r="N236" s="729">
        <f t="shared" si="28"/>
        <v>19</v>
      </c>
      <c r="O236" s="735"/>
      <c r="P236" s="729">
        <f t="shared" si="29"/>
        <v>0</v>
      </c>
      <c r="Q236" s="735"/>
      <c r="R236" s="729">
        <f t="shared" si="30"/>
        <v>0</v>
      </c>
      <c r="S236" s="735"/>
      <c r="T236" s="729">
        <f t="shared" si="31"/>
        <v>0</v>
      </c>
      <c r="U236" s="730"/>
      <c r="V236" s="397">
        <f t="shared" si="22"/>
        <v>4.1049030786773091E-2</v>
      </c>
      <c r="W236" s="198">
        <f t="shared" si="23"/>
        <v>36</v>
      </c>
      <c r="X236" s="48"/>
      <c r="Y236" s="60"/>
      <c r="Z236" s="61"/>
      <c r="AA236" s="41"/>
      <c r="AB236" s="40"/>
      <c r="AC236" s="40"/>
    </row>
    <row r="237" spans="1:29" ht="11.25" customHeight="1">
      <c r="A237" s="2"/>
      <c r="B237" s="731" t="s">
        <v>185</v>
      </c>
      <c r="C237" s="732"/>
      <c r="D237" s="732"/>
      <c r="E237" s="733"/>
      <c r="F237" s="734">
        <f t="shared" si="24"/>
        <v>4</v>
      </c>
      <c r="G237" s="735"/>
      <c r="H237" s="729">
        <f t="shared" si="25"/>
        <v>2</v>
      </c>
      <c r="I237" s="735"/>
      <c r="J237" s="729">
        <f t="shared" si="26"/>
        <v>11</v>
      </c>
      <c r="K237" s="735"/>
      <c r="L237" s="729">
        <f t="shared" si="27"/>
        <v>2</v>
      </c>
      <c r="M237" s="735"/>
      <c r="N237" s="729">
        <f t="shared" si="28"/>
        <v>7</v>
      </c>
      <c r="O237" s="735"/>
      <c r="P237" s="729">
        <f t="shared" si="29"/>
        <v>0</v>
      </c>
      <c r="Q237" s="735"/>
      <c r="R237" s="729">
        <f t="shared" si="30"/>
        <v>0</v>
      </c>
      <c r="S237" s="735"/>
      <c r="T237" s="729">
        <f t="shared" si="31"/>
        <v>0</v>
      </c>
      <c r="U237" s="730"/>
      <c r="V237" s="397">
        <f t="shared" si="22"/>
        <v>2.9646522234891677E-2</v>
      </c>
      <c r="W237" s="198">
        <f t="shared" si="23"/>
        <v>26</v>
      </c>
      <c r="X237" s="48"/>
      <c r="Y237" s="60"/>
      <c r="Z237" s="61"/>
      <c r="AA237" s="41"/>
      <c r="AB237" s="40"/>
      <c r="AC237" s="40"/>
    </row>
    <row r="238" spans="1:29" ht="11.25" customHeight="1">
      <c r="A238" s="2"/>
      <c r="B238" s="731" t="s">
        <v>186</v>
      </c>
      <c r="C238" s="732"/>
      <c r="D238" s="732"/>
      <c r="E238" s="733"/>
      <c r="F238" s="734">
        <f t="shared" si="24"/>
        <v>4</v>
      </c>
      <c r="G238" s="735"/>
      <c r="H238" s="729">
        <f t="shared" si="25"/>
        <v>7</v>
      </c>
      <c r="I238" s="735"/>
      <c r="J238" s="729">
        <f t="shared" si="26"/>
        <v>4</v>
      </c>
      <c r="K238" s="735"/>
      <c r="L238" s="729">
        <f t="shared" si="27"/>
        <v>2</v>
      </c>
      <c r="M238" s="735"/>
      <c r="N238" s="729">
        <f t="shared" si="28"/>
        <v>10</v>
      </c>
      <c r="O238" s="735"/>
      <c r="P238" s="729">
        <f t="shared" si="29"/>
        <v>0</v>
      </c>
      <c r="Q238" s="735"/>
      <c r="R238" s="729">
        <f t="shared" si="30"/>
        <v>0</v>
      </c>
      <c r="S238" s="735"/>
      <c r="T238" s="729">
        <f t="shared" si="31"/>
        <v>0</v>
      </c>
      <c r="U238" s="730"/>
      <c r="V238" s="397">
        <f t="shared" si="22"/>
        <v>3.0786773090079819E-2</v>
      </c>
      <c r="W238" s="198">
        <f t="shared" si="23"/>
        <v>27</v>
      </c>
      <c r="X238" s="48"/>
      <c r="Y238" s="60"/>
      <c r="Z238" s="61"/>
      <c r="AA238" s="41"/>
      <c r="AB238" s="40"/>
      <c r="AC238" s="40"/>
    </row>
    <row r="239" spans="1:29" ht="11.25" customHeight="1">
      <c r="A239" s="2"/>
      <c r="B239" s="731" t="s">
        <v>187</v>
      </c>
      <c r="C239" s="732"/>
      <c r="D239" s="732"/>
      <c r="E239" s="733"/>
      <c r="F239" s="734">
        <f t="shared" si="24"/>
        <v>3</v>
      </c>
      <c r="G239" s="735"/>
      <c r="H239" s="729">
        <f t="shared" si="25"/>
        <v>3</v>
      </c>
      <c r="I239" s="735"/>
      <c r="J239" s="729">
        <f t="shared" si="26"/>
        <v>12</v>
      </c>
      <c r="K239" s="735"/>
      <c r="L239" s="729">
        <f t="shared" si="27"/>
        <v>2</v>
      </c>
      <c r="M239" s="735"/>
      <c r="N239" s="729">
        <f t="shared" si="28"/>
        <v>16</v>
      </c>
      <c r="O239" s="735"/>
      <c r="P239" s="729">
        <f t="shared" si="29"/>
        <v>0</v>
      </c>
      <c r="Q239" s="735"/>
      <c r="R239" s="729">
        <f t="shared" si="30"/>
        <v>0</v>
      </c>
      <c r="S239" s="735"/>
      <c r="T239" s="729">
        <f t="shared" si="31"/>
        <v>0</v>
      </c>
      <c r="U239" s="730"/>
      <c r="V239" s="397">
        <f t="shared" si="22"/>
        <v>4.1049030786773091E-2</v>
      </c>
      <c r="W239" s="198">
        <f t="shared" si="23"/>
        <v>36</v>
      </c>
      <c r="X239" s="48"/>
      <c r="Y239" s="60"/>
      <c r="Z239" s="61"/>
      <c r="AA239" s="41"/>
      <c r="AB239" s="40"/>
      <c r="AC239" s="40"/>
    </row>
    <row r="240" spans="1:29" ht="11.25" customHeight="1">
      <c r="A240" s="2"/>
      <c r="B240" s="731" t="s">
        <v>188</v>
      </c>
      <c r="C240" s="732"/>
      <c r="D240" s="732"/>
      <c r="E240" s="733"/>
      <c r="F240" s="734">
        <f t="shared" si="24"/>
        <v>2</v>
      </c>
      <c r="G240" s="735"/>
      <c r="H240" s="729">
        <f t="shared" si="25"/>
        <v>8</v>
      </c>
      <c r="I240" s="735"/>
      <c r="J240" s="729">
        <f t="shared" si="26"/>
        <v>11</v>
      </c>
      <c r="K240" s="735"/>
      <c r="L240" s="729">
        <f t="shared" si="27"/>
        <v>4</v>
      </c>
      <c r="M240" s="735"/>
      <c r="N240" s="729">
        <f t="shared" si="28"/>
        <v>14</v>
      </c>
      <c r="O240" s="735"/>
      <c r="P240" s="729">
        <f t="shared" si="29"/>
        <v>0</v>
      </c>
      <c r="Q240" s="735"/>
      <c r="R240" s="729">
        <f t="shared" si="30"/>
        <v>0</v>
      </c>
      <c r="S240" s="735"/>
      <c r="T240" s="729">
        <f t="shared" si="31"/>
        <v>0</v>
      </c>
      <c r="U240" s="730"/>
      <c r="V240" s="397">
        <f t="shared" si="22"/>
        <v>4.4469783352337512E-2</v>
      </c>
      <c r="W240" s="198">
        <f t="shared" si="23"/>
        <v>39</v>
      </c>
      <c r="X240" s="48"/>
      <c r="Y240" s="60"/>
      <c r="Z240" s="61"/>
      <c r="AA240" s="41"/>
      <c r="AB240" s="40"/>
      <c r="AC240" s="40"/>
    </row>
    <row r="241" spans="1:29" ht="11.25" customHeight="1">
      <c r="A241" s="2"/>
      <c r="B241" s="731" t="s">
        <v>189</v>
      </c>
      <c r="C241" s="732"/>
      <c r="D241" s="732"/>
      <c r="E241" s="733"/>
      <c r="F241" s="734">
        <f t="shared" si="24"/>
        <v>7</v>
      </c>
      <c r="G241" s="735"/>
      <c r="H241" s="729">
        <f t="shared" si="25"/>
        <v>7</v>
      </c>
      <c r="I241" s="735"/>
      <c r="J241" s="729">
        <f t="shared" si="26"/>
        <v>12</v>
      </c>
      <c r="K241" s="735"/>
      <c r="L241" s="729">
        <f t="shared" si="27"/>
        <v>5</v>
      </c>
      <c r="M241" s="735"/>
      <c r="N241" s="729">
        <f t="shared" si="28"/>
        <v>14</v>
      </c>
      <c r="O241" s="735"/>
      <c r="P241" s="729">
        <f t="shared" si="29"/>
        <v>0</v>
      </c>
      <c r="Q241" s="735"/>
      <c r="R241" s="729">
        <f t="shared" si="30"/>
        <v>0</v>
      </c>
      <c r="S241" s="735"/>
      <c r="T241" s="729">
        <f t="shared" si="31"/>
        <v>0</v>
      </c>
      <c r="U241" s="730"/>
      <c r="V241" s="397">
        <f t="shared" si="22"/>
        <v>5.1311288483466361E-2</v>
      </c>
      <c r="W241" s="198">
        <f t="shared" si="23"/>
        <v>45</v>
      </c>
      <c r="X241" s="48"/>
      <c r="Y241" s="60"/>
      <c r="Z241" s="61"/>
      <c r="AA241" s="41"/>
      <c r="AB241" s="40"/>
      <c r="AC241" s="40"/>
    </row>
    <row r="242" spans="1:29" ht="11.25" customHeight="1">
      <c r="A242" s="2"/>
      <c r="B242" s="731" t="s">
        <v>190</v>
      </c>
      <c r="C242" s="732"/>
      <c r="D242" s="732"/>
      <c r="E242" s="733"/>
      <c r="F242" s="734">
        <f t="shared" si="24"/>
        <v>7</v>
      </c>
      <c r="G242" s="735"/>
      <c r="H242" s="729">
        <f t="shared" si="25"/>
        <v>2</v>
      </c>
      <c r="I242" s="735"/>
      <c r="J242" s="729">
        <f t="shared" si="26"/>
        <v>15</v>
      </c>
      <c r="K242" s="735"/>
      <c r="L242" s="729">
        <f t="shared" si="27"/>
        <v>3</v>
      </c>
      <c r="M242" s="735"/>
      <c r="N242" s="729">
        <f t="shared" si="28"/>
        <v>19</v>
      </c>
      <c r="O242" s="735"/>
      <c r="P242" s="729">
        <f t="shared" si="29"/>
        <v>0</v>
      </c>
      <c r="Q242" s="735"/>
      <c r="R242" s="729">
        <f t="shared" si="30"/>
        <v>0</v>
      </c>
      <c r="S242" s="735"/>
      <c r="T242" s="729">
        <f t="shared" si="31"/>
        <v>0</v>
      </c>
      <c r="U242" s="730"/>
      <c r="V242" s="397">
        <f t="shared" si="22"/>
        <v>5.2451539338654506E-2</v>
      </c>
      <c r="W242" s="198">
        <f t="shared" si="23"/>
        <v>46</v>
      </c>
      <c r="X242" s="48"/>
      <c r="Y242" s="60"/>
      <c r="Z242" s="61"/>
      <c r="AA242" s="41"/>
      <c r="AB242" s="40"/>
      <c r="AC242" s="40"/>
    </row>
    <row r="243" spans="1:29" ht="11.25" customHeight="1">
      <c r="A243" s="2"/>
      <c r="B243" s="731" t="s">
        <v>191</v>
      </c>
      <c r="C243" s="732"/>
      <c r="D243" s="732"/>
      <c r="E243" s="733"/>
      <c r="F243" s="734">
        <f t="shared" si="24"/>
        <v>3</v>
      </c>
      <c r="G243" s="735"/>
      <c r="H243" s="729">
        <f t="shared" si="25"/>
        <v>2</v>
      </c>
      <c r="I243" s="735"/>
      <c r="J243" s="729">
        <f t="shared" si="26"/>
        <v>13</v>
      </c>
      <c r="K243" s="735"/>
      <c r="L243" s="729">
        <f t="shared" si="27"/>
        <v>1</v>
      </c>
      <c r="M243" s="735"/>
      <c r="N243" s="729">
        <f t="shared" si="28"/>
        <v>12</v>
      </c>
      <c r="O243" s="735"/>
      <c r="P243" s="729">
        <f t="shared" si="29"/>
        <v>0</v>
      </c>
      <c r="Q243" s="735"/>
      <c r="R243" s="729">
        <f t="shared" si="30"/>
        <v>0</v>
      </c>
      <c r="S243" s="735"/>
      <c r="T243" s="729">
        <f t="shared" si="31"/>
        <v>0</v>
      </c>
      <c r="U243" s="730"/>
      <c r="V243" s="397">
        <f t="shared" si="22"/>
        <v>3.5347776510832381E-2</v>
      </c>
      <c r="W243" s="198">
        <f t="shared" si="23"/>
        <v>31</v>
      </c>
      <c r="X243" s="48"/>
      <c r="Y243" s="60"/>
      <c r="Z243" s="61"/>
      <c r="AA243" s="41"/>
      <c r="AB243" s="40"/>
      <c r="AC243" s="40"/>
    </row>
    <row r="244" spans="1:29" ht="11.25" customHeight="1">
      <c r="A244" s="2"/>
      <c r="B244" s="731" t="s">
        <v>192</v>
      </c>
      <c r="C244" s="732"/>
      <c r="D244" s="732"/>
      <c r="E244" s="733"/>
      <c r="F244" s="734">
        <f t="shared" si="24"/>
        <v>5</v>
      </c>
      <c r="G244" s="735"/>
      <c r="H244" s="729">
        <f t="shared" si="25"/>
        <v>1</v>
      </c>
      <c r="I244" s="735"/>
      <c r="J244" s="729">
        <f t="shared" si="26"/>
        <v>9</v>
      </c>
      <c r="K244" s="735"/>
      <c r="L244" s="729">
        <f t="shared" si="27"/>
        <v>3</v>
      </c>
      <c r="M244" s="735"/>
      <c r="N244" s="729">
        <f t="shared" si="28"/>
        <v>14</v>
      </c>
      <c r="O244" s="735"/>
      <c r="P244" s="729">
        <f t="shared" si="29"/>
        <v>0</v>
      </c>
      <c r="Q244" s="735"/>
      <c r="R244" s="729">
        <f t="shared" si="30"/>
        <v>0</v>
      </c>
      <c r="S244" s="735"/>
      <c r="T244" s="729">
        <f t="shared" si="31"/>
        <v>0</v>
      </c>
      <c r="U244" s="730"/>
      <c r="V244" s="397">
        <f t="shared" si="22"/>
        <v>3.6488027366020526E-2</v>
      </c>
      <c r="W244" s="198">
        <f t="shared" si="23"/>
        <v>32</v>
      </c>
      <c r="X244" s="48"/>
      <c r="Y244" s="60"/>
      <c r="Z244" s="61"/>
      <c r="AA244" s="41"/>
      <c r="AB244" s="40"/>
      <c r="AC244" s="40"/>
    </row>
    <row r="245" spans="1:29" ht="11.25" customHeight="1">
      <c r="A245" s="2"/>
      <c r="B245" s="731" t="s">
        <v>193</v>
      </c>
      <c r="C245" s="732"/>
      <c r="D245" s="732"/>
      <c r="E245" s="733"/>
      <c r="F245" s="734">
        <f t="shared" si="24"/>
        <v>2</v>
      </c>
      <c r="G245" s="735"/>
      <c r="H245" s="729">
        <f t="shared" si="25"/>
        <v>4</v>
      </c>
      <c r="I245" s="735"/>
      <c r="J245" s="729">
        <f t="shared" si="26"/>
        <v>14</v>
      </c>
      <c r="K245" s="735"/>
      <c r="L245" s="729">
        <f t="shared" si="27"/>
        <v>4</v>
      </c>
      <c r="M245" s="735"/>
      <c r="N245" s="729">
        <f t="shared" si="28"/>
        <v>18</v>
      </c>
      <c r="O245" s="735"/>
      <c r="P245" s="729">
        <f t="shared" si="29"/>
        <v>0</v>
      </c>
      <c r="Q245" s="735"/>
      <c r="R245" s="729">
        <f t="shared" si="30"/>
        <v>0</v>
      </c>
      <c r="S245" s="735"/>
      <c r="T245" s="729">
        <f t="shared" si="31"/>
        <v>0</v>
      </c>
      <c r="U245" s="730"/>
      <c r="V245" s="397">
        <f t="shared" si="22"/>
        <v>4.789053591790194E-2</v>
      </c>
      <c r="W245" s="198">
        <f t="shared" si="23"/>
        <v>42</v>
      </c>
      <c r="X245" s="48"/>
      <c r="Y245" s="60"/>
      <c r="Z245" s="61"/>
      <c r="AA245" s="41"/>
      <c r="AB245" s="40"/>
      <c r="AC245" s="40"/>
    </row>
    <row r="246" spans="1:29" ht="11.25" customHeight="1">
      <c r="A246" s="2"/>
      <c r="B246" s="731" t="s">
        <v>194</v>
      </c>
      <c r="C246" s="732"/>
      <c r="D246" s="732"/>
      <c r="E246" s="733"/>
      <c r="F246" s="734">
        <f t="shared" si="24"/>
        <v>5</v>
      </c>
      <c r="G246" s="735"/>
      <c r="H246" s="729">
        <f t="shared" si="25"/>
        <v>5</v>
      </c>
      <c r="I246" s="735"/>
      <c r="J246" s="729">
        <f t="shared" si="26"/>
        <v>11</v>
      </c>
      <c r="K246" s="735"/>
      <c r="L246" s="729">
        <f t="shared" si="27"/>
        <v>3</v>
      </c>
      <c r="M246" s="735"/>
      <c r="N246" s="729">
        <f t="shared" si="28"/>
        <v>22</v>
      </c>
      <c r="O246" s="735"/>
      <c r="P246" s="729">
        <f t="shared" si="29"/>
        <v>0</v>
      </c>
      <c r="Q246" s="735"/>
      <c r="R246" s="729">
        <f t="shared" si="30"/>
        <v>0</v>
      </c>
      <c r="S246" s="735"/>
      <c r="T246" s="729">
        <f t="shared" si="31"/>
        <v>0</v>
      </c>
      <c r="U246" s="730"/>
      <c r="V246" s="397">
        <f t="shared" si="22"/>
        <v>5.2451539338654506E-2</v>
      </c>
      <c r="W246" s="198">
        <f t="shared" si="23"/>
        <v>46</v>
      </c>
      <c r="X246" s="48"/>
      <c r="Y246" s="60"/>
      <c r="Z246" s="61"/>
      <c r="AA246" s="41"/>
      <c r="AB246" s="40"/>
      <c r="AC246" s="40"/>
    </row>
    <row r="247" spans="1:29" ht="11.25" customHeight="1">
      <c r="A247" s="2"/>
      <c r="B247" s="731" t="s">
        <v>195</v>
      </c>
      <c r="C247" s="732"/>
      <c r="D247" s="732"/>
      <c r="E247" s="733"/>
      <c r="F247" s="734">
        <f t="shared" si="24"/>
        <v>6</v>
      </c>
      <c r="G247" s="735"/>
      <c r="H247" s="729">
        <f t="shared" si="25"/>
        <v>7</v>
      </c>
      <c r="I247" s="735"/>
      <c r="J247" s="729">
        <f t="shared" si="26"/>
        <v>6</v>
      </c>
      <c r="K247" s="735"/>
      <c r="L247" s="729">
        <f t="shared" si="27"/>
        <v>3</v>
      </c>
      <c r="M247" s="735"/>
      <c r="N247" s="729">
        <f t="shared" si="28"/>
        <v>15</v>
      </c>
      <c r="O247" s="735"/>
      <c r="P247" s="729">
        <f t="shared" si="29"/>
        <v>0</v>
      </c>
      <c r="Q247" s="735"/>
      <c r="R247" s="729">
        <f t="shared" si="30"/>
        <v>0</v>
      </c>
      <c r="S247" s="735"/>
      <c r="T247" s="729">
        <f t="shared" si="31"/>
        <v>0</v>
      </c>
      <c r="U247" s="730"/>
      <c r="V247" s="397">
        <f t="shared" si="22"/>
        <v>4.2189281641961229E-2</v>
      </c>
      <c r="W247" s="198">
        <f t="shared" si="23"/>
        <v>37</v>
      </c>
      <c r="X247" s="48"/>
      <c r="Y247" s="60"/>
      <c r="Z247" s="61"/>
      <c r="AA247" s="41"/>
      <c r="AB247" s="40"/>
      <c r="AC247" s="40"/>
    </row>
    <row r="248" spans="1:29" ht="11.25" customHeight="1">
      <c r="A248" s="2"/>
      <c r="B248" s="731" t="s">
        <v>196</v>
      </c>
      <c r="C248" s="732"/>
      <c r="D248" s="732"/>
      <c r="E248" s="733"/>
      <c r="F248" s="734">
        <f t="shared" si="24"/>
        <v>4</v>
      </c>
      <c r="G248" s="735"/>
      <c r="H248" s="729">
        <f t="shared" si="25"/>
        <v>4</v>
      </c>
      <c r="I248" s="735"/>
      <c r="J248" s="729">
        <f t="shared" si="26"/>
        <v>13</v>
      </c>
      <c r="K248" s="735"/>
      <c r="L248" s="729">
        <f t="shared" si="27"/>
        <v>4</v>
      </c>
      <c r="M248" s="735"/>
      <c r="N248" s="729">
        <f t="shared" si="28"/>
        <v>14</v>
      </c>
      <c r="O248" s="735"/>
      <c r="P248" s="729">
        <f t="shared" si="29"/>
        <v>0</v>
      </c>
      <c r="Q248" s="735"/>
      <c r="R248" s="729">
        <f t="shared" si="30"/>
        <v>0</v>
      </c>
      <c r="S248" s="735"/>
      <c r="T248" s="729">
        <f t="shared" si="31"/>
        <v>0</v>
      </c>
      <c r="U248" s="730"/>
      <c r="V248" s="397">
        <f t="shared" si="22"/>
        <v>4.4469783352337512E-2</v>
      </c>
      <c r="W248" s="198">
        <f t="shared" si="23"/>
        <v>39</v>
      </c>
      <c r="X248" s="48"/>
      <c r="Y248" s="60"/>
      <c r="Z248" s="61"/>
      <c r="AA248" s="41"/>
      <c r="AB248" s="40"/>
      <c r="AC248" s="40"/>
    </row>
    <row r="249" spans="1:29" ht="11.25" customHeight="1">
      <c r="A249" s="2"/>
      <c r="B249" s="731" t="s">
        <v>197</v>
      </c>
      <c r="C249" s="732"/>
      <c r="D249" s="732"/>
      <c r="E249" s="733"/>
      <c r="F249" s="734">
        <f t="shared" si="24"/>
        <v>4</v>
      </c>
      <c r="G249" s="735"/>
      <c r="H249" s="729">
        <f t="shared" si="25"/>
        <v>1</v>
      </c>
      <c r="I249" s="735"/>
      <c r="J249" s="729">
        <f t="shared" si="26"/>
        <v>7</v>
      </c>
      <c r="K249" s="735"/>
      <c r="L249" s="729">
        <f t="shared" si="27"/>
        <v>4</v>
      </c>
      <c r="M249" s="735"/>
      <c r="N249" s="729">
        <f t="shared" si="28"/>
        <v>15</v>
      </c>
      <c r="O249" s="735"/>
      <c r="P249" s="729">
        <f t="shared" si="29"/>
        <v>0</v>
      </c>
      <c r="Q249" s="735"/>
      <c r="R249" s="729">
        <f t="shared" si="30"/>
        <v>0</v>
      </c>
      <c r="S249" s="735"/>
      <c r="T249" s="729">
        <f t="shared" si="31"/>
        <v>0</v>
      </c>
      <c r="U249" s="730"/>
      <c r="V249" s="397">
        <f t="shared" si="22"/>
        <v>3.5347776510832381E-2</v>
      </c>
      <c r="W249" s="198">
        <f t="shared" si="23"/>
        <v>31</v>
      </c>
      <c r="X249" s="48"/>
      <c r="Y249" s="60"/>
      <c r="Z249" s="61"/>
      <c r="AA249" s="41"/>
      <c r="AB249" s="40"/>
      <c r="AC249" s="40"/>
    </row>
    <row r="250" spans="1:29" ht="11.25" customHeight="1">
      <c r="A250" s="2"/>
      <c r="B250" s="731" t="s">
        <v>198</v>
      </c>
      <c r="C250" s="732"/>
      <c r="D250" s="732"/>
      <c r="E250" s="733"/>
      <c r="F250" s="734">
        <f t="shared" si="24"/>
        <v>3</v>
      </c>
      <c r="G250" s="735"/>
      <c r="H250" s="729">
        <f t="shared" si="25"/>
        <v>2</v>
      </c>
      <c r="I250" s="735"/>
      <c r="J250" s="729">
        <f t="shared" si="26"/>
        <v>8</v>
      </c>
      <c r="K250" s="735"/>
      <c r="L250" s="729">
        <f t="shared" si="27"/>
        <v>0</v>
      </c>
      <c r="M250" s="735"/>
      <c r="N250" s="729">
        <f t="shared" si="28"/>
        <v>10</v>
      </c>
      <c r="O250" s="735"/>
      <c r="P250" s="729">
        <f t="shared" si="29"/>
        <v>0</v>
      </c>
      <c r="Q250" s="735"/>
      <c r="R250" s="729">
        <f t="shared" si="30"/>
        <v>0</v>
      </c>
      <c r="S250" s="735"/>
      <c r="T250" s="729">
        <f t="shared" si="31"/>
        <v>0</v>
      </c>
      <c r="U250" s="730"/>
      <c r="V250" s="397">
        <f t="shared" si="22"/>
        <v>2.6225769669327253E-2</v>
      </c>
      <c r="W250" s="198">
        <f t="shared" si="23"/>
        <v>23</v>
      </c>
      <c r="X250" s="48"/>
      <c r="Y250" s="60"/>
      <c r="Z250" s="61"/>
      <c r="AA250" s="41"/>
      <c r="AB250" s="40"/>
      <c r="AC250" s="40"/>
    </row>
    <row r="251" spans="1:29" ht="11.25" customHeight="1">
      <c r="A251" s="2"/>
      <c r="B251" s="731" t="s">
        <v>199</v>
      </c>
      <c r="C251" s="732"/>
      <c r="D251" s="732"/>
      <c r="E251" s="733"/>
      <c r="F251" s="734">
        <f t="shared" si="24"/>
        <v>2</v>
      </c>
      <c r="G251" s="735"/>
      <c r="H251" s="729">
        <f t="shared" si="25"/>
        <v>4</v>
      </c>
      <c r="I251" s="735"/>
      <c r="J251" s="729">
        <f t="shared" si="26"/>
        <v>6</v>
      </c>
      <c r="K251" s="735"/>
      <c r="L251" s="729">
        <f t="shared" si="27"/>
        <v>2</v>
      </c>
      <c r="M251" s="735"/>
      <c r="N251" s="729">
        <f t="shared" si="28"/>
        <v>9</v>
      </c>
      <c r="O251" s="735"/>
      <c r="P251" s="729">
        <f t="shared" si="29"/>
        <v>0</v>
      </c>
      <c r="Q251" s="735"/>
      <c r="R251" s="729">
        <f t="shared" si="30"/>
        <v>0</v>
      </c>
      <c r="S251" s="735"/>
      <c r="T251" s="729">
        <f t="shared" si="31"/>
        <v>0</v>
      </c>
      <c r="U251" s="730"/>
      <c r="V251" s="397">
        <f t="shared" si="22"/>
        <v>2.6225769669327253E-2</v>
      </c>
      <c r="W251" s="198">
        <f t="shared" si="23"/>
        <v>23</v>
      </c>
      <c r="X251" s="48"/>
      <c r="Y251" s="60"/>
      <c r="Z251" s="61"/>
      <c r="AA251" s="41"/>
      <c r="AB251" s="40"/>
      <c r="AC251" s="40"/>
    </row>
    <row r="252" spans="1:29" ht="11.25" customHeight="1">
      <c r="A252" s="2"/>
      <c r="B252" s="731" t="s">
        <v>200</v>
      </c>
      <c r="C252" s="732"/>
      <c r="D252" s="732"/>
      <c r="E252" s="733"/>
      <c r="F252" s="734">
        <f t="shared" si="24"/>
        <v>3</v>
      </c>
      <c r="G252" s="735"/>
      <c r="H252" s="729">
        <f t="shared" si="25"/>
        <v>1</v>
      </c>
      <c r="I252" s="735"/>
      <c r="J252" s="729">
        <f t="shared" si="26"/>
        <v>4</v>
      </c>
      <c r="K252" s="735"/>
      <c r="L252" s="729">
        <f t="shared" si="27"/>
        <v>0</v>
      </c>
      <c r="M252" s="735"/>
      <c r="N252" s="729">
        <f t="shared" si="28"/>
        <v>16</v>
      </c>
      <c r="O252" s="735"/>
      <c r="P252" s="729">
        <f t="shared" si="29"/>
        <v>0</v>
      </c>
      <c r="Q252" s="735"/>
      <c r="R252" s="729">
        <f t="shared" si="30"/>
        <v>0</v>
      </c>
      <c r="S252" s="735"/>
      <c r="T252" s="729">
        <f t="shared" si="31"/>
        <v>0</v>
      </c>
      <c r="U252" s="730"/>
      <c r="V252" s="397">
        <f t="shared" si="22"/>
        <v>2.7366020524515394E-2</v>
      </c>
      <c r="W252" s="198">
        <f t="shared" si="23"/>
        <v>24</v>
      </c>
      <c r="X252" s="48"/>
      <c r="Y252" s="60"/>
      <c r="Z252" s="61"/>
      <c r="AA252" s="41"/>
      <c r="AB252" s="40"/>
      <c r="AC252" s="40"/>
    </row>
    <row r="253" spans="1:29" ht="11.25" customHeight="1">
      <c r="A253" s="2"/>
      <c r="B253" s="731" t="s">
        <v>201</v>
      </c>
      <c r="C253" s="732"/>
      <c r="D253" s="732"/>
      <c r="E253" s="733"/>
      <c r="F253" s="734">
        <f t="shared" si="24"/>
        <v>6</v>
      </c>
      <c r="G253" s="735"/>
      <c r="H253" s="729">
        <f t="shared" si="25"/>
        <v>3</v>
      </c>
      <c r="I253" s="735"/>
      <c r="J253" s="729">
        <f t="shared" si="26"/>
        <v>8</v>
      </c>
      <c r="K253" s="735"/>
      <c r="L253" s="729">
        <f t="shared" si="27"/>
        <v>2</v>
      </c>
      <c r="M253" s="735"/>
      <c r="N253" s="729">
        <f t="shared" si="28"/>
        <v>17</v>
      </c>
      <c r="O253" s="735"/>
      <c r="P253" s="729">
        <f t="shared" si="29"/>
        <v>0</v>
      </c>
      <c r="Q253" s="735"/>
      <c r="R253" s="729">
        <f t="shared" si="30"/>
        <v>0</v>
      </c>
      <c r="S253" s="735"/>
      <c r="T253" s="729">
        <f t="shared" si="31"/>
        <v>0</v>
      </c>
      <c r="U253" s="730"/>
      <c r="V253" s="397">
        <f t="shared" si="22"/>
        <v>4.1049030786773091E-2</v>
      </c>
      <c r="W253" s="198">
        <f t="shared" si="23"/>
        <v>36</v>
      </c>
      <c r="X253" s="48"/>
      <c r="Y253" s="60"/>
      <c r="Z253" s="61"/>
      <c r="AA253" s="41"/>
      <c r="AB253" s="40"/>
      <c r="AC253" s="40"/>
    </row>
    <row r="254" spans="1:29" ht="11.25" customHeight="1" thickBot="1">
      <c r="A254" s="2"/>
      <c r="B254" s="731" t="s">
        <v>202</v>
      </c>
      <c r="C254" s="732"/>
      <c r="D254" s="732"/>
      <c r="E254" s="733"/>
      <c r="F254" s="734">
        <f t="shared" si="24"/>
        <v>4</v>
      </c>
      <c r="G254" s="735"/>
      <c r="H254" s="729">
        <f t="shared" si="25"/>
        <v>2</v>
      </c>
      <c r="I254" s="735"/>
      <c r="J254" s="729">
        <f t="shared" si="26"/>
        <v>6</v>
      </c>
      <c r="K254" s="735"/>
      <c r="L254" s="729">
        <f t="shared" si="27"/>
        <v>1</v>
      </c>
      <c r="M254" s="735"/>
      <c r="N254" s="729">
        <f t="shared" si="28"/>
        <v>22</v>
      </c>
      <c r="O254" s="735"/>
      <c r="P254" s="729">
        <f t="shared" si="29"/>
        <v>0</v>
      </c>
      <c r="Q254" s="735"/>
      <c r="R254" s="729">
        <f t="shared" si="30"/>
        <v>0</v>
      </c>
      <c r="S254" s="735"/>
      <c r="T254" s="729">
        <f t="shared" si="31"/>
        <v>0</v>
      </c>
      <c r="U254" s="730"/>
      <c r="V254" s="397">
        <f t="shared" si="22"/>
        <v>3.9908779931584946E-2</v>
      </c>
      <c r="W254" s="202">
        <f t="shared" si="23"/>
        <v>35</v>
      </c>
      <c r="X254" s="48"/>
      <c r="Y254" s="60"/>
      <c r="Z254" s="61"/>
      <c r="AA254" s="41"/>
      <c r="AB254" s="40"/>
      <c r="AC254" s="40"/>
    </row>
    <row r="255" spans="1:29" s="67" customFormat="1" ht="18.75" customHeight="1" thickTop="1" thickBot="1">
      <c r="B255" s="725" t="s">
        <v>85</v>
      </c>
      <c r="C255" s="726"/>
      <c r="D255" s="726"/>
      <c r="E255" s="727"/>
      <c r="F255" s="728">
        <f>SUM(F231:F254)</f>
        <v>85</v>
      </c>
      <c r="G255" s="724"/>
      <c r="H255" s="722">
        <f>SUM(H231:H254)</f>
        <v>73</v>
      </c>
      <c r="I255" s="724"/>
      <c r="J255" s="722">
        <f>SUM(J231:J254)</f>
        <v>196</v>
      </c>
      <c r="K255" s="724"/>
      <c r="L255" s="722">
        <f>SUM(L231:L254)</f>
        <v>52</v>
      </c>
      <c r="M255" s="724"/>
      <c r="N255" s="722">
        <f>SUM(N231:N254)</f>
        <v>471</v>
      </c>
      <c r="O255" s="724"/>
      <c r="P255" s="722">
        <f>SUM(P231:P254)</f>
        <v>0</v>
      </c>
      <c r="Q255" s="724"/>
      <c r="R255" s="722">
        <f>SUM(R231:R254)</f>
        <v>0</v>
      </c>
      <c r="S255" s="724"/>
      <c r="T255" s="722">
        <f>SUM(T231:T254)</f>
        <v>0</v>
      </c>
      <c r="U255" s="723"/>
      <c r="V255" s="230">
        <f>SUM(V231:V254)</f>
        <v>1.0000000000000002</v>
      </c>
      <c r="W255" s="207">
        <f>SUM(W231:W254)</f>
        <v>877</v>
      </c>
      <c r="X255" s="69"/>
      <c r="Y255" s="70"/>
      <c r="Z255" s="71"/>
      <c r="AA255" s="72"/>
      <c r="AB255" s="73"/>
      <c r="AC255" s="73"/>
    </row>
    <row r="256" spans="1:29" ht="11.25" customHeight="1">
      <c r="X256" s="49"/>
      <c r="Y256" s="49"/>
      <c r="Z256" s="49"/>
      <c r="AA256" s="2"/>
      <c r="AB256" s="2"/>
      <c r="AC256" s="2"/>
    </row>
    <row r="257" spans="1:29" ht="18" customHeight="1" thickBot="1">
      <c r="B257" s="760">
        <f>B199</f>
        <v>6</v>
      </c>
      <c r="C257" s="760"/>
      <c r="D257" s="760"/>
      <c r="E257" s="760"/>
      <c r="F257" s="761">
        <v>2</v>
      </c>
      <c r="G257" s="761"/>
      <c r="H257" s="856"/>
      <c r="I257" s="856"/>
      <c r="J257" s="233"/>
      <c r="K257" s="233"/>
    </row>
    <row r="258" spans="1:29" ht="11.25" customHeight="1">
      <c r="B258" s="852" t="s">
        <v>5</v>
      </c>
      <c r="C258" s="523"/>
      <c r="D258" s="523"/>
      <c r="E258" s="524"/>
      <c r="F258" s="520" t="s">
        <v>259</v>
      </c>
      <c r="G258" s="521"/>
      <c r="H258" s="520" t="s">
        <v>260</v>
      </c>
      <c r="I258" s="521"/>
      <c r="J258" s="520" t="s">
        <v>261</v>
      </c>
      <c r="K258" s="521"/>
      <c r="L258" s="520" t="s">
        <v>262</v>
      </c>
      <c r="M258" s="521"/>
      <c r="N258" s="520" t="s">
        <v>263</v>
      </c>
      <c r="O258" s="596"/>
      <c r="P258" s="520" t="s">
        <v>264</v>
      </c>
      <c r="Q258" s="521"/>
      <c r="R258" s="520" t="s">
        <v>265</v>
      </c>
      <c r="S258" s="521"/>
      <c r="T258" s="520" t="s">
        <v>266</v>
      </c>
      <c r="U258" s="596"/>
      <c r="V258" s="848" t="s">
        <v>85</v>
      </c>
      <c r="W258" s="849"/>
      <c r="X258" s="44"/>
      <c r="Y258" s="45"/>
      <c r="Z258" s="45"/>
      <c r="AA258" s="39"/>
      <c r="AB258" s="42"/>
      <c r="AC258" s="42"/>
    </row>
    <row r="259" spans="1:29" ht="11.25" customHeight="1" thickBot="1">
      <c r="A259" s="2"/>
      <c r="B259" s="853"/>
      <c r="C259" s="854"/>
      <c r="D259" s="854"/>
      <c r="E259" s="855"/>
      <c r="F259" s="512" t="s">
        <v>127</v>
      </c>
      <c r="G259" s="819"/>
      <c r="H259" s="850" t="s">
        <v>127</v>
      </c>
      <c r="I259" s="819"/>
      <c r="J259" s="850" t="s">
        <v>127</v>
      </c>
      <c r="K259" s="819"/>
      <c r="L259" s="850" t="s">
        <v>127</v>
      </c>
      <c r="M259" s="819"/>
      <c r="N259" s="850" t="s">
        <v>127</v>
      </c>
      <c r="O259" s="819"/>
      <c r="P259" s="850" t="s">
        <v>127</v>
      </c>
      <c r="Q259" s="819"/>
      <c r="R259" s="850" t="s">
        <v>127</v>
      </c>
      <c r="S259" s="819"/>
      <c r="T259" s="850" t="s">
        <v>127</v>
      </c>
      <c r="U259" s="851"/>
      <c r="V259" s="847" t="s">
        <v>128</v>
      </c>
      <c r="W259" s="827"/>
      <c r="X259" s="44"/>
      <c r="Y259" s="50"/>
      <c r="Z259" s="57"/>
      <c r="AA259" s="39"/>
      <c r="AB259" s="39"/>
      <c r="AC259" s="42"/>
    </row>
    <row r="260" spans="1:29" ht="11.25" customHeight="1">
      <c r="A260" s="2"/>
      <c r="B260" s="587" t="s">
        <v>179</v>
      </c>
      <c r="C260" s="687"/>
      <c r="D260" s="687"/>
      <c r="E260" s="588"/>
      <c r="F260" s="775">
        <v>0</v>
      </c>
      <c r="G260" s="774"/>
      <c r="H260" s="772">
        <v>0</v>
      </c>
      <c r="I260" s="774"/>
      <c r="J260" s="772">
        <v>0</v>
      </c>
      <c r="K260" s="774"/>
      <c r="L260" s="772">
        <v>0</v>
      </c>
      <c r="M260" s="774"/>
      <c r="N260" s="772">
        <v>1</v>
      </c>
      <c r="O260" s="774"/>
      <c r="P260" s="772">
        <v>0</v>
      </c>
      <c r="Q260" s="774"/>
      <c r="R260" s="772">
        <v>0</v>
      </c>
      <c r="S260" s="774"/>
      <c r="T260" s="772">
        <v>0</v>
      </c>
      <c r="U260" s="773"/>
      <c r="V260" s="136">
        <f t="shared" ref="V260:V283" si="32">IF($W$284=0,0,(W260/$W$284))</f>
        <v>0.14285714285714285</v>
      </c>
      <c r="W260" s="14">
        <f t="shared" ref="W260:W283" si="33">SUM(F260:U260)</f>
        <v>1</v>
      </c>
      <c r="X260" s="48"/>
      <c r="Y260" s="60"/>
      <c r="Z260" s="61"/>
      <c r="AA260" s="41"/>
      <c r="AB260" s="40"/>
      <c r="AC260" s="40"/>
    </row>
    <row r="261" spans="1:29" ht="11.25" customHeight="1">
      <c r="A261" s="2"/>
      <c r="B261" s="766" t="s">
        <v>180</v>
      </c>
      <c r="C261" s="443"/>
      <c r="D261" s="443"/>
      <c r="E261" s="767"/>
      <c r="F261" s="770">
        <v>0</v>
      </c>
      <c r="G261" s="769"/>
      <c r="H261" s="768">
        <v>0</v>
      </c>
      <c r="I261" s="769"/>
      <c r="J261" s="768">
        <v>0</v>
      </c>
      <c r="K261" s="769"/>
      <c r="L261" s="768">
        <v>0</v>
      </c>
      <c r="M261" s="769"/>
      <c r="N261" s="768">
        <v>2</v>
      </c>
      <c r="O261" s="769"/>
      <c r="P261" s="768">
        <v>0</v>
      </c>
      <c r="Q261" s="769"/>
      <c r="R261" s="768">
        <v>0</v>
      </c>
      <c r="S261" s="769"/>
      <c r="T261" s="768">
        <v>0</v>
      </c>
      <c r="U261" s="771"/>
      <c r="V261" s="137">
        <f t="shared" si="32"/>
        <v>0.2857142857142857</v>
      </c>
      <c r="W261" s="15">
        <f t="shared" si="33"/>
        <v>2</v>
      </c>
      <c r="X261" s="48"/>
      <c r="Y261" s="60"/>
      <c r="Z261" s="61"/>
      <c r="AA261" s="41"/>
      <c r="AB261" s="40"/>
      <c r="AC261" s="40"/>
    </row>
    <row r="262" spans="1:29" ht="11.25" customHeight="1">
      <c r="A262" s="2"/>
      <c r="B262" s="766" t="s">
        <v>181</v>
      </c>
      <c r="C262" s="443"/>
      <c r="D262" s="443"/>
      <c r="E262" s="767"/>
      <c r="F262" s="770">
        <v>0</v>
      </c>
      <c r="G262" s="769"/>
      <c r="H262" s="768">
        <v>0</v>
      </c>
      <c r="I262" s="769"/>
      <c r="J262" s="768">
        <v>0</v>
      </c>
      <c r="K262" s="769"/>
      <c r="L262" s="768">
        <v>0</v>
      </c>
      <c r="M262" s="769"/>
      <c r="N262" s="768">
        <v>0</v>
      </c>
      <c r="O262" s="769"/>
      <c r="P262" s="768">
        <v>0</v>
      </c>
      <c r="Q262" s="769"/>
      <c r="R262" s="768">
        <v>0</v>
      </c>
      <c r="S262" s="769"/>
      <c r="T262" s="768">
        <v>0</v>
      </c>
      <c r="U262" s="771"/>
      <c r="V262" s="137">
        <f t="shared" si="32"/>
        <v>0</v>
      </c>
      <c r="W262" s="15">
        <f t="shared" si="33"/>
        <v>0</v>
      </c>
      <c r="X262" s="48"/>
      <c r="Y262" s="60"/>
      <c r="Z262" s="61"/>
      <c r="AA262" s="41"/>
      <c r="AB262" s="40"/>
      <c r="AC262" s="40"/>
    </row>
    <row r="263" spans="1:29" ht="11.25" customHeight="1">
      <c r="A263" s="2"/>
      <c r="B263" s="766" t="s">
        <v>182</v>
      </c>
      <c r="C263" s="443"/>
      <c r="D263" s="443"/>
      <c r="E263" s="767"/>
      <c r="F263" s="770">
        <v>0</v>
      </c>
      <c r="G263" s="769"/>
      <c r="H263" s="768">
        <v>0</v>
      </c>
      <c r="I263" s="769"/>
      <c r="J263" s="768">
        <v>0</v>
      </c>
      <c r="K263" s="769"/>
      <c r="L263" s="768">
        <v>0</v>
      </c>
      <c r="M263" s="769"/>
      <c r="N263" s="768">
        <v>0</v>
      </c>
      <c r="O263" s="769"/>
      <c r="P263" s="768">
        <v>0</v>
      </c>
      <c r="Q263" s="769"/>
      <c r="R263" s="768">
        <v>0</v>
      </c>
      <c r="S263" s="769"/>
      <c r="T263" s="768">
        <v>0</v>
      </c>
      <c r="U263" s="771"/>
      <c r="V263" s="137">
        <f t="shared" si="32"/>
        <v>0</v>
      </c>
      <c r="W263" s="15">
        <f t="shared" si="33"/>
        <v>0</v>
      </c>
      <c r="X263" s="48"/>
      <c r="Y263" s="60"/>
      <c r="Z263" s="61"/>
      <c r="AA263" s="41"/>
      <c r="AB263" s="40"/>
      <c r="AC263" s="40"/>
    </row>
    <row r="264" spans="1:29" ht="11.25" customHeight="1">
      <c r="A264" s="2"/>
      <c r="B264" s="766" t="s">
        <v>183</v>
      </c>
      <c r="C264" s="443"/>
      <c r="D264" s="443"/>
      <c r="E264" s="767"/>
      <c r="F264" s="770">
        <v>0</v>
      </c>
      <c r="G264" s="769"/>
      <c r="H264" s="768">
        <v>0</v>
      </c>
      <c r="I264" s="769"/>
      <c r="J264" s="768">
        <v>0</v>
      </c>
      <c r="K264" s="769"/>
      <c r="L264" s="768">
        <v>0</v>
      </c>
      <c r="M264" s="769"/>
      <c r="N264" s="768">
        <v>0</v>
      </c>
      <c r="O264" s="769"/>
      <c r="P264" s="768">
        <v>0</v>
      </c>
      <c r="Q264" s="769"/>
      <c r="R264" s="768">
        <v>0</v>
      </c>
      <c r="S264" s="769"/>
      <c r="T264" s="768">
        <v>0</v>
      </c>
      <c r="U264" s="771"/>
      <c r="V264" s="137">
        <f t="shared" si="32"/>
        <v>0</v>
      </c>
      <c r="W264" s="15">
        <f t="shared" si="33"/>
        <v>0</v>
      </c>
      <c r="X264" s="48"/>
      <c r="Y264" s="60"/>
      <c r="Z264" s="61"/>
      <c r="AA264" s="41"/>
      <c r="AB264" s="40"/>
      <c r="AC264" s="40"/>
    </row>
    <row r="265" spans="1:29" ht="11.25" customHeight="1">
      <c r="A265" s="2"/>
      <c r="B265" s="766" t="s">
        <v>184</v>
      </c>
      <c r="C265" s="443"/>
      <c r="D265" s="443"/>
      <c r="E265" s="767"/>
      <c r="F265" s="770">
        <v>0</v>
      </c>
      <c r="G265" s="769"/>
      <c r="H265" s="768">
        <v>0</v>
      </c>
      <c r="I265" s="769"/>
      <c r="J265" s="768">
        <v>0</v>
      </c>
      <c r="K265" s="769"/>
      <c r="L265" s="768">
        <v>0</v>
      </c>
      <c r="M265" s="769"/>
      <c r="N265" s="768">
        <v>0</v>
      </c>
      <c r="O265" s="769"/>
      <c r="P265" s="768">
        <v>0</v>
      </c>
      <c r="Q265" s="769"/>
      <c r="R265" s="768">
        <v>0</v>
      </c>
      <c r="S265" s="769"/>
      <c r="T265" s="768">
        <v>0</v>
      </c>
      <c r="U265" s="771"/>
      <c r="V265" s="137">
        <f t="shared" si="32"/>
        <v>0</v>
      </c>
      <c r="W265" s="15">
        <f t="shared" si="33"/>
        <v>0</v>
      </c>
      <c r="X265" s="48"/>
      <c r="Y265" s="60"/>
      <c r="Z265" s="61"/>
      <c r="AA265" s="41"/>
      <c r="AB265" s="40"/>
      <c r="AC265" s="40"/>
    </row>
    <row r="266" spans="1:29" ht="11.25" customHeight="1">
      <c r="A266" s="2"/>
      <c r="B266" s="766" t="s">
        <v>185</v>
      </c>
      <c r="C266" s="443"/>
      <c r="D266" s="443"/>
      <c r="E266" s="767"/>
      <c r="F266" s="770">
        <v>0</v>
      </c>
      <c r="G266" s="769"/>
      <c r="H266" s="768">
        <v>0</v>
      </c>
      <c r="I266" s="769"/>
      <c r="J266" s="768">
        <v>0</v>
      </c>
      <c r="K266" s="769"/>
      <c r="L266" s="768">
        <v>0</v>
      </c>
      <c r="M266" s="769"/>
      <c r="N266" s="768">
        <v>0</v>
      </c>
      <c r="O266" s="769"/>
      <c r="P266" s="768">
        <v>0</v>
      </c>
      <c r="Q266" s="769"/>
      <c r="R266" s="768">
        <v>0</v>
      </c>
      <c r="S266" s="769"/>
      <c r="T266" s="768">
        <v>0</v>
      </c>
      <c r="U266" s="771"/>
      <c r="V266" s="137">
        <f t="shared" si="32"/>
        <v>0</v>
      </c>
      <c r="W266" s="15">
        <f t="shared" si="33"/>
        <v>0</v>
      </c>
      <c r="X266" s="48"/>
      <c r="Y266" s="60"/>
      <c r="Z266" s="61"/>
      <c r="AA266" s="41"/>
      <c r="AB266" s="40"/>
      <c r="AC266" s="40"/>
    </row>
    <row r="267" spans="1:29" ht="11.25" customHeight="1">
      <c r="A267" s="2"/>
      <c r="B267" s="766" t="s">
        <v>186</v>
      </c>
      <c r="C267" s="443"/>
      <c r="D267" s="443"/>
      <c r="E267" s="767"/>
      <c r="F267" s="770">
        <v>0</v>
      </c>
      <c r="G267" s="769"/>
      <c r="H267" s="768">
        <v>0</v>
      </c>
      <c r="I267" s="769"/>
      <c r="J267" s="768">
        <v>0</v>
      </c>
      <c r="K267" s="769"/>
      <c r="L267" s="768">
        <v>0</v>
      </c>
      <c r="M267" s="769"/>
      <c r="N267" s="768">
        <v>0</v>
      </c>
      <c r="O267" s="769"/>
      <c r="P267" s="768">
        <v>0</v>
      </c>
      <c r="Q267" s="769"/>
      <c r="R267" s="768">
        <v>0</v>
      </c>
      <c r="S267" s="769"/>
      <c r="T267" s="768">
        <v>0</v>
      </c>
      <c r="U267" s="771"/>
      <c r="V267" s="137">
        <f t="shared" si="32"/>
        <v>0</v>
      </c>
      <c r="W267" s="15">
        <f t="shared" si="33"/>
        <v>0</v>
      </c>
      <c r="X267" s="48"/>
      <c r="Y267" s="60"/>
      <c r="Z267" s="61"/>
      <c r="AA267" s="41"/>
      <c r="AB267" s="40"/>
      <c r="AC267" s="40"/>
    </row>
    <row r="268" spans="1:29" ht="11.25" customHeight="1">
      <c r="A268" s="2"/>
      <c r="B268" s="766" t="s">
        <v>187</v>
      </c>
      <c r="C268" s="443"/>
      <c r="D268" s="443"/>
      <c r="E268" s="767"/>
      <c r="F268" s="770">
        <v>0</v>
      </c>
      <c r="G268" s="769"/>
      <c r="H268" s="768">
        <v>0</v>
      </c>
      <c r="I268" s="769"/>
      <c r="J268" s="768">
        <v>0</v>
      </c>
      <c r="K268" s="769"/>
      <c r="L268" s="768">
        <v>0</v>
      </c>
      <c r="M268" s="769"/>
      <c r="N268" s="768">
        <v>0</v>
      </c>
      <c r="O268" s="769"/>
      <c r="P268" s="768">
        <v>0</v>
      </c>
      <c r="Q268" s="769"/>
      <c r="R268" s="768">
        <v>0</v>
      </c>
      <c r="S268" s="769"/>
      <c r="T268" s="768">
        <v>0</v>
      </c>
      <c r="U268" s="771"/>
      <c r="V268" s="137">
        <f t="shared" si="32"/>
        <v>0</v>
      </c>
      <c r="W268" s="15">
        <f t="shared" si="33"/>
        <v>0</v>
      </c>
      <c r="X268" s="48"/>
      <c r="Y268" s="60"/>
      <c r="Z268" s="61"/>
      <c r="AA268" s="41"/>
      <c r="AB268" s="40"/>
      <c r="AC268" s="40"/>
    </row>
    <row r="269" spans="1:29" ht="11.25" customHeight="1">
      <c r="A269" s="2"/>
      <c r="B269" s="766" t="s">
        <v>188</v>
      </c>
      <c r="C269" s="443"/>
      <c r="D269" s="443"/>
      <c r="E269" s="767"/>
      <c r="F269" s="770">
        <v>0</v>
      </c>
      <c r="G269" s="769"/>
      <c r="H269" s="768">
        <v>0</v>
      </c>
      <c r="I269" s="769"/>
      <c r="J269" s="768">
        <v>0</v>
      </c>
      <c r="K269" s="769"/>
      <c r="L269" s="768">
        <v>0</v>
      </c>
      <c r="M269" s="769"/>
      <c r="N269" s="768">
        <v>0</v>
      </c>
      <c r="O269" s="769"/>
      <c r="P269" s="768">
        <v>0</v>
      </c>
      <c r="Q269" s="769"/>
      <c r="R269" s="768">
        <v>0</v>
      </c>
      <c r="S269" s="769"/>
      <c r="T269" s="768">
        <v>0</v>
      </c>
      <c r="U269" s="771"/>
      <c r="V269" s="137">
        <f t="shared" si="32"/>
        <v>0</v>
      </c>
      <c r="W269" s="15">
        <f t="shared" si="33"/>
        <v>0</v>
      </c>
      <c r="X269" s="48"/>
      <c r="Y269" s="60"/>
      <c r="Z269" s="61"/>
      <c r="AA269" s="41"/>
      <c r="AB269" s="40"/>
      <c r="AC269" s="40"/>
    </row>
    <row r="270" spans="1:29" ht="11.25" customHeight="1">
      <c r="A270" s="2"/>
      <c r="B270" s="766" t="s">
        <v>189</v>
      </c>
      <c r="C270" s="443"/>
      <c r="D270" s="443"/>
      <c r="E270" s="767"/>
      <c r="F270" s="770">
        <v>0</v>
      </c>
      <c r="G270" s="769"/>
      <c r="H270" s="768">
        <v>0</v>
      </c>
      <c r="I270" s="769"/>
      <c r="J270" s="768">
        <v>0</v>
      </c>
      <c r="K270" s="769"/>
      <c r="L270" s="768">
        <v>0</v>
      </c>
      <c r="M270" s="769"/>
      <c r="N270" s="768">
        <v>0</v>
      </c>
      <c r="O270" s="769"/>
      <c r="P270" s="768">
        <v>0</v>
      </c>
      <c r="Q270" s="769"/>
      <c r="R270" s="768">
        <v>0</v>
      </c>
      <c r="S270" s="769"/>
      <c r="T270" s="768">
        <v>0</v>
      </c>
      <c r="U270" s="771"/>
      <c r="V270" s="137">
        <f t="shared" si="32"/>
        <v>0</v>
      </c>
      <c r="W270" s="15">
        <f t="shared" si="33"/>
        <v>0</v>
      </c>
      <c r="X270" s="48"/>
      <c r="Y270" s="60"/>
      <c r="Z270" s="61"/>
      <c r="AA270" s="41"/>
      <c r="AB270" s="40"/>
      <c r="AC270" s="40"/>
    </row>
    <row r="271" spans="1:29" ht="11.25" customHeight="1">
      <c r="A271" s="2"/>
      <c r="B271" s="766" t="s">
        <v>190</v>
      </c>
      <c r="C271" s="443"/>
      <c r="D271" s="443"/>
      <c r="E271" s="767"/>
      <c r="F271" s="770">
        <v>0</v>
      </c>
      <c r="G271" s="769"/>
      <c r="H271" s="768">
        <v>0</v>
      </c>
      <c r="I271" s="769"/>
      <c r="J271" s="768">
        <v>0</v>
      </c>
      <c r="K271" s="769"/>
      <c r="L271" s="768">
        <v>0</v>
      </c>
      <c r="M271" s="769"/>
      <c r="N271" s="768">
        <v>0</v>
      </c>
      <c r="O271" s="769"/>
      <c r="P271" s="768">
        <v>0</v>
      </c>
      <c r="Q271" s="769"/>
      <c r="R271" s="768">
        <v>0</v>
      </c>
      <c r="S271" s="769"/>
      <c r="T271" s="768">
        <v>0</v>
      </c>
      <c r="U271" s="771"/>
      <c r="V271" s="137">
        <f t="shared" si="32"/>
        <v>0</v>
      </c>
      <c r="W271" s="15">
        <f t="shared" si="33"/>
        <v>0</v>
      </c>
      <c r="X271" s="48"/>
      <c r="Y271" s="60"/>
      <c r="Z271" s="61"/>
      <c r="AA271" s="41"/>
      <c r="AB271" s="40"/>
      <c r="AC271" s="40"/>
    </row>
    <row r="272" spans="1:29" ht="11.25" customHeight="1">
      <c r="A272" s="2"/>
      <c r="B272" s="766" t="s">
        <v>191</v>
      </c>
      <c r="C272" s="443"/>
      <c r="D272" s="443"/>
      <c r="E272" s="767"/>
      <c r="F272" s="770">
        <v>0</v>
      </c>
      <c r="G272" s="769"/>
      <c r="H272" s="768">
        <v>0</v>
      </c>
      <c r="I272" s="769"/>
      <c r="J272" s="768">
        <v>0</v>
      </c>
      <c r="K272" s="769"/>
      <c r="L272" s="768">
        <v>0</v>
      </c>
      <c r="M272" s="769"/>
      <c r="N272" s="768">
        <v>0</v>
      </c>
      <c r="O272" s="769"/>
      <c r="P272" s="768">
        <v>0</v>
      </c>
      <c r="Q272" s="769"/>
      <c r="R272" s="768">
        <v>0</v>
      </c>
      <c r="S272" s="769"/>
      <c r="T272" s="768">
        <v>0</v>
      </c>
      <c r="U272" s="771"/>
      <c r="V272" s="137">
        <f t="shared" si="32"/>
        <v>0</v>
      </c>
      <c r="W272" s="15">
        <f t="shared" si="33"/>
        <v>0</v>
      </c>
      <c r="X272" s="48"/>
      <c r="Y272" s="60"/>
      <c r="Z272" s="61"/>
      <c r="AA272" s="41"/>
      <c r="AB272" s="40"/>
      <c r="AC272" s="40"/>
    </row>
    <row r="273" spans="1:29" ht="11.25" customHeight="1">
      <c r="A273" s="2"/>
      <c r="B273" s="766" t="s">
        <v>192</v>
      </c>
      <c r="C273" s="443"/>
      <c r="D273" s="443"/>
      <c r="E273" s="767"/>
      <c r="F273" s="770">
        <v>0</v>
      </c>
      <c r="G273" s="769"/>
      <c r="H273" s="768">
        <v>0</v>
      </c>
      <c r="I273" s="769"/>
      <c r="J273" s="768">
        <v>0</v>
      </c>
      <c r="K273" s="769"/>
      <c r="L273" s="768">
        <v>0</v>
      </c>
      <c r="M273" s="769"/>
      <c r="N273" s="768">
        <v>0</v>
      </c>
      <c r="O273" s="769"/>
      <c r="P273" s="768">
        <v>0</v>
      </c>
      <c r="Q273" s="769"/>
      <c r="R273" s="768">
        <v>0</v>
      </c>
      <c r="S273" s="769"/>
      <c r="T273" s="768">
        <v>0</v>
      </c>
      <c r="U273" s="771"/>
      <c r="V273" s="137">
        <f t="shared" si="32"/>
        <v>0</v>
      </c>
      <c r="W273" s="15">
        <f t="shared" si="33"/>
        <v>0</v>
      </c>
      <c r="X273" s="48"/>
      <c r="Y273" s="60"/>
      <c r="Z273" s="61"/>
      <c r="AA273" s="41"/>
      <c r="AB273" s="40"/>
      <c r="AC273" s="40"/>
    </row>
    <row r="274" spans="1:29" ht="11.25" customHeight="1">
      <c r="A274" s="2"/>
      <c r="B274" s="766" t="s">
        <v>193</v>
      </c>
      <c r="C274" s="443"/>
      <c r="D274" s="443"/>
      <c r="E274" s="767"/>
      <c r="F274" s="770">
        <v>0</v>
      </c>
      <c r="G274" s="769"/>
      <c r="H274" s="768">
        <v>1</v>
      </c>
      <c r="I274" s="769"/>
      <c r="J274" s="768">
        <v>1</v>
      </c>
      <c r="K274" s="769"/>
      <c r="L274" s="768">
        <v>0</v>
      </c>
      <c r="M274" s="769"/>
      <c r="N274" s="768">
        <v>0</v>
      </c>
      <c r="O274" s="769"/>
      <c r="P274" s="768">
        <v>0</v>
      </c>
      <c r="Q274" s="769"/>
      <c r="R274" s="768">
        <v>0</v>
      </c>
      <c r="S274" s="769"/>
      <c r="T274" s="768">
        <v>0</v>
      </c>
      <c r="U274" s="771"/>
      <c r="V274" s="137">
        <f t="shared" si="32"/>
        <v>0.2857142857142857</v>
      </c>
      <c r="W274" s="15">
        <f t="shared" si="33"/>
        <v>2</v>
      </c>
      <c r="X274" s="48"/>
      <c r="Y274" s="60"/>
      <c r="Z274" s="61"/>
      <c r="AA274" s="41"/>
      <c r="AB274" s="40"/>
      <c r="AC274" s="40"/>
    </row>
    <row r="275" spans="1:29" ht="11.25" customHeight="1">
      <c r="A275" s="2"/>
      <c r="B275" s="766" t="s">
        <v>194</v>
      </c>
      <c r="C275" s="443"/>
      <c r="D275" s="443"/>
      <c r="E275" s="767"/>
      <c r="F275" s="770">
        <v>0</v>
      </c>
      <c r="G275" s="769"/>
      <c r="H275" s="768">
        <v>0</v>
      </c>
      <c r="I275" s="769"/>
      <c r="J275" s="768">
        <v>0</v>
      </c>
      <c r="K275" s="769"/>
      <c r="L275" s="768">
        <v>0</v>
      </c>
      <c r="M275" s="769"/>
      <c r="N275" s="768">
        <v>2</v>
      </c>
      <c r="O275" s="769"/>
      <c r="P275" s="768">
        <v>0</v>
      </c>
      <c r="Q275" s="769"/>
      <c r="R275" s="768">
        <v>0</v>
      </c>
      <c r="S275" s="769"/>
      <c r="T275" s="768">
        <v>0</v>
      </c>
      <c r="U275" s="771"/>
      <c r="V275" s="137">
        <f t="shared" si="32"/>
        <v>0.2857142857142857</v>
      </c>
      <c r="W275" s="15">
        <f t="shared" si="33"/>
        <v>2</v>
      </c>
      <c r="X275" s="48"/>
      <c r="Y275" s="60"/>
      <c r="Z275" s="61"/>
      <c r="AA275" s="41"/>
      <c r="AB275" s="40"/>
      <c r="AC275" s="40"/>
    </row>
    <row r="276" spans="1:29" ht="11.25" customHeight="1">
      <c r="A276" s="2"/>
      <c r="B276" s="766" t="s">
        <v>195</v>
      </c>
      <c r="C276" s="443"/>
      <c r="D276" s="443"/>
      <c r="E276" s="767"/>
      <c r="F276" s="770">
        <v>0</v>
      </c>
      <c r="G276" s="769"/>
      <c r="H276" s="768">
        <v>0</v>
      </c>
      <c r="I276" s="769"/>
      <c r="J276" s="768">
        <v>0</v>
      </c>
      <c r="K276" s="769"/>
      <c r="L276" s="768">
        <v>0</v>
      </c>
      <c r="M276" s="769"/>
      <c r="N276" s="768">
        <v>0</v>
      </c>
      <c r="O276" s="769"/>
      <c r="P276" s="768">
        <v>0</v>
      </c>
      <c r="Q276" s="769"/>
      <c r="R276" s="768">
        <v>0</v>
      </c>
      <c r="S276" s="769"/>
      <c r="T276" s="768">
        <v>0</v>
      </c>
      <c r="U276" s="771"/>
      <c r="V276" s="137">
        <f t="shared" si="32"/>
        <v>0</v>
      </c>
      <c r="W276" s="15">
        <f t="shared" si="33"/>
        <v>0</v>
      </c>
      <c r="X276" s="48"/>
      <c r="Y276" s="60"/>
      <c r="Z276" s="61"/>
      <c r="AA276" s="41"/>
      <c r="AB276" s="40"/>
      <c r="AC276" s="40"/>
    </row>
    <row r="277" spans="1:29" ht="11.25" customHeight="1">
      <c r="A277" s="2"/>
      <c r="B277" s="766" t="s">
        <v>196</v>
      </c>
      <c r="C277" s="443"/>
      <c r="D277" s="443"/>
      <c r="E277" s="767"/>
      <c r="F277" s="770">
        <v>0</v>
      </c>
      <c r="G277" s="769"/>
      <c r="H277" s="768">
        <v>0</v>
      </c>
      <c r="I277" s="769"/>
      <c r="J277" s="768">
        <v>0</v>
      </c>
      <c r="K277" s="769"/>
      <c r="L277" s="768">
        <v>0</v>
      </c>
      <c r="M277" s="769"/>
      <c r="N277" s="768">
        <v>0</v>
      </c>
      <c r="O277" s="769"/>
      <c r="P277" s="768">
        <v>0</v>
      </c>
      <c r="Q277" s="769"/>
      <c r="R277" s="768">
        <v>0</v>
      </c>
      <c r="S277" s="769"/>
      <c r="T277" s="768">
        <v>0</v>
      </c>
      <c r="U277" s="771"/>
      <c r="V277" s="137">
        <f t="shared" si="32"/>
        <v>0</v>
      </c>
      <c r="W277" s="15">
        <f t="shared" si="33"/>
        <v>0</v>
      </c>
      <c r="X277" s="48"/>
      <c r="Y277" s="60"/>
      <c r="Z277" s="61"/>
      <c r="AA277" s="41"/>
      <c r="AB277" s="40"/>
      <c r="AC277" s="40"/>
    </row>
    <row r="278" spans="1:29" ht="11.25" customHeight="1">
      <c r="A278" s="2"/>
      <c r="B278" s="766" t="s">
        <v>197</v>
      </c>
      <c r="C278" s="443"/>
      <c r="D278" s="443"/>
      <c r="E278" s="767"/>
      <c r="F278" s="770">
        <v>0</v>
      </c>
      <c r="G278" s="769"/>
      <c r="H278" s="768">
        <v>0</v>
      </c>
      <c r="I278" s="769"/>
      <c r="J278" s="768">
        <v>0</v>
      </c>
      <c r="K278" s="769"/>
      <c r="L278" s="768">
        <v>0</v>
      </c>
      <c r="M278" s="769"/>
      <c r="N278" s="768">
        <v>0</v>
      </c>
      <c r="O278" s="769"/>
      <c r="P278" s="768">
        <v>0</v>
      </c>
      <c r="Q278" s="769"/>
      <c r="R278" s="768">
        <v>0</v>
      </c>
      <c r="S278" s="769"/>
      <c r="T278" s="768">
        <v>0</v>
      </c>
      <c r="U278" s="771"/>
      <c r="V278" s="137">
        <f t="shared" si="32"/>
        <v>0</v>
      </c>
      <c r="W278" s="15">
        <f t="shared" si="33"/>
        <v>0</v>
      </c>
      <c r="X278" s="48"/>
      <c r="Y278" s="60"/>
      <c r="Z278" s="61"/>
      <c r="AA278" s="41"/>
      <c r="AB278" s="40"/>
      <c r="AC278" s="40"/>
    </row>
    <row r="279" spans="1:29" ht="11.25" customHeight="1">
      <c r="A279" s="2"/>
      <c r="B279" s="766" t="s">
        <v>198</v>
      </c>
      <c r="C279" s="443"/>
      <c r="D279" s="443"/>
      <c r="E279" s="767"/>
      <c r="F279" s="770">
        <v>0</v>
      </c>
      <c r="G279" s="769"/>
      <c r="H279" s="768">
        <v>0</v>
      </c>
      <c r="I279" s="769"/>
      <c r="J279" s="768">
        <v>0</v>
      </c>
      <c r="K279" s="769"/>
      <c r="L279" s="768">
        <v>0</v>
      </c>
      <c r="M279" s="769"/>
      <c r="N279" s="768">
        <v>0</v>
      </c>
      <c r="O279" s="769"/>
      <c r="P279" s="768">
        <v>0</v>
      </c>
      <c r="Q279" s="769"/>
      <c r="R279" s="768">
        <v>0</v>
      </c>
      <c r="S279" s="769"/>
      <c r="T279" s="768">
        <v>0</v>
      </c>
      <c r="U279" s="771"/>
      <c r="V279" s="137">
        <f t="shared" si="32"/>
        <v>0</v>
      </c>
      <c r="W279" s="15">
        <f t="shared" si="33"/>
        <v>0</v>
      </c>
      <c r="X279" s="48"/>
      <c r="Y279" s="60"/>
      <c r="Z279" s="61"/>
      <c r="AA279" s="41"/>
      <c r="AB279" s="40"/>
      <c r="AC279" s="40"/>
    </row>
    <row r="280" spans="1:29" ht="11.25" customHeight="1">
      <c r="A280" s="2"/>
      <c r="B280" s="766" t="s">
        <v>199</v>
      </c>
      <c r="C280" s="443"/>
      <c r="D280" s="443"/>
      <c r="E280" s="767"/>
      <c r="F280" s="770">
        <v>0</v>
      </c>
      <c r="G280" s="769"/>
      <c r="H280" s="768">
        <v>0</v>
      </c>
      <c r="I280" s="769"/>
      <c r="J280" s="768">
        <v>0</v>
      </c>
      <c r="K280" s="769"/>
      <c r="L280" s="768">
        <v>0</v>
      </c>
      <c r="M280" s="769"/>
      <c r="N280" s="768">
        <v>0</v>
      </c>
      <c r="O280" s="769"/>
      <c r="P280" s="768">
        <v>0</v>
      </c>
      <c r="Q280" s="769"/>
      <c r="R280" s="768">
        <v>0</v>
      </c>
      <c r="S280" s="769"/>
      <c r="T280" s="768">
        <v>0</v>
      </c>
      <c r="U280" s="771"/>
      <c r="V280" s="137">
        <f t="shared" si="32"/>
        <v>0</v>
      </c>
      <c r="W280" s="15">
        <f t="shared" si="33"/>
        <v>0</v>
      </c>
      <c r="X280" s="48"/>
      <c r="Y280" s="60"/>
      <c r="Z280" s="61"/>
      <c r="AA280" s="41"/>
      <c r="AB280" s="40"/>
      <c r="AC280" s="40"/>
    </row>
    <row r="281" spans="1:29" ht="11.25" customHeight="1">
      <c r="A281" s="2"/>
      <c r="B281" s="766" t="s">
        <v>200</v>
      </c>
      <c r="C281" s="443"/>
      <c r="D281" s="443"/>
      <c r="E281" s="767"/>
      <c r="F281" s="770">
        <v>0</v>
      </c>
      <c r="G281" s="769"/>
      <c r="H281" s="768">
        <v>0</v>
      </c>
      <c r="I281" s="769"/>
      <c r="J281" s="768">
        <v>0</v>
      </c>
      <c r="K281" s="769"/>
      <c r="L281" s="768">
        <v>0</v>
      </c>
      <c r="M281" s="769"/>
      <c r="N281" s="768">
        <v>0</v>
      </c>
      <c r="O281" s="769"/>
      <c r="P281" s="768">
        <v>0</v>
      </c>
      <c r="Q281" s="769"/>
      <c r="R281" s="768">
        <v>0</v>
      </c>
      <c r="S281" s="769"/>
      <c r="T281" s="768">
        <v>0</v>
      </c>
      <c r="U281" s="771"/>
      <c r="V281" s="137">
        <f t="shared" si="32"/>
        <v>0</v>
      </c>
      <c r="W281" s="15">
        <f t="shared" si="33"/>
        <v>0</v>
      </c>
      <c r="X281" s="48"/>
      <c r="Y281" s="60"/>
      <c r="Z281" s="61"/>
      <c r="AA281" s="41"/>
      <c r="AB281" s="40"/>
      <c r="AC281" s="40"/>
    </row>
    <row r="282" spans="1:29" ht="11.25" customHeight="1">
      <c r="A282" s="2"/>
      <c r="B282" s="766" t="s">
        <v>201</v>
      </c>
      <c r="C282" s="443"/>
      <c r="D282" s="443"/>
      <c r="E282" s="767"/>
      <c r="F282" s="770">
        <v>0</v>
      </c>
      <c r="G282" s="769"/>
      <c r="H282" s="768">
        <v>0</v>
      </c>
      <c r="I282" s="769"/>
      <c r="J282" s="768">
        <v>0</v>
      </c>
      <c r="K282" s="769"/>
      <c r="L282" s="768">
        <v>0</v>
      </c>
      <c r="M282" s="769"/>
      <c r="N282" s="768">
        <v>0</v>
      </c>
      <c r="O282" s="769"/>
      <c r="P282" s="768">
        <v>0</v>
      </c>
      <c r="Q282" s="769"/>
      <c r="R282" s="768">
        <v>0</v>
      </c>
      <c r="S282" s="769"/>
      <c r="T282" s="768">
        <v>0</v>
      </c>
      <c r="U282" s="771"/>
      <c r="V282" s="137">
        <f t="shared" si="32"/>
        <v>0</v>
      </c>
      <c r="W282" s="15">
        <f t="shared" si="33"/>
        <v>0</v>
      </c>
      <c r="X282" s="48"/>
      <c r="Y282" s="60"/>
      <c r="Z282" s="61"/>
      <c r="AA282" s="41"/>
      <c r="AB282" s="40"/>
      <c r="AC282" s="40"/>
    </row>
    <row r="283" spans="1:29" ht="11.25" customHeight="1" thickBot="1">
      <c r="A283" s="2"/>
      <c r="B283" s="766" t="s">
        <v>202</v>
      </c>
      <c r="C283" s="443"/>
      <c r="D283" s="443"/>
      <c r="E283" s="767"/>
      <c r="F283" s="776">
        <v>0</v>
      </c>
      <c r="G283" s="777"/>
      <c r="H283" s="778">
        <v>0</v>
      </c>
      <c r="I283" s="777"/>
      <c r="J283" s="778">
        <v>0</v>
      </c>
      <c r="K283" s="777"/>
      <c r="L283" s="778">
        <v>0</v>
      </c>
      <c r="M283" s="777"/>
      <c r="N283" s="778">
        <v>0</v>
      </c>
      <c r="O283" s="777"/>
      <c r="P283" s="778">
        <v>0</v>
      </c>
      <c r="Q283" s="777"/>
      <c r="R283" s="778">
        <v>0</v>
      </c>
      <c r="S283" s="777"/>
      <c r="T283" s="778">
        <v>0</v>
      </c>
      <c r="U283" s="779"/>
      <c r="V283" s="138">
        <f t="shared" si="32"/>
        <v>0</v>
      </c>
      <c r="W283" s="23">
        <f t="shared" si="33"/>
        <v>0</v>
      </c>
      <c r="X283" s="48"/>
      <c r="Y283" s="60"/>
      <c r="Z283" s="61"/>
      <c r="AA283" s="41"/>
      <c r="AB283" s="40"/>
      <c r="AC283" s="40"/>
    </row>
    <row r="284" spans="1:29" s="67" customFormat="1" ht="18.75" customHeight="1" thickTop="1" thickBot="1">
      <c r="B284" s="823" t="s">
        <v>85</v>
      </c>
      <c r="C284" s="824"/>
      <c r="D284" s="824"/>
      <c r="E284" s="825"/>
      <c r="F284" s="826">
        <f>SUM(F260:G283)</f>
        <v>0</v>
      </c>
      <c r="G284" s="822"/>
      <c r="H284" s="820">
        <f>SUM(H260:I283)</f>
        <v>1</v>
      </c>
      <c r="I284" s="822"/>
      <c r="J284" s="820">
        <f>SUM(J260:K283)</f>
        <v>1</v>
      </c>
      <c r="K284" s="822"/>
      <c r="L284" s="820">
        <f>SUM(L260:M283)</f>
        <v>0</v>
      </c>
      <c r="M284" s="822"/>
      <c r="N284" s="820">
        <f>SUM(N260:O283)</f>
        <v>5</v>
      </c>
      <c r="O284" s="822"/>
      <c r="P284" s="820">
        <f>SUM(P260:Q283)</f>
        <v>0</v>
      </c>
      <c r="Q284" s="822"/>
      <c r="R284" s="820">
        <f>SUM(R260:S283)</f>
        <v>0</v>
      </c>
      <c r="S284" s="822"/>
      <c r="T284" s="820">
        <f>SUM(T260:U283)</f>
        <v>0</v>
      </c>
      <c r="U284" s="821"/>
      <c r="V284" s="119">
        <f>SUM(V260:V283)</f>
        <v>0.99999999999999989</v>
      </c>
      <c r="W284" s="68">
        <f>SUM(W260:W283)</f>
        <v>7</v>
      </c>
      <c r="X284" s="69"/>
      <c r="Y284" s="70"/>
      <c r="Z284" s="71"/>
      <c r="AA284" s="72"/>
      <c r="AB284" s="73"/>
      <c r="AC284" s="73"/>
    </row>
    <row r="285" spans="1:29" ht="11.25" customHeight="1">
      <c r="X285" s="49"/>
      <c r="Y285" s="49"/>
      <c r="Z285" s="49"/>
      <c r="AA285" s="2"/>
      <c r="AB285" s="2"/>
      <c r="AC285" s="2"/>
    </row>
    <row r="286" spans="1:29" ht="18" customHeight="1" thickBot="1">
      <c r="B286" s="760">
        <f>B228</f>
        <v>5</v>
      </c>
      <c r="C286" s="760"/>
      <c r="D286" s="760"/>
      <c r="E286" s="760"/>
      <c r="F286" s="761">
        <v>2</v>
      </c>
      <c r="G286" s="761"/>
      <c r="H286" s="856"/>
      <c r="I286" s="856"/>
      <c r="J286" s="233"/>
      <c r="K286" s="233"/>
    </row>
    <row r="287" spans="1:29" ht="11.25" customHeight="1">
      <c r="B287" s="754" t="s">
        <v>5</v>
      </c>
      <c r="C287" s="755"/>
      <c r="D287" s="755"/>
      <c r="E287" s="756"/>
      <c r="F287" s="747" t="s">
        <v>259</v>
      </c>
      <c r="G287" s="748"/>
      <c r="H287" s="747" t="s">
        <v>260</v>
      </c>
      <c r="I287" s="748"/>
      <c r="J287" s="747" t="s">
        <v>261</v>
      </c>
      <c r="K287" s="748"/>
      <c r="L287" s="747" t="s">
        <v>262</v>
      </c>
      <c r="M287" s="748"/>
      <c r="N287" s="747" t="s">
        <v>263</v>
      </c>
      <c r="O287" s="749"/>
      <c r="P287" s="747" t="s">
        <v>264</v>
      </c>
      <c r="Q287" s="748"/>
      <c r="R287" s="747" t="s">
        <v>265</v>
      </c>
      <c r="S287" s="748"/>
      <c r="T287" s="747" t="s">
        <v>266</v>
      </c>
      <c r="U287" s="749"/>
      <c r="V287" s="750" t="s">
        <v>85</v>
      </c>
      <c r="W287" s="751"/>
      <c r="X287" s="44"/>
      <c r="Y287" s="45"/>
      <c r="Z287" s="45"/>
      <c r="AA287" s="39"/>
      <c r="AB287" s="42"/>
      <c r="AC287" s="42"/>
    </row>
    <row r="288" spans="1:29" ht="11.25" customHeight="1" thickBot="1">
      <c r="A288" s="2"/>
      <c r="B288" s="757"/>
      <c r="C288" s="758"/>
      <c r="D288" s="758"/>
      <c r="E288" s="759"/>
      <c r="F288" s="752" t="s">
        <v>127</v>
      </c>
      <c r="G288" s="753"/>
      <c r="H288" s="738" t="s">
        <v>127</v>
      </c>
      <c r="I288" s="753"/>
      <c r="J288" s="738" t="s">
        <v>127</v>
      </c>
      <c r="K288" s="753"/>
      <c r="L288" s="738" t="s">
        <v>127</v>
      </c>
      <c r="M288" s="753"/>
      <c r="N288" s="738" t="s">
        <v>127</v>
      </c>
      <c r="O288" s="753"/>
      <c r="P288" s="738" t="s">
        <v>127</v>
      </c>
      <c r="Q288" s="753"/>
      <c r="R288" s="738" t="s">
        <v>127</v>
      </c>
      <c r="S288" s="753"/>
      <c r="T288" s="738" t="s">
        <v>127</v>
      </c>
      <c r="U288" s="739"/>
      <c r="V288" s="740" t="s">
        <v>128</v>
      </c>
      <c r="W288" s="741"/>
      <c r="X288" s="44"/>
      <c r="Y288" s="50"/>
      <c r="Z288" s="57"/>
      <c r="AA288" s="39"/>
      <c r="AB288" s="39"/>
      <c r="AC288" s="42"/>
    </row>
    <row r="289" spans="1:29" ht="11.25" customHeight="1">
      <c r="A289" s="2"/>
      <c r="B289" s="742" t="s">
        <v>179</v>
      </c>
      <c r="C289" s="743"/>
      <c r="D289" s="743"/>
      <c r="E289" s="744"/>
      <c r="F289" s="745">
        <v>1</v>
      </c>
      <c r="G289" s="746"/>
      <c r="H289" s="736">
        <v>0</v>
      </c>
      <c r="I289" s="746"/>
      <c r="J289" s="736">
        <v>0</v>
      </c>
      <c r="K289" s="746"/>
      <c r="L289" s="736">
        <v>1</v>
      </c>
      <c r="M289" s="746"/>
      <c r="N289" s="736">
        <v>23</v>
      </c>
      <c r="O289" s="746"/>
      <c r="P289" s="736">
        <v>0</v>
      </c>
      <c r="Q289" s="746"/>
      <c r="R289" s="736">
        <v>0</v>
      </c>
      <c r="S289" s="746"/>
      <c r="T289" s="736">
        <v>0</v>
      </c>
      <c r="U289" s="737"/>
      <c r="V289" s="396">
        <f t="shared" ref="V289:V312" si="34">IF($W$313=0,0,(W289/$W$313))</f>
        <v>4.5289855072463768E-2</v>
      </c>
      <c r="W289" s="194">
        <f t="shared" ref="W289:W312" si="35">SUM(F289:U289)</f>
        <v>25</v>
      </c>
      <c r="X289" s="48"/>
      <c r="Y289" s="60"/>
      <c r="Z289" s="61"/>
      <c r="AA289" s="41"/>
      <c r="AB289" s="40"/>
      <c r="AC289" s="40"/>
    </row>
    <row r="290" spans="1:29" ht="11.25" customHeight="1">
      <c r="A290" s="2"/>
      <c r="B290" s="731" t="s">
        <v>180</v>
      </c>
      <c r="C290" s="732"/>
      <c r="D290" s="732"/>
      <c r="E290" s="733"/>
      <c r="F290" s="734">
        <v>1</v>
      </c>
      <c r="G290" s="735"/>
      <c r="H290" s="729">
        <v>0</v>
      </c>
      <c r="I290" s="735"/>
      <c r="J290" s="729">
        <v>4</v>
      </c>
      <c r="K290" s="735"/>
      <c r="L290" s="729">
        <v>1</v>
      </c>
      <c r="M290" s="735"/>
      <c r="N290" s="729">
        <v>52</v>
      </c>
      <c r="O290" s="735"/>
      <c r="P290" s="729">
        <v>0</v>
      </c>
      <c r="Q290" s="735"/>
      <c r="R290" s="729">
        <v>0</v>
      </c>
      <c r="S290" s="735"/>
      <c r="T290" s="729">
        <v>0</v>
      </c>
      <c r="U290" s="730"/>
      <c r="V290" s="397">
        <f t="shared" si="34"/>
        <v>0.10507246376811594</v>
      </c>
      <c r="W290" s="198">
        <f t="shared" si="35"/>
        <v>58</v>
      </c>
      <c r="X290" s="48"/>
      <c r="Y290" s="60"/>
      <c r="Z290" s="61"/>
      <c r="AA290" s="41"/>
      <c r="AB290" s="40"/>
      <c r="AC290" s="40"/>
    </row>
    <row r="291" spans="1:29" ht="11.25" customHeight="1">
      <c r="A291" s="2"/>
      <c r="B291" s="731" t="s">
        <v>181</v>
      </c>
      <c r="C291" s="732"/>
      <c r="D291" s="732"/>
      <c r="E291" s="733"/>
      <c r="F291" s="734">
        <v>1</v>
      </c>
      <c r="G291" s="735"/>
      <c r="H291" s="729">
        <v>0</v>
      </c>
      <c r="I291" s="735"/>
      <c r="J291" s="729">
        <v>0</v>
      </c>
      <c r="K291" s="735"/>
      <c r="L291" s="729">
        <v>1</v>
      </c>
      <c r="M291" s="735"/>
      <c r="N291" s="729">
        <v>27</v>
      </c>
      <c r="O291" s="735"/>
      <c r="P291" s="729">
        <v>0</v>
      </c>
      <c r="Q291" s="735"/>
      <c r="R291" s="729">
        <v>0</v>
      </c>
      <c r="S291" s="735"/>
      <c r="T291" s="729">
        <v>0</v>
      </c>
      <c r="U291" s="730"/>
      <c r="V291" s="397">
        <f t="shared" si="34"/>
        <v>5.2536231884057968E-2</v>
      </c>
      <c r="W291" s="198">
        <f t="shared" si="35"/>
        <v>29</v>
      </c>
      <c r="X291" s="48"/>
      <c r="Y291" s="60"/>
      <c r="Z291" s="61"/>
      <c r="AA291" s="41"/>
      <c r="AB291" s="40"/>
      <c r="AC291" s="40"/>
    </row>
    <row r="292" spans="1:29" ht="11.25" customHeight="1">
      <c r="A292" s="2"/>
      <c r="B292" s="731" t="s">
        <v>182</v>
      </c>
      <c r="C292" s="732"/>
      <c r="D292" s="732"/>
      <c r="E292" s="733"/>
      <c r="F292" s="734">
        <v>0</v>
      </c>
      <c r="G292" s="735"/>
      <c r="H292" s="729">
        <v>0</v>
      </c>
      <c r="I292" s="735"/>
      <c r="J292" s="729">
        <v>2</v>
      </c>
      <c r="K292" s="735"/>
      <c r="L292" s="729">
        <v>0</v>
      </c>
      <c r="M292" s="735"/>
      <c r="N292" s="729">
        <v>16</v>
      </c>
      <c r="O292" s="735"/>
      <c r="P292" s="729">
        <v>0</v>
      </c>
      <c r="Q292" s="735"/>
      <c r="R292" s="729">
        <v>0</v>
      </c>
      <c r="S292" s="735"/>
      <c r="T292" s="729">
        <v>0</v>
      </c>
      <c r="U292" s="730"/>
      <c r="V292" s="397">
        <f t="shared" si="34"/>
        <v>3.2608695652173912E-2</v>
      </c>
      <c r="W292" s="198">
        <f t="shared" si="35"/>
        <v>18</v>
      </c>
      <c r="X292" s="48"/>
      <c r="Y292" s="60"/>
      <c r="Z292" s="61"/>
      <c r="AA292" s="41"/>
      <c r="AB292" s="40"/>
      <c r="AC292" s="40"/>
    </row>
    <row r="293" spans="1:29" ht="11.25" customHeight="1">
      <c r="A293" s="2"/>
      <c r="B293" s="731" t="s">
        <v>183</v>
      </c>
      <c r="C293" s="732"/>
      <c r="D293" s="732"/>
      <c r="E293" s="733"/>
      <c r="F293" s="734">
        <v>0</v>
      </c>
      <c r="G293" s="735"/>
      <c r="H293" s="729">
        <v>2</v>
      </c>
      <c r="I293" s="735"/>
      <c r="J293" s="729">
        <v>4</v>
      </c>
      <c r="K293" s="735"/>
      <c r="L293" s="729">
        <v>0</v>
      </c>
      <c r="M293" s="735"/>
      <c r="N293" s="729">
        <v>9</v>
      </c>
      <c r="O293" s="735"/>
      <c r="P293" s="729">
        <v>0</v>
      </c>
      <c r="Q293" s="735"/>
      <c r="R293" s="729">
        <v>0</v>
      </c>
      <c r="S293" s="735"/>
      <c r="T293" s="729">
        <v>0</v>
      </c>
      <c r="U293" s="730"/>
      <c r="V293" s="397">
        <f t="shared" si="34"/>
        <v>2.717391304347826E-2</v>
      </c>
      <c r="W293" s="198">
        <f t="shared" si="35"/>
        <v>15</v>
      </c>
      <c r="X293" s="48"/>
      <c r="Y293" s="60"/>
      <c r="Z293" s="61"/>
      <c r="AA293" s="41"/>
      <c r="AB293" s="40"/>
      <c r="AC293" s="40"/>
    </row>
    <row r="294" spans="1:29" ht="11.25" customHeight="1">
      <c r="A294" s="2"/>
      <c r="B294" s="731" t="s">
        <v>184</v>
      </c>
      <c r="C294" s="732"/>
      <c r="D294" s="732"/>
      <c r="E294" s="733"/>
      <c r="F294" s="734">
        <v>2</v>
      </c>
      <c r="G294" s="735"/>
      <c r="H294" s="729">
        <v>4</v>
      </c>
      <c r="I294" s="735"/>
      <c r="J294" s="729">
        <v>3</v>
      </c>
      <c r="K294" s="735"/>
      <c r="L294" s="729">
        <v>0</v>
      </c>
      <c r="M294" s="735"/>
      <c r="N294" s="729">
        <v>6</v>
      </c>
      <c r="O294" s="735"/>
      <c r="P294" s="729">
        <v>0</v>
      </c>
      <c r="Q294" s="735"/>
      <c r="R294" s="729">
        <v>0</v>
      </c>
      <c r="S294" s="735"/>
      <c r="T294" s="729">
        <v>0</v>
      </c>
      <c r="U294" s="730"/>
      <c r="V294" s="397">
        <f t="shared" si="34"/>
        <v>2.717391304347826E-2</v>
      </c>
      <c r="W294" s="198">
        <f t="shared" si="35"/>
        <v>15</v>
      </c>
      <c r="X294" s="48"/>
      <c r="Y294" s="60"/>
      <c r="Z294" s="61"/>
      <c r="AA294" s="41"/>
      <c r="AB294" s="40"/>
      <c r="AC294" s="40"/>
    </row>
    <row r="295" spans="1:29" ht="11.25" customHeight="1">
      <c r="A295" s="2"/>
      <c r="B295" s="731" t="s">
        <v>185</v>
      </c>
      <c r="C295" s="732"/>
      <c r="D295" s="732"/>
      <c r="E295" s="733"/>
      <c r="F295" s="734">
        <v>1</v>
      </c>
      <c r="G295" s="735"/>
      <c r="H295" s="729">
        <v>1</v>
      </c>
      <c r="I295" s="735"/>
      <c r="J295" s="729">
        <v>7</v>
      </c>
      <c r="K295" s="735"/>
      <c r="L295" s="729">
        <v>0</v>
      </c>
      <c r="M295" s="735"/>
      <c r="N295" s="729">
        <v>2</v>
      </c>
      <c r="O295" s="735"/>
      <c r="P295" s="729">
        <v>0</v>
      </c>
      <c r="Q295" s="735"/>
      <c r="R295" s="729">
        <v>0</v>
      </c>
      <c r="S295" s="735"/>
      <c r="T295" s="729">
        <v>0</v>
      </c>
      <c r="U295" s="730"/>
      <c r="V295" s="397">
        <f t="shared" si="34"/>
        <v>1.9927536231884056E-2</v>
      </c>
      <c r="W295" s="198">
        <f t="shared" si="35"/>
        <v>11</v>
      </c>
      <c r="X295" s="48"/>
      <c r="Y295" s="60"/>
      <c r="Z295" s="61"/>
      <c r="AA295" s="41"/>
      <c r="AB295" s="40"/>
      <c r="AC295" s="40"/>
    </row>
    <row r="296" spans="1:29" ht="11.25" customHeight="1">
      <c r="A296" s="2"/>
      <c r="B296" s="731" t="s">
        <v>186</v>
      </c>
      <c r="C296" s="732"/>
      <c r="D296" s="732"/>
      <c r="E296" s="733"/>
      <c r="F296" s="734">
        <v>3</v>
      </c>
      <c r="G296" s="735"/>
      <c r="H296" s="729">
        <v>3</v>
      </c>
      <c r="I296" s="735"/>
      <c r="J296" s="729">
        <v>3</v>
      </c>
      <c r="K296" s="735"/>
      <c r="L296" s="729">
        <v>1</v>
      </c>
      <c r="M296" s="735"/>
      <c r="N296" s="729">
        <v>4</v>
      </c>
      <c r="O296" s="735"/>
      <c r="P296" s="729">
        <v>0</v>
      </c>
      <c r="Q296" s="735"/>
      <c r="R296" s="729">
        <v>0</v>
      </c>
      <c r="S296" s="735"/>
      <c r="T296" s="729">
        <v>0</v>
      </c>
      <c r="U296" s="730"/>
      <c r="V296" s="397">
        <f t="shared" si="34"/>
        <v>2.5362318840579712E-2</v>
      </c>
      <c r="W296" s="198">
        <f t="shared" si="35"/>
        <v>14</v>
      </c>
      <c r="X296" s="48"/>
      <c r="Y296" s="60"/>
      <c r="Z296" s="61"/>
      <c r="AA296" s="41"/>
      <c r="AB296" s="40"/>
      <c r="AC296" s="40"/>
    </row>
    <row r="297" spans="1:29" ht="11.25" customHeight="1">
      <c r="A297" s="2"/>
      <c r="B297" s="731" t="s">
        <v>187</v>
      </c>
      <c r="C297" s="732"/>
      <c r="D297" s="732"/>
      <c r="E297" s="733"/>
      <c r="F297" s="734">
        <v>0</v>
      </c>
      <c r="G297" s="735"/>
      <c r="H297" s="729">
        <v>2</v>
      </c>
      <c r="I297" s="735"/>
      <c r="J297" s="729">
        <v>8</v>
      </c>
      <c r="K297" s="735"/>
      <c r="L297" s="729">
        <v>1</v>
      </c>
      <c r="M297" s="735"/>
      <c r="N297" s="729">
        <v>11</v>
      </c>
      <c r="O297" s="735"/>
      <c r="P297" s="729">
        <v>0</v>
      </c>
      <c r="Q297" s="735"/>
      <c r="R297" s="729">
        <v>0</v>
      </c>
      <c r="S297" s="735"/>
      <c r="T297" s="729">
        <v>0</v>
      </c>
      <c r="U297" s="730"/>
      <c r="V297" s="397">
        <f t="shared" si="34"/>
        <v>3.9855072463768113E-2</v>
      </c>
      <c r="W297" s="198">
        <f t="shared" si="35"/>
        <v>22</v>
      </c>
      <c r="X297" s="48"/>
      <c r="Y297" s="60"/>
      <c r="Z297" s="61"/>
      <c r="AA297" s="41"/>
      <c r="AB297" s="40"/>
      <c r="AC297" s="40"/>
    </row>
    <row r="298" spans="1:29" ht="11.25" customHeight="1">
      <c r="A298" s="2"/>
      <c r="B298" s="731" t="s">
        <v>188</v>
      </c>
      <c r="C298" s="732"/>
      <c r="D298" s="732"/>
      <c r="E298" s="733"/>
      <c r="F298" s="734">
        <v>2</v>
      </c>
      <c r="G298" s="735"/>
      <c r="H298" s="729">
        <v>5</v>
      </c>
      <c r="I298" s="735"/>
      <c r="J298" s="729">
        <v>8</v>
      </c>
      <c r="K298" s="735"/>
      <c r="L298" s="729">
        <v>2</v>
      </c>
      <c r="M298" s="735"/>
      <c r="N298" s="729">
        <v>10</v>
      </c>
      <c r="O298" s="735"/>
      <c r="P298" s="729">
        <v>0</v>
      </c>
      <c r="Q298" s="735"/>
      <c r="R298" s="729">
        <v>0</v>
      </c>
      <c r="S298" s="735"/>
      <c r="T298" s="729">
        <v>0</v>
      </c>
      <c r="U298" s="730"/>
      <c r="V298" s="397">
        <f t="shared" si="34"/>
        <v>4.8913043478260872E-2</v>
      </c>
      <c r="W298" s="198">
        <f t="shared" si="35"/>
        <v>27</v>
      </c>
      <c r="X298" s="48"/>
      <c r="Y298" s="60"/>
      <c r="Z298" s="61"/>
      <c r="AA298" s="41"/>
      <c r="AB298" s="40"/>
      <c r="AC298" s="40"/>
    </row>
    <row r="299" spans="1:29" ht="11.25" customHeight="1">
      <c r="A299" s="2"/>
      <c r="B299" s="731" t="s">
        <v>189</v>
      </c>
      <c r="C299" s="732"/>
      <c r="D299" s="732"/>
      <c r="E299" s="733"/>
      <c r="F299" s="734">
        <v>4</v>
      </c>
      <c r="G299" s="735"/>
      <c r="H299" s="729">
        <v>5</v>
      </c>
      <c r="I299" s="735"/>
      <c r="J299" s="729">
        <v>8</v>
      </c>
      <c r="K299" s="735"/>
      <c r="L299" s="729">
        <v>3</v>
      </c>
      <c r="M299" s="735"/>
      <c r="N299" s="729">
        <v>9</v>
      </c>
      <c r="O299" s="735"/>
      <c r="P299" s="729">
        <v>0</v>
      </c>
      <c r="Q299" s="735"/>
      <c r="R299" s="729">
        <v>0</v>
      </c>
      <c r="S299" s="735"/>
      <c r="T299" s="729">
        <v>0</v>
      </c>
      <c r="U299" s="730"/>
      <c r="V299" s="397">
        <f t="shared" si="34"/>
        <v>5.2536231884057968E-2</v>
      </c>
      <c r="W299" s="198">
        <f t="shared" si="35"/>
        <v>29</v>
      </c>
      <c r="X299" s="48"/>
      <c r="Y299" s="60"/>
      <c r="Z299" s="61"/>
      <c r="AA299" s="41"/>
      <c r="AB299" s="40"/>
      <c r="AC299" s="40"/>
    </row>
    <row r="300" spans="1:29" ht="11.25" customHeight="1">
      <c r="A300" s="2"/>
      <c r="B300" s="731" t="s">
        <v>190</v>
      </c>
      <c r="C300" s="732"/>
      <c r="D300" s="732"/>
      <c r="E300" s="733"/>
      <c r="F300" s="734">
        <v>6</v>
      </c>
      <c r="G300" s="735"/>
      <c r="H300" s="729">
        <v>1</v>
      </c>
      <c r="I300" s="735"/>
      <c r="J300" s="729">
        <v>10</v>
      </c>
      <c r="K300" s="735"/>
      <c r="L300" s="729">
        <v>1</v>
      </c>
      <c r="M300" s="735"/>
      <c r="N300" s="729">
        <v>12</v>
      </c>
      <c r="O300" s="735"/>
      <c r="P300" s="729">
        <v>0</v>
      </c>
      <c r="Q300" s="735"/>
      <c r="R300" s="729">
        <v>0</v>
      </c>
      <c r="S300" s="735"/>
      <c r="T300" s="729">
        <v>0</v>
      </c>
      <c r="U300" s="730"/>
      <c r="V300" s="397">
        <f t="shared" si="34"/>
        <v>5.434782608695652E-2</v>
      </c>
      <c r="W300" s="198">
        <f t="shared" si="35"/>
        <v>30</v>
      </c>
      <c r="X300" s="48"/>
      <c r="Y300" s="60"/>
      <c r="Z300" s="61"/>
      <c r="AA300" s="41"/>
      <c r="AB300" s="40"/>
      <c r="AC300" s="40"/>
    </row>
    <row r="301" spans="1:29" ht="11.25" customHeight="1">
      <c r="A301" s="2"/>
      <c r="B301" s="731" t="s">
        <v>191</v>
      </c>
      <c r="C301" s="732"/>
      <c r="D301" s="732"/>
      <c r="E301" s="733"/>
      <c r="F301" s="734">
        <v>2</v>
      </c>
      <c r="G301" s="735"/>
      <c r="H301" s="729">
        <v>2</v>
      </c>
      <c r="I301" s="735"/>
      <c r="J301" s="729">
        <v>9</v>
      </c>
      <c r="K301" s="735"/>
      <c r="L301" s="729">
        <v>0</v>
      </c>
      <c r="M301" s="735"/>
      <c r="N301" s="729">
        <v>6</v>
      </c>
      <c r="O301" s="735"/>
      <c r="P301" s="729">
        <v>0</v>
      </c>
      <c r="Q301" s="735"/>
      <c r="R301" s="729">
        <v>0</v>
      </c>
      <c r="S301" s="735"/>
      <c r="T301" s="729">
        <v>0</v>
      </c>
      <c r="U301" s="730"/>
      <c r="V301" s="397">
        <f t="shared" si="34"/>
        <v>3.4420289855072464E-2</v>
      </c>
      <c r="W301" s="198">
        <f t="shared" si="35"/>
        <v>19</v>
      </c>
      <c r="X301" s="48"/>
      <c r="Y301" s="60"/>
      <c r="Z301" s="61"/>
      <c r="AA301" s="41"/>
      <c r="AB301" s="40"/>
      <c r="AC301" s="40"/>
    </row>
    <row r="302" spans="1:29" ht="11.25" customHeight="1">
      <c r="A302" s="2"/>
      <c r="B302" s="731" t="s">
        <v>192</v>
      </c>
      <c r="C302" s="732"/>
      <c r="D302" s="732"/>
      <c r="E302" s="733"/>
      <c r="F302" s="734">
        <v>4</v>
      </c>
      <c r="G302" s="735"/>
      <c r="H302" s="729">
        <v>0</v>
      </c>
      <c r="I302" s="735"/>
      <c r="J302" s="729">
        <v>7</v>
      </c>
      <c r="K302" s="735"/>
      <c r="L302" s="729">
        <v>0</v>
      </c>
      <c r="M302" s="735"/>
      <c r="N302" s="729">
        <v>7</v>
      </c>
      <c r="O302" s="735"/>
      <c r="P302" s="729">
        <v>0</v>
      </c>
      <c r="Q302" s="735"/>
      <c r="R302" s="729">
        <v>0</v>
      </c>
      <c r="S302" s="735"/>
      <c r="T302" s="729">
        <v>0</v>
      </c>
      <c r="U302" s="730"/>
      <c r="V302" s="397">
        <f t="shared" si="34"/>
        <v>3.2608695652173912E-2</v>
      </c>
      <c r="W302" s="198">
        <f t="shared" si="35"/>
        <v>18</v>
      </c>
      <c r="X302" s="48"/>
      <c r="Y302" s="60"/>
      <c r="Z302" s="61"/>
      <c r="AA302" s="41"/>
      <c r="AB302" s="40"/>
      <c r="AC302" s="40"/>
    </row>
    <row r="303" spans="1:29" ht="11.25" customHeight="1">
      <c r="A303" s="2"/>
      <c r="B303" s="731" t="s">
        <v>193</v>
      </c>
      <c r="C303" s="732"/>
      <c r="D303" s="732"/>
      <c r="E303" s="733"/>
      <c r="F303" s="734">
        <v>2</v>
      </c>
      <c r="G303" s="735"/>
      <c r="H303" s="729">
        <v>3</v>
      </c>
      <c r="I303" s="735"/>
      <c r="J303" s="729">
        <v>8</v>
      </c>
      <c r="K303" s="735"/>
      <c r="L303" s="729">
        <v>2</v>
      </c>
      <c r="M303" s="735"/>
      <c r="N303" s="729">
        <v>11</v>
      </c>
      <c r="O303" s="735"/>
      <c r="P303" s="729">
        <v>0</v>
      </c>
      <c r="Q303" s="735"/>
      <c r="R303" s="729">
        <v>0</v>
      </c>
      <c r="S303" s="735"/>
      <c r="T303" s="729">
        <v>0</v>
      </c>
      <c r="U303" s="730"/>
      <c r="V303" s="397">
        <f t="shared" si="34"/>
        <v>4.710144927536232E-2</v>
      </c>
      <c r="W303" s="198">
        <f t="shared" si="35"/>
        <v>26</v>
      </c>
      <c r="X303" s="48"/>
      <c r="Y303" s="60"/>
      <c r="Z303" s="61"/>
      <c r="AA303" s="41"/>
      <c r="AB303" s="40"/>
      <c r="AC303" s="40"/>
    </row>
    <row r="304" spans="1:29" ht="11.25" customHeight="1">
      <c r="A304" s="2"/>
      <c r="B304" s="731" t="s">
        <v>194</v>
      </c>
      <c r="C304" s="732"/>
      <c r="D304" s="732"/>
      <c r="E304" s="733"/>
      <c r="F304" s="734">
        <v>3</v>
      </c>
      <c r="G304" s="735"/>
      <c r="H304" s="729">
        <v>3</v>
      </c>
      <c r="I304" s="735"/>
      <c r="J304" s="729">
        <v>7</v>
      </c>
      <c r="K304" s="735"/>
      <c r="L304" s="729">
        <v>1</v>
      </c>
      <c r="M304" s="735"/>
      <c r="N304" s="729">
        <v>17</v>
      </c>
      <c r="O304" s="735"/>
      <c r="P304" s="729">
        <v>0</v>
      </c>
      <c r="Q304" s="735"/>
      <c r="R304" s="729">
        <v>0</v>
      </c>
      <c r="S304" s="735"/>
      <c r="T304" s="729">
        <v>0</v>
      </c>
      <c r="U304" s="730"/>
      <c r="V304" s="397">
        <f t="shared" si="34"/>
        <v>5.6159420289855072E-2</v>
      </c>
      <c r="W304" s="198">
        <f t="shared" si="35"/>
        <v>31</v>
      </c>
      <c r="X304" s="48"/>
      <c r="Y304" s="60"/>
      <c r="Z304" s="61"/>
      <c r="AA304" s="41"/>
      <c r="AB304" s="40"/>
      <c r="AC304" s="40"/>
    </row>
    <row r="305" spans="1:29" ht="11.25" customHeight="1">
      <c r="A305" s="2"/>
      <c r="B305" s="731" t="s">
        <v>195</v>
      </c>
      <c r="C305" s="732"/>
      <c r="D305" s="732"/>
      <c r="E305" s="733"/>
      <c r="F305" s="734">
        <v>5</v>
      </c>
      <c r="G305" s="735"/>
      <c r="H305" s="729">
        <v>5</v>
      </c>
      <c r="I305" s="735"/>
      <c r="J305" s="729">
        <v>4</v>
      </c>
      <c r="K305" s="735"/>
      <c r="L305" s="729">
        <v>1</v>
      </c>
      <c r="M305" s="735"/>
      <c r="N305" s="729">
        <v>7</v>
      </c>
      <c r="O305" s="735"/>
      <c r="P305" s="729">
        <v>0</v>
      </c>
      <c r="Q305" s="735"/>
      <c r="R305" s="729">
        <v>0</v>
      </c>
      <c r="S305" s="735"/>
      <c r="T305" s="729">
        <v>0</v>
      </c>
      <c r="U305" s="730"/>
      <c r="V305" s="397">
        <f t="shared" si="34"/>
        <v>3.9855072463768113E-2</v>
      </c>
      <c r="W305" s="198">
        <f t="shared" si="35"/>
        <v>22</v>
      </c>
      <c r="X305" s="48"/>
      <c r="Y305" s="60"/>
      <c r="Z305" s="61"/>
      <c r="AA305" s="41"/>
      <c r="AB305" s="40"/>
      <c r="AC305" s="40"/>
    </row>
    <row r="306" spans="1:29" ht="11.25" customHeight="1">
      <c r="A306" s="2"/>
      <c r="B306" s="731" t="s">
        <v>196</v>
      </c>
      <c r="C306" s="732"/>
      <c r="D306" s="732"/>
      <c r="E306" s="733"/>
      <c r="F306" s="734">
        <v>2</v>
      </c>
      <c r="G306" s="735"/>
      <c r="H306" s="729">
        <v>2</v>
      </c>
      <c r="I306" s="735"/>
      <c r="J306" s="729">
        <v>8</v>
      </c>
      <c r="K306" s="735"/>
      <c r="L306" s="729">
        <v>3</v>
      </c>
      <c r="M306" s="735"/>
      <c r="N306" s="729">
        <v>11</v>
      </c>
      <c r="O306" s="735"/>
      <c r="P306" s="729">
        <v>0</v>
      </c>
      <c r="Q306" s="735"/>
      <c r="R306" s="729">
        <v>0</v>
      </c>
      <c r="S306" s="735"/>
      <c r="T306" s="729">
        <v>0</v>
      </c>
      <c r="U306" s="730"/>
      <c r="V306" s="397">
        <f t="shared" si="34"/>
        <v>4.710144927536232E-2</v>
      </c>
      <c r="W306" s="198">
        <f t="shared" si="35"/>
        <v>26</v>
      </c>
      <c r="X306" s="48"/>
      <c r="Y306" s="60"/>
      <c r="Z306" s="61"/>
      <c r="AA306" s="41"/>
      <c r="AB306" s="40"/>
      <c r="AC306" s="40"/>
    </row>
    <row r="307" spans="1:29" ht="11.25" customHeight="1">
      <c r="A307" s="2"/>
      <c r="B307" s="731" t="s">
        <v>197</v>
      </c>
      <c r="C307" s="732"/>
      <c r="D307" s="732"/>
      <c r="E307" s="733"/>
      <c r="F307" s="734">
        <v>2</v>
      </c>
      <c r="G307" s="735"/>
      <c r="H307" s="729">
        <v>1</v>
      </c>
      <c r="I307" s="735"/>
      <c r="J307" s="729">
        <v>6</v>
      </c>
      <c r="K307" s="735"/>
      <c r="L307" s="729">
        <v>4</v>
      </c>
      <c r="M307" s="735"/>
      <c r="N307" s="729">
        <v>12</v>
      </c>
      <c r="O307" s="735"/>
      <c r="P307" s="729">
        <v>0</v>
      </c>
      <c r="Q307" s="735"/>
      <c r="R307" s="729">
        <v>0</v>
      </c>
      <c r="S307" s="735"/>
      <c r="T307" s="729">
        <v>0</v>
      </c>
      <c r="U307" s="730"/>
      <c r="V307" s="397">
        <f t="shared" si="34"/>
        <v>4.5289855072463768E-2</v>
      </c>
      <c r="W307" s="198">
        <f t="shared" si="35"/>
        <v>25</v>
      </c>
      <c r="X307" s="48"/>
      <c r="Y307" s="60"/>
      <c r="Z307" s="61"/>
      <c r="AA307" s="41"/>
      <c r="AB307" s="40"/>
      <c r="AC307" s="40"/>
    </row>
    <row r="308" spans="1:29" ht="11.25" customHeight="1">
      <c r="A308" s="2"/>
      <c r="B308" s="731" t="s">
        <v>198</v>
      </c>
      <c r="C308" s="732"/>
      <c r="D308" s="732"/>
      <c r="E308" s="733"/>
      <c r="F308" s="734">
        <v>1</v>
      </c>
      <c r="G308" s="735"/>
      <c r="H308" s="729">
        <v>2</v>
      </c>
      <c r="I308" s="735"/>
      <c r="J308" s="729">
        <v>6</v>
      </c>
      <c r="K308" s="735"/>
      <c r="L308" s="729">
        <v>0</v>
      </c>
      <c r="M308" s="735"/>
      <c r="N308" s="729">
        <v>8</v>
      </c>
      <c r="O308" s="735"/>
      <c r="P308" s="729">
        <v>0</v>
      </c>
      <c r="Q308" s="735"/>
      <c r="R308" s="729">
        <v>0</v>
      </c>
      <c r="S308" s="735"/>
      <c r="T308" s="729">
        <v>0</v>
      </c>
      <c r="U308" s="730"/>
      <c r="V308" s="397">
        <f t="shared" si="34"/>
        <v>3.0797101449275364E-2</v>
      </c>
      <c r="W308" s="198">
        <f t="shared" si="35"/>
        <v>17</v>
      </c>
      <c r="X308" s="48"/>
      <c r="Y308" s="60"/>
      <c r="Z308" s="61"/>
      <c r="AA308" s="41"/>
      <c r="AB308" s="40"/>
      <c r="AC308" s="40"/>
    </row>
    <row r="309" spans="1:29" ht="11.25" customHeight="1">
      <c r="A309" s="2"/>
      <c r="B309" s="731" t="s">
        <v>199</v>
      </c>
      <c r="C309" s="732"/>
      <c r="D309" s="732"/>
      <c r="E309" s="733"/>
      <c r="F309" s="734">
        <v>1</v>
      </c>
      <c r="G309" s="735"/>
      <c r="H309" s="729">
        <v>4</v>
      </c>
      <c r="I309" s="735"/>
      <c r="J309" s="729">
        <v>4</v>
      </c>
      <c r="K309" s="735"/>
      <c r="L309" s="729">
        <v>1</v>
      </c>
      <c r="M309" s="735"/>
      <c r="N309" s="729">
        <v>5</v>
      </c>
      <c r="O309" s="735"/>
      <c r="P309" s="729">
        <v>0</v>
      </c>
      <c r="Q309" s="735"/>
      <c r="R309" s="729">
        <v>0</v>
      </c>
      <c r="S309" s="735"/>
      <c r="T309" s="729">
        <v>0</v>
      </c>
      <c r="U309" s="730"/>
      <c r="V309" s="397">
        <f t="shared" si="34"/>
        <v>2.717391304347826E-2</v>
      </c>
      <c r="W309" s="198">
        <f t="shared" si="35"/>
        <v>15</v>
      </c>
      <c r="X309" s="48"/>
      <c r="Y309" s="60"/>
      <c r="Z309" s="61"/>
      <c r="AA309" s="41"/>
      <c r="AB309" s="40"/>
      <c r="AC309" s="40"/>
    </row>
    <row r="310" spans="1:29" ht="11.25" customHeight="1">
      <c r="A310" s="2"/>
      <c r="B310" s="731" t="s">
        <v>200</v>
      </c>
      <c r="C310" s="732"/>
      <c r="D310" s="732"/>
      <c r="E310" s="733"/>
      <c r="F310" s="734">
        <v>3</v>
      </c>
      <c r="G310" s="735"/>
      <c r="H310" s="729">
        <v>0</v>
      </c>
      <c r="I310" s="735"/>
      <c r="J310" s="729">
        <v>3</v>
      </c>
      <c r="K310" s="735"/>
      <c r="L310" s="729">
        <v>0</v>
      </c>
      <c r="M310" s="735"/>
      <c r="N310" s="729">
        <v>10</v>
      </c>
      <c r="O310" s="735"/>
      <c r="P310" s="729">
        <v>0</v>
      </c>
      <c r="Q310" s="735"/>
      <c r="R310" s="729">
        <v>0</v>
      </c>
      <c r="S310" s="735"/>
      <c r="T310" s="729">
        <v>0</v>
      </c>
      <c r="U310" s="730"/>
      <c r="V310" s="397">
        <f t="shared" si="34"/>
        <v>2.8985507246376812E-2</v>
      </c>
      <c r="W310" s="198">
        <f t="shared" si="35"/>
        <v>16</v>
      </c>
      <c r="X310" s="48"/>
      <c r="Y310" s="60"/>
      <c r="Z310" s="61"/>
      <c r="AA310" s="41"/>
      <c r="AB310" s="40"/>
      <c r="AC310" s="40"/>
    </row>
    <row r="311" spans="1:29" ht="11.25" customHeight="1">
      <c r="A311" s="2"/>
      <c r="B311" s="731" t="s">
        <v>201</v>
      </c>
      <c r="C311" s="732"/>
      <c r="D311" s="732"/>
      <c r="E311" s="733"/>
      <c r="F311" s="734">
        <v>3</v>
      </c>
      <c r="G311" s="735"/>
      <c r="H311" s="729">
        <v>3</v>
      </c>
      <c r="I311" s="735"/>
      <c r="J311" s="729">
        <v>5</v>
      </c>
      <c r="K311" s="735"/>
      <c r="L311" s="729">
        <v>1</v>
      </c>
      <c r="M311" s="735"/>
      <c r="N311" s="729">
        <v>8</v>
      </c>
      <c r="O311" s="735"/>
      <c r="P311" s="729">
        <v>0</v>
      </c>
      <c r="Q311" s="735"/>
      <c r="R311" s="729">
        <v>0</v>
      </c>
      <c r="S311" s="735"/>
      <c r="T311" s="729">
        <v>0</v>
      </c>
      <c r="U311" s="730"/>
      <c r="V311" s="397">
        <f t="shared" si="34"/>
        <v>3.6231884057971016E-2</v>
      </c>
      <c r="W311" s="198">
        <f t="shared" si="35"/>
        <v>20</v>
      </c>
      <c r="X311" s="48"/>
      <c r="Y311" s="60"/>
      <c r="Z311" s="61"/>
      <c r="AA311" s="41"/>
      <c r="AB311" s="40"/>
      <c r="AC311" s="40"/>
    </row>
    <row r="312" spans="1:29" ht="11.25" customHeight="1" thickBot="1">
      <c r="A312" s="2"/>
      <c r="B312" s="731" t="s">
        <v>202</v>
      </c>
      <c r="C312" s="732"/>
      <c r="D312" s="732"/>
      <c r="E312" s="733"/>
      <c r="F312" s="765">
        <v>2</v>
      </c>
      <c r="G312" s="764"/>
      <c r="H312" s="762">
        <v>1</v>
      </c>
      <c r="I312" s="764"/>
      <c r="J312" s="762">
        <v>4</v>
      </c>
      <c r="K312" s="764"/>
      <c r="L312" s="762">
        <v>1</v>
      </c>
      <c r="M312" s="764"/>
      <c r="N312" s="762">
        <v>16</v>
      </c>
      <c r="O312" s="764"/>
      <c r="P312" s="762">
        <v>0</v>
      </c>
      <c r="Q312" s="764"/>
      <c r="R312" s="762">
        <v>0</v>
      </c>
      <c r="S312" s="764"/>
      <c r="T312" s="762">
        <v>0</v>
      </c>
      <c r="U312" s="763"/>
      <c r="V312" s="397">
        <f t="shared" si="34"/>
        <v>4.3478260869565216E-2</v>
      </c>
      <c r="W312" s="202">
        <f t="shared" si="35"/>
        <v>24</v>
      </c>
      <c r="X312" s="48"/>
      <c r="Y312" s="60"/>
      <c r="Z312" s="61"/>
      <c r="AA312" s="41"/>
      <c r="AB312" s="40"/>
      <c r="AC312" s="40"/>
    </row>
    <row r="313" spans="1:29" s="67" customFormat="1" ht="18.75" customHeight="1" thickTop="1" thickBot="1">
      <c r="B313" s="725" t="s">
        <v>85</v>
      </c>
      <c r="C313" s="726"/>
      <c r="D313" s="726"/>
      <c r="E313" s="727"/>
      <c r="F313" s="728">
        <f>SUM(F289:F312)</f>
        <v>51</v>
      </c>
      <c r="G313" s="724"/>
      <c r="H313" s="722">
        <f>SUM(H289:H312)</f>
        <v>49</v>
      </c>
      <c r="I313" s="724"/>
      <c r="J313" s="722">
        <f>SUM(J289:J312)</f>
        <v>128</v>
      </c>
      <c r="K313" s="724"/>
      <c r="L313" s="722">
        <f>SUM(L289:L312)</f>
        <v>25</v>
      </c>
      <c r="M313" s="724"/>
      <c r="N313" s="722">
        <f>SUM(N289:N312)</f>
        <v>299</v>
      </c>
      <c r="O313" s="724"/>
      <c r="P313" s="722">
        <f>SUM(P289:P312)</f>
        <v>0</v>
      </c>
      <c r="Q313" s="724"/>
      <c r="R313" s="722">
        <f>SUM(R289:R312)</f>
        <v>0</v>
      </c>
      <c r="S313" s="724"/>
      <c r="T313" s="722">
        <f>SUM(T289:T312)</f>
        <v>0</v>
      </c>
      <c r="U313" s="723"/>
      <c r="V313" s="230">
        <f>SUM(V289:V312)</f>
        <v>1.0000000000000002</v>
      </c>
      <c r="W313" s="207">
        <f>SUM(W289:W312)</f>
        <v>552</v>
      </c>
      <c r="X313" s="69"/>
      <c r="Y313" s="70"/>
      <c r="Z313" s="71"/>
      <c r="AA313" s="72"/>
      <c r="AB313" s="73"/>
      <c r="AC313" s="73"/>
    </row>
    <row r="314" spans="1:29" ht="11.25" customHeight="1">
      <c r="X314" s="49"/>
      <c r="Y314" s="49"/>
      <c r="Z314" s="49"/>
      <c r="AA314" s="2"/>
      <c r="AB314" s="2"/>
      <c r="AC314" s="2"/>
    </row>
    <row r="315" spans="1:29" ht="18" customHeight="1" thickBot="1">
      <c r="B315" s="760">
        <f>B257</f>
        <v>6</v>
      </c>
      <c r="C315" s="760"/>
      <c r="D315" s="760"/>
      <c r="E315" s="760"/>
      <c r="F315" s="761">
        <v>2</v>
      </c>
      <c r="G315" s="761"/>
      <c r="H315" s="856"/>
      <c r="I315" s="856"/>
      <c r="J315" s="233"/>
      <c r="K315" s="233"/>
    </row>
    <row r="316" spans="1:29" ht="11.25" customHeight="1">
      <c r="B316" s="852" t="s">
        <v>55</v>
      </c>
      <c r="C316" s="523"/>
      <c r="D316" s="523"/>
      <c r="E316" s="524"/>
      <c r="F316" s="520" t="s">
        <v>259</v>
      </c>
      <c r="G316" s="521"/>
      <c r="H316" s="520" t="s">
        <v>260</v>
      </c>
      <c r="I316" s="521"/>
      <c r="J316" s="520" t="s">
        <v>261</v>
      </c>
      <c r="K316" s="521"/>
      <c r="L316" s="520" t="s">
        <v>262</v>
      </c>
      <c r="M316" s="521"/>
      <c r="N316" s="520" t="s">
        <v>263</v>
      </c>
      <c r="O316" s="596"/>
      <c r="P316" s="520" t="s">
        <v>264</v>
      </c>
      <c r="Q316" s="521"/>
      <c r="R316" s="520" t="s">
        <v>265</v>
      </c>
      <c r="S316" s="521"/>
      <c r="T316" s="520" t="s">
        <v>266</v>
      </c>
      <c r="U316" s="596"/>
      <c r="V316" s="848" t="s">
        <v>85</v>
      </c>
      <c r="W316" s="849"/>
      <c r="X316" s="44"/>
      <c r="Y316" s="45"/>
      <c r="Z316" s="45"/>
      <c r="AA316" s="39"/>
      <c r="AB316" s="42"/>
      <c r="AC316" s="42"/>
    </row>
    <row r="317" spans="1:29" ht="11.25" customHeight="1" thickBot="1">
      <c r="A317" s="2"/>
      <c r="B317" s="853"/>
      <c r="C317" s="854"/>
      <c r="D317" s="854"/>
      <c r="E317" s="855"/>
      <c r="F317" s="512" t="s">
        <v>127</v>
      </c>
      <c r="G317" s="819"/>
      <c r="H317" s="850" t="s">
        <v>127</v>
      </c>
      <c r="I317" s="819"/>
      <c r="J317" s="850" t="s">
        <v>127</v>
      </c>
      <c r="K317" s="819"/>
      <c r="L317" s="850" t="s">
        <v>127</v>
      </c>
      <c r="M317" s="819"/>
      <c r="N317" s="850" t="s">
        <v>127</v>
      </c>
      <c r="O317" s="819"/>
      <c r="P317" s="850" t="s">
        <v>127</v>
      </c>
      <c r="Q317" s="819"/>
      <c r="R317" s="850" t="s">
        <v>127</v>
      </c>
      <c r="S317" s="819"/>
      <c r="T317" s="850" t="s">
        <v>127</v>
      </c>
      <c r="U317" s="851"/>
      <c r="V317" s="847" t="s">
        <v>128</v>
      </c>
      <c r="W317" s="827"/>
      <c r="X317" s="44"/>
      <c r="Y317" s="50"/>
      <c r="Z317" s="57"/>
      <c r="AA317" s="39"/>
      <c r="AB317" s="39"/>
      <c r="AC317" s="42"/>
    </row>
    <row r="318" spans="1:29" ht="11.25" customHeight="1">
      <c r="A318" s="2"/>
      <c r="B318" s="587" t="s">
        <v>179</v>
      </c>
      <c r="C318" s="687"/>
      <c r="D318" s="687"/>
      <c r="E318" s="588"/>
      <c r="F318" s="775">
        <v>0</v>
      </c>
      <c r="G318" s="774"/>
      <c r="H318" s="772">
        <v>0</v>
      </c>
      <c r="I318" s="774"/>
      <c r="J318" s="772">
        <v>0</v>
      </c>
      <c r="K318" s="774"/>
      <c r="L318" s="772">
        <v>0</v>
      </c>
      <c r="M318" s="774"/>
      <c r="N318" s="772">
        <v>0</v>
      </c>
      <c r="O318" s="774"/>
      <c r="P318" s="772">
        <v>0</v>
      </c>
      <c r="Q318" s="774"/>
      <c r="R318" s="772">
        <v>0</v>
      </c>
      <c r="S318" s="774"/>
      <c r="T318" s="772">
        <v>0</v>
      </c>
      <c r="U318" s="773"/>
      <c r="V318" s="394">
        <f t="shared" ref="V318:V341" si="36">IF($W$342=0,0,(W318/$W$342))</f>
        <v>0</v>
      </c>
      <c r="W318" s="14">
        <f t="shared" ref="W318:W341" si="37">SUM(F318:U318)</f>
        <v>0</v>
      </c>
      <c r="X318" s="48"/>
      <c r="Y318" s="60"/>
      <c r="Z318" s="61"/>
      <c r="AA318" s="41"/>
      <c r="AB318" s="40"/>
      <c r="AC318" s="40"/>
    </row>
    <row r="319" spans="1:29" ht="11.25" customHeight="1">
      <c r="A319" s="2"/>
      <c r="B319" s="766" t="s">
        <v>180</v>
      </c>
      <c r="C319" s="443"/>
      <c r="D319" s="443"/>
      <c r="E319" s="767"/>
      <c r="F319" s="770">
        <v>0</v>
      </c>
      <c r="G319" s="769"/>
      <c r="H319" s="768">
        <v>0</v>
      </c>
      <c r="I319" s="769"/>
      <c r="J319" s="768">
        <v>0</v>
      </c>
      <c r="K319" s="769"/>
      <c r="L319" s="768">
        <v>0</v>
      </c>
      <c r="M319" s="769"/>
      <c r="N319" s="768">
        <v>0</v>
      </c>
      <c r="O319" s="769"/>
      <c r="P319" s="768">
        <v>0</v>
      </c>
      <c r="Q319" s="769"/>
      <c r="R319" s="768">
        <v>0</v>
      </c>
      <c r="S319" s="769"/>
      <c r="T319" s="768">
        <v>0</v>
      </c>
      <c r="U319" s="771"/>
      <c r="V319" s="395">
        <f t="shared" si="36"/>
        <v>0</v>
      </c>
      <c r="W319" s="15">
        <f t="shared" si="37"/>
        <v>0</v>
      </c>
      <c r="X319" s="48"/>
      <c r="Y319" s="60"/>
      <c r="Z319" s="61"/>
      <c r="AA319" s="41"/>
      <c r="AB319" s="40"/>
      <c r="AC319" s="40"/>
    </row>
    <row r="320" spans="1:29" ht="11.25" customHeight="1">
      <c r="A320" s="2"/>
      <c r="B320" s="766" t="s">
        <v>181</v>
      </c>
      <c r="C320" s="443"/>
      <c r="D320" s="443"/>
      <c r="E320" s="767"/>
      <c r="F320" s="770">
        <v>0</v>
      </c>
      <c r="G320" s="769"/>
      <c r="H320" s="768">
        <v>0</v>
      </c>
      <c r="I320" s="769"/>
      <c r="J320" s="768">
        <v>0</v>
      </c>
      <c r="K320" s="769"/>
      <c r="L320" s="768">
        <v>0</v>
      </c>
      <c r="M320" s="769"/>
      <c r="N320" s="768">
        <v>0</v>
      </c>
      <c r="O320" s="769"/>
      <c r="P320" s="768">
        <v>0</v>
      </c>
      <c r="Q320" s="769"/>
      <c r="R320" s="768">
        <v>0</v>
      </c>
      <c r="S320" s="769"/>
      <c r="T320" s="768">
        <v>0</v>
      </c>
      <c r="U320" s="771"/>
      <c r="V320" s="395">
        <f t="shared" si="36"/>
        <v>0</v>
      </c>
      <c r="W320" s="15">
        <f t="shared" si="37"/>
        <v>0</v>
      </c>
      <c r="X320" s="48"/>
      <c r="Y320" s="60"/>
      <c r="Z320" s="61"/>
      <c r="AA320" s="41"/>
      <c r="AB320" s="40"/>
      <c r="AC320" s="40"/>
    </row>
    <row r="321" spans="1:29" ht="11.25" customHeight="1">
      <c r="A321" s="2"/>
      <c r="B321" s="766" t="s">
        <v>182</v>
      </c>
      <c r="C321" s="443"/>
      <c r="D321" s="443"/>
      <c r="E321" s="767"/>
      <c r="F321" s="770">
        <v>0</v>
      </c>
      <c r="G321" s="769"/>
      <c r="H321" s="768">
        <v>0</v>
      </c>
      <c r="I321" s="769"/>
      <c r="J321" s="768">
        <v>0</v>
      </c>
      <c r="K321" s="769"/>
      <c r="L321" s="768">
        <v>0</v>
      </c>
      <c r="M321" s="769"/>
      <c r="N321" s="768">
        <v>0</v>
      </c>
      <c r="O321" s="769"/>
      <c r="P321" s="768">
        <v>0</v>
      </c>
      <c r="Q321" s="769"/>
      <c r="R321" s="768">
        <v>0</v>
      </c>
      <c r="S321" s="769"/>
      <c r="T321" s="768">
        <v>0</v>
      </c>
      <c r="U321" s="771"/>
      <c r="V321" s="395">
        <f t="shared" si="36"/>
        <v>0</v>
      </c>
      <c r="W321" s="15">
        <f t="shared" si="37"/>
        <v>0</v>
      </c>
      <c r="X321" s="48"/>
      <c r="Y321" s="60"/>
      <c r="Z321" s="61"/>
      <c r="AA321" s="41"/>
      <c r="AB321" s="40"/>
      <c r="AC321" s="40"/>
    </row>
    <row r="322" spans="1:29" ht="11.25" customHeight="1">
      <c r="A322" s="2"/>
      <c r="B322" s="766" t="s">
        <v>183</v>
      </c>
      <c r="C322" s="443"/>
      <c r="D322" s="443"/>
      <c r="E322" s="767"/>
      <c r="F322" s="770">
        <v>0</v>
      </c>
      <c r="G322" s="769"/>
      <c r="H322" s="768">
        <v>0</v>
      </c>
      <c r="I322" s="769"/>
      <c r="J322" s="768">
        <v>0</v>
      </c>
      <c r="K322" s="769"/>
      <c r="L322" s="768">
        <v>0</v>
      </c>
      <c r="M322" s="769"/>
      <c r="N322" s="768">
        <v>0</v>
      </c>
      <c r="O322" s="769"/>
      <c r="P322" s="768">
        <v>0</v>
      </c>
      <c r="Q322" s="769"/>
      <c r="R322" s="768">
        <v>0</v>
      </c>
      <c r="S322" s="769"/>
      <c r="T322" s="768">
        <v>0</v>
      </c>
      <c r="U322" s="771"/>
      <c r="V322" s="395">
        <f t="shared" si="36"/>
        <v>0</v>
      </c>
      <c r="W322" s="15">
        <f t="shared" si="37"/>
        <v>0</v>
      </c>
      <c r="X322" s="48"/>
      <c r="Y322" s="60"/>
      <c r="Z322" s="61"/>
      <c r="AA322" s="41"/>
      <c r="AB322" s="40"/>
      <c r="AC322" s="40"/>
    </row>
    <row r="323" spans="1:29" ht="11.25" customHeight="1">
      <c r="A323" s="2"/>
      <c r="B323" s="766" t="s">
        <v>184</v>
      </c>
      <c r="C323" s="443"/>
      <c r="D323" s="443"/>
      <c r="E323" s="767"/>
      <c r="F323" s="770">
        <v>0</v>
      </c>
      <c r="G323" s="769"/>
      <c r="H323" s="768">
        <v>0</v>
      </c>
      <c r="I323" s="769"/>
      <c r="J323" s="768">
        <v>0</v>
      </c>
      <c r="K323" s="769"/>
      <c r="L323" s="768">
        <v>0</v>
      </c>
      <c r="M323" s="769"/>
      <c r="N323" s="768">
        <v>0</v>
      </c>
      <c r="O323" s="769"/>
      <c r="P323" s="768">
        <v>0</v>
      </c>
      <c r="Q323" s="769"/>
      <c r="R323" s="768">
        <v>0</v>
      </c>
      <c r="S323" s="769"/>
      <c r="T323" s="768">
        <v>0</v>
      </c>
      <c r="U323" s="771"/>
      <c r="V323" s="395">
        <f t="shared" si="36"/>
        <v>0</v>
      </c>
      <c r="W323" s="15">
        <f t="shared" si="37"/>
        <v>0</v>
      </c>
      <c r="X323" s="48"/>
      <c r="Y323" s="60"/>
      <c r="Z323" s="61"/>
      <c r="AA323" s="41"/>
      <c r="AB323" s="40"/>
      <c r="AC323" s="40"/>
    </row>
    <row r="324" spans="1:29" ht="11.25" customHeight="1">
      <c r="A324" s="2"/>
      <c r="B324" s="766" t="s">
        <v>185</v>
      </c>
      <c r="C324" s="443"/>
      <c r="D324" s="443"/>
      <c r="E324" s="767"/>
      <c r="F324" s="770">
        <v>0</v>
      </c>
      <c r="G324" s="769"/>
      <c r="H324" s="768">
        <v>0</v>
      </c>
      <c r="I324" s="769"/>
      <c r="J324" s="768">
        <v>0</v>
      </c>
      <c r="K324" s="769"/>
      <c r="L324" s="768">
        <v>0</v>
      </c>
      <c r="M324" s="769"/>
      <c r="N324" s="768">
        <v>0</v>
      </c>
      <c r="O324" s="769"/>
      <c r="P324" s="768">
        <v>0</v>
      </c>
      <c r="Q324" s="769"/>
      <c r="R324" s="768">
        <v>0</v>
      </c>
      <c r="S324" s="769"/>
      <c r="T324" s="768">
        <v>0</v>
      </c>
      <c r="U324" s="771"/>
      <c r="V324" s="395">
        <f t="shared" si="36"/>
        <v>0</v>
      </c>
      <c r="W324" s="15">
        <f t="shared" si="37"/>
        <v>0</v>
      </c>
      <c r="X324" s="48"/>
      <c r="Y324" s="60"/>
      <c r="Z324" s="61"/>
      <c r="AA324" s="41"/>
      <c r="AB324" s="40"/>
      <c r="AC324" s="40"/>
    </row>
    <row r="325" spans="1:29" ht="11.25" customHeight="1">
      <c r="A325" s="2"/>
      <c r="B325" s="766" t="s">
        <v>186</v>
      </c>
      <c r="C325" s="443"/>
      <c r="D325" s="443"/>
      <c r="E325" s="767"/>
      <c r="F325" s="770">
        <v>0</v>
      </c>
      <c r="G325" s="769"/>
      <c r="H325" s="768">
        <v>0</v>
      </c>
      <c r="I325" s="769"/>
      <c r="J325" s="768">
        <v>0</v>
      </c>
      <c r="K325" s="769"/>
      <c r="L325" s="768">
        <v>0</v>
      </c>
      <c r="M325" s="769"/>
      <c r="N325" s="768">
        <v>0</v>
      </c>
      <c r="O325" s="769"/>
      <c r="P325" s="768">
        <v>0</v>
      </c>
      <c r="Q325" s="769"/>
      <c r="R325" s="768">
        <v>0</v>
      </c>
      <c r="S325" s="769"/>
      <c r="T325" s="768">
        <v>0</v>
      </c>
      <c r="U325" s="771"/>
      <c r="V325" s="395">
        <f t="shared" si="36"/>
        <v>0</v>
      </c>
      <c r="W325" s="15">
        <f t="shared" si="37"/>
        <v>0</v>
      </c>
      <c r="X325" s="48"/>
      <c r="Y325" s="60"/>
      <c r="Z325" s="61"/>
      <c r="AA325" s="41"/>
      <c r="AB325" s="40"/>
      <c r="AC325" s="40"/>
    </row>
    <row r="326" spans="1:29" ht="11.25" customHeight="1">
      <c r="A326" s="2"/>
      <c r="B326" s="766" t="s">
        <v>187</v>
      </c>
      <c r="C326" s="443"/>
      <c r="D326" s="443"/>
      <c r="E326" s="767"/>
      <c r="F326" s="770">
        <v>0</v>
      </c>
      <c r="G326" s="769"/>
      <c r="H326" s="768">
        <v>0</v>
      </c>
      <c r="I326" s="769"/>
      <c r="J326" s="768">
        <v>0</v>
      </c>
      <c r="K326" s="769"/>
      <c r="L326" s="768">
        <v>0</v>
      </c>
      <c r="M326" s="769"/>
      <c r="N326" s="768">
        <v>0</v>
      </c>
      <c r="O326" s="769"/>
      <c r="P326" s="768">
        <v>0</v>
      </c>
      <c r="Q326" s="769"/>
      <c r="R326" s="768">
        <v>0</v>
      </c>
      <c r="S326" s="769"/>
      <c r="T326" s="768">
        <v>0</v>
      </c>
      <c r="U326" s="771"/>
      <c r="V326" s="395">
        <f t="shared" si="36"/>
        <v>0</v>
      </c>
      <c r="W326" s="15">
        <f t="shared" si="37"/>
        <v>0</v>
      </c>
      <c r="X326" s="48"/>
      <c r="Y326" s="60"/>
      <c r="Z326" s="61"/>
      <c r="AA326" s="41"/>
      <c r="AB326" s="40"/>
      <c r="AC326" s="40"/>
    </row>
    <row r="327" spans="1:29" ht="11.25" customHeight="1">
      <c r="A327" s="2"/>
      <c r="B327" s="766" t="s">
        <v>188</v>
      </c>
      <c r="C327" s="443"/>
      <c r="D327" s="443"/>
      <c r="E327" s="767"/>
      <c r="F327" s="770">
        <v>0</v>
      </c>
      <c r="G327" s="769"/>
      <c r="H327" s="768">
        <v>0</v>
      </c>
      <c r="I327" s="769"/>
      <c r="J327" s="768">
        <v>0</v>
      </c>
      <c r="K327" s="769"/>
      <c r="L327" s="768">
        <v>0</v>
      </c>
      <c r="M327" s="769"/>
      <c r="N327" s="768">
        <v>0</v>
      </c>
      <c r="O327" s="769"/>
      <c r="P327" s="768">
        <v>0</v>
      </c>
      <c r="Q327" s="769"/>
      <c r="R327" s="768">
        <v>0</v>
      </c>
      <c r="S327" s="769"/>
      <c r="T327" s="768">
        <v>0</v>
      </c>
      <c r="U327" s="771"/>
      <c r="V327" s="395">
        <f t="shared" si="36"/>
        <v>0</v>
      </c>
      <c r="W327" s="15">
        <f t="shared" si="37"/>
        <v>0</v>
      </c>
      <c r="X327" s="48"/>
      <c r="Y327" s="60"/>
      <c r="Z327" s="61"/>
      <c r="AA327" s="41"/>
      <c r="AB327" s="40"/>
      <c r="AC327" s="40"/>
    </row>
    <row r="328" spans="1:29" ht="11.25" customHeight="1">
      <c r="A328" s="2"/>
      <c r="B328" s="766" t="s">
        <v>189</v>
      </c>
      <c r="C328" s="443"/>
      <c r="D328" s="443"/>
      <c r="E328" s="767"/>
      <c r="F328" s="770">
        <v>0</v>
      </c>
      <c r="G328" s="769"/>
      <c r="H328" s="768">
        <v>0</v>
      </c>
      <c r="I328" s="769"/>
      <c r="J328" s="768">
        <v>0</v>
      </c>
      <c r="K328" s="769"/>
      <c r="L328" s="768">
        <v>0</v>
      </c>
      <c r="M328" s="769"/>
      <c r="N328" s="768">
        <v>0</v>
      </c>
      <c r="O328" s="769"/>
      <c r="P328" s="768">
        <v>0</v>
      </c>
      <c r="Q328" s="769"/>
      <c r="R328" s="768">
        <v>0</v>
      </c>
      <c r="S328" s="769"/>
      <c r="T328" s="768">
        <v>0</v>
      </c>
      <c r="U328" s="771"/>
      <c r="V328" s="395">
        <f t="shared" si="36"/>
        <v>0</v>
      </c>
      <c r="W328" s="15">
        <f t="shared" si="37"/>
        <v>0</v>
      </c>
      <c r="X328" s="48"/>
      <c r="Y328" s="60"/>
      <c r="Z328" s="61"/>
      <c r="AA328" s="41"/>
      <c r="AB328" s="40"/>
      <c r="AC328" s="40"/>
    </row>
    <row r="329" spans="1:29" ht="11.25" customHeight="1">
      <c r="A329" s="2"/>
      <c r="B329" s="766" t="s">
        <v>190</v>
      </c>
      <c r="C329" s="443"/>
      <c r="D329" s="443"/>
      <c r="E329" s="767"/>
      <c r="F329" s="770">
        <v>0</v>
      </c>
      <c r="G329" s="769"/>
      <c r="H329" s="768">
        <v>0</v>
      </c>
      <c r="I329" s="769"/>
      <c r="J329" s="768">
        <v>0</v>
      </c>
      <c r="K329" s="769"/>
      <c r="L329" s="768">
        <v>0</v>
      </c>
      <c r="M329" s="769"/>
      <c r="N329" s="768">
        <v>0</v>
      </c>
      <c r="O329" s="769"/>
      <c r="P329" s="768">
        <v>0</v>
      </c>
      <c r="Q329" s="769"/>
      <c r="R329" s="768">
        <v>0</v>
      </c>
      <c r="S329" s="769"/>
      <c r="T329" s="768">
        <v>0</v>
      </c>
      <c r="U329" s="771"/>
      <c r="V329" s="395">
        <f t="shared" si="36"/>
        <v>0</v>
      </c>
      <c r="W329" s="15">
        <f t="shared" si="37"/>
        <v>0</v>
      </c>
      <c r="X329" s="48"/>
      <c r="Y329" s="60"/>
      <c r="Z329" s="61"/>
      <c r="AA329" s="41"/>
      <c r="AB329" s="40"/>
      <c r="AC329" s="40"/>
    </row>
    <row r="330" spans="1:29" ht="11.25" customHeight="1">
      <c r="A330" s="2"/>
      <c r="B330" s="766" t="s">
        <v>191</v>
      </c>
      <c r="C330" s="443"/>
      <c r="D330" s="443"/>
      <c r="E330" s="767"/>
      <c r="F330" s="770">
        <v>0</v>
      </c>
      <c r="G330" s="769"/>
      <c r="H330" s="768">
        <v>0</v>
      </c>
      <c r="I330" s="769"/>
      <c r="J330" s="768">
        <v>0</v>
      </c>
      <c r="K330" s="769"/>
      <c r="L330" s="768">
        <v>0</v>
      </c>
      <c r="M330" s="769"/>
      <c r="N330" s="768">
        <v>0</v>
      </c>
      <c r="O330" s="769"/>
      <c r="P330" s="768">
        <v>0</v>
      </c>
      <c r="Q330" s="769"/>
      <c r="R330" s="768">
        <v>0</v>
      </c>
      <c r="S330" s="769"/>
      <c r="T330" s="768">
        <v>0</v>
      </c>
      <c r="U330" s="771"/>
      <c r="V330" s="395">
        <f t="shared" si="36"/>
        <v>0</v>
      </c>
      <c r="W330" s="15">
        <f t="shared" si="37"/>
        <v>0</v>
      </c>
      <c r="X330" s="48"/>
      <c r="Y330" s="60"/>
      <c r="Z330" s="61"/>
      <c r="AA330" s="41"/>
      <c r="AB330" s="40"/>
      <c r="AC330" s="40"/>
    </row>
    <row r="331" spans="1:29" ht="11.25" customHeight="1">
      <c r="A331" s="2"/>
      <c r="B331" s="766" t="s">
        <v>192</v>
      </c>
      <c r="C331" s="443"/>
      <c r="D331" s="443"/>
      <c r="E331" s="767"/>
      <c r="F331" s="770">
        <v>0</v>
      </c>
      <c r="G331" s="769"/>
      <c r="H331" s="768">
        <v>0</v>
      </c>
      <c r="I331" s="769"/>
      <c r="J331" s="768">
        <v>0</v>
      </c>
      <c r="K331" s="769"/>
      <c r="L331" s="768">
        <v>0</v>
      </c>
      <c r="M331" s="769"/>
      <c r="N331" s="768">
        <v>0</v>
      </c>
      <c r="O331" s="769"/>
      <c r="P331" s="768">
        <v>0</v>
      </c>
      <c r="Q331" s="769"/>
      <c r="R331" s="768">
        <v>0</v>
      </c>
      <c r="S331" s="769"/>
      <c r="T331" s="768">
        <v>0</v>
      </c>
      <c r="U331" s="771"/>
      <c r="V331" s="395">
        <f t="shared" si="36"/>
        <v>0</v>
      </c>
      <c r="W331" s="15">
        <f t="shared" si="37"/>
        <v>0</v>
      </c>
      <c r="X331" s="48"/>
      <c r="Y331" s="60"/>
      <c r="Z331" s="61"/>
      <c r="AA331" s="41"/>
      <c r="AB331" s="40"/>
      <c r="AC331" s="40"/>
    </row>
    <row r="332" spans="1:29" ht="11.25" customHeight="1">
      <c r="A332" s="2"/>
      <c r="B332" s="766" t="s">
        <v>193</v>
      </c>
      <c r="C332" s="443"/>
      <c r="D332" s="443"/>
      <c r="E332" s="767"/>
      <c r="F332" s="770">
        <v>0</v>
      </c>
      <c r="G332" s="769"/>
      <c r="H332" s="768">
        <v>0</v>
      </c>
      <c r="I332" s="769"/>
      <c r="J332" s="768">
        <v>0</v>
      </c>
      <c r="K332" s="769"/>
      <c r="L332" s="768">
        <v>0</v>
      </c>
      <c r="M332" s="769"/>
      <c r="N332" s="768">
        <v>0</v>
      </c>
      <c r="O332" s="769"/>
      <c r="P332" s="768">
        <v>0</v>
      </c>
      <c r="Q332" s="769"/>
      <c r="R332" s="768">
        <v>0</v>
      </c>
      <c r="S332" s="769"/>
      <c r="T332" s="768">
        <v>0</v>
      </c>
      <c r="U332" s="771"/>
      <c r="V332" s="395">
        <f t="shared" si="36"/>
        <v>0</v>
      </c>
      <c r="W332" s="15">
        <f t="shared" si="37"/>
        <v>0</v>
      </c>
      <c r="X332" s="48"/>
      <c r="Y332" s="60"/>
      <c r="Z332" s="61"/>
      <c r="AA332" s="41"/>
      <c r="AB332" s="40"/>
      <c r="AC332" s="40"/>
    </row>
    <row r="333" spans="1:29" ht="11.25" customHeight="1">
      <c r="A333" s="2"/>
      <c r="B333" s="766" t="s">
        <v>194</v>
      </c>
      <c r="C333" s="443"/>
      <c r="D333" s="443"/>
      <c r="E333" s="767"/>
      <c r="F333" s="770">
        <v>0</v>
      </c>
      <c r="G333" s="769"/>
      <c r="H333" s="768">
        <v>0</v>
      </c>
      <c r="I333" s="769"/>
      <c r="J333" s="768">
        <v>0</v>
      </c>
      <c r="K333" s="769"/>
      <c r="L333" s="768">
        <v>0</v>
      </c>
      <c r="M333" s="769"/>
      <c r="N333" s="768">
        <v>0</v>
      </c>
      <c r="O333" s="769"/>
      <c r="P333" s="768">
        <v>0</v>
      </c>
      <c r="Q333" s="769"/>
      <c r="R333" s="768">
        <v>0</v>
      </c>
      <c r="S333" s="769"/>
      <c r="T333" s="768">
        <v>0</v>
      </c>
      <c r="U333" s="771"/>
      <c r="V333" s="395">
        <f t="shared" si="36"/>
        <v>0</v>
      </c>
      <c r="W333" s="15">
        <f t="shared" si="37"/>
        <v>0</v>
      </c>
      <c r="X333" s="48"/>
      <c r="Y333" s="60"/>
      <c r="Z333" s="61"/>
      <c r="AA333" s="41"/>
      <c r="AB333" s="40"/>
      <c r="AC333" s="40"/>
    </row>
    <row r="334" spans="1:29" ht="11.25" customHeight="1">
      <c r="A334" s="2"/>
      <c r="B334" s="766" t="s">
        <v>195</v>
      </c>
      <c r="C334" s="443"/>
      <c r="D334" s="443"/>
      <c r="E334" s="767"/>
      <c r="F334" s="770">
        <v>0</v>
      </c>
      <c r="G334" s="769"/>
      <c r="H334" s="768">
        <v>0</v>
      </c>
      <c r="I334" s="769"/>
      <c r="J334" s="768">
        <v>0</v>
      </c>
      <c r="K334" s="769"/>
      <c r="L334" s="768">
        <v>0</v>
      </c>
      <c r="M334" s="769"/>
      <c r="N334" s="768">
        <v>0</v>
      </c>
      <c r="O334" s="769"/>
      <c r="P334" s="768">
        <v>0</v>
      </c>
      <c r="Q334" s="769"/>
      <c r="R334" s="768">
        <v>0</v>
      </c>
      <c r="S334" s="769"/>
      <c r="T334" s="768">
        <v>0</v>
      </c>
      <c r="U334" s="771"/>
      <c r="V334" s="395">
        <f t="shared" si="36"/>
        <v>0</v>
      </c>
      <c r="W334" s="15">
        <f t="shared" si="37"/>
        <v>0</v>
      </c>
      <c r="X334" s="48"/>
      <c r="Y334" s="60"/>
      <c r="Z334" s="61"/>
      <c r="AA334" s="41"/>
      <c r="AB334" s="40"/>
      <c r="AC334" s="40"/>
    </row>
    <row r="335" spans="1:29" ht="11.25" customHeight="1">
      <c r="A335" s="2"/>
      <c r="B335" s="766" t="s">
        <v>196</v>
      </c>
      <c r="C335" s="443"/>
      <c r="D335" s="443"/>
      <c r="E335" s="767"/>
      <c r="F335" s="770">
        <v>0</v>
      </c>
      <c r="G335" s="769"/>
      <c r="H335" s="768">
        <v>0</v>
      </c>
      <c r="I335" s="769"/>
      <c r="J335" s="768">
        <v>0</v>
      </c>
      <c r="K335" s="769"/>
      <c r="L335" s="768">
        <v>0</v>
      </c>
      <c r="M335" s="769"/>
      <c r="N335" s="768">
        <v>0</v>
      </c>
      <c r="O335" s="769"/>
      <c r="P335" s="768">
        <v>0</v>
      </c>
      <c r="Q335" s="769"/>
      <c r="R335" s="768">
        <v>0</v>
      </c>
      <c r="S335" s="769"/>
      <c r="T335" s="768">
        <v>0</v>
      </c>
      <c r="U335" s="771"/>
      <c r="V335" s="395">
        <f t="shared" si="36"/>
        <v>0</v>
      </c>
      <c r="W335" s="15">
        <f t="shared" si="37"/>
        <v>0</v>
      </c>
      <c r="X335" s="48"/>
      <c r="Y335" s="60"/>
      <c r="Z335" s="61"/>
      <c r="AA335" s="41"/>
      <c r="AB335" s="40"/>
      <c r="AC335" s="40"/>
    </row>
    <row r="336" spans="1:29" ht="11.25" customHeight="1">
      <c r="A336" s="2"/>
      <c r="B336" s="766" t="s">
        <v>197</v>
      </c>
      <c r="C336" s="443"/>
      <c r="D336" s="443"/>
      <c r="E336" s="767"/>
      <c r="F336" s="770">
        <v>0</v>
      </c>
      <c r="G336" s="769"/>
      <c r="H336" s="768">
        <v>0</v>
      </c>
      <c r="I336" s="769"/>
      <c r="J336" s="768">
        <v>0</v>
      </c>
      <c r="K336" s="769"/>
      <c r="L336" s="768">
        <v>0</v>
      </c>
      <c r="M336" s="769"/>
      <c r="N336" s="768">
        <v>0</v>
      </c>
      <c r="O336" s="769"/>
      <c r="P336" s="768">
        <v>0</v>
      </c>
      <c r="Q336" s="769"/>
      <c r="R336" s="768">
        <v>0</v>
      </c>
      <c r="S336" s="769"/>
      <c r="T336" s="768">
        <v>0</v>
      </c>
      <c r="U336" s="771"/>
      <c r="V336" s="395">
        <f t="shared" si="36"/>
        <v>0</v>
      </c>
      <c r="W336" s="15">
        <f t="shared" si="37"/>
        <v>0</v>
      </c>
      <c r="X336" s="48"/>
      <c r="Y336" s="60"/>
      <c r="Z336" s="61"/>
      <c r="AA336" s="41"/>
      <c r="AB336" s="40"/>
      <c r="AC336" s="40"/>
    </row>
    <row r="337" spans="1:29" ht="11.25" customHeight="1">
      <c r="A337" s="2"/>
      <c r="B337" s="766" t="s">
        <v>198</v>
      </c>
      <c r="C337" s="443"/>
      <c r="D337" s="443"/>
      <c r="E337" s="767"/>
      <c r="F337" s="770">
        <v>0</v>
      </c>
      <c r="G337" s="769"/>
      <c r="H337" s="768">
        <v>0</v>
      </c>
      <c r="I337" s="769"/>
      <c r="J337" s="768">
        <v>0</v>
      </c>
      <c r="K337" s="769"/>
      <c r="L337" s="768">
        <v>0</v>
      </c>
      <c r="M337" s="769"/>
      <c r="N337" s="768">
        <v>0</v>
      </c>
      <c r="O337" s="769"/>
      <c r="P337" s="768">
        <v>0</v>
      </c>
      <c r="Q337" s="769"/>
      <c r="R337" s="768">
        <v>0</v>
      </c>
      <c r="S337" s="769"/>
      <c r="T337" s="768">
        <v>0</v>
      </c>
      <c r="U337" s="771"/>
      <c r="V337" s="395">
        <f t="shared" si="36"/>
        <v>0</v>
      </c>
      <c r="W337" s="15">
        <f t="shared" si="37"/>
        <v>0</v>
      </c>
      <c r="X337" s="48"/>
      <c r="Y337" s="60"/>
      <c r="Z337" s="61"/>
      <c r="AA337" s="41"/>
      <c r="AB337" s="40"/>
      <c r="AC337" s="40"/>
    </row>
    <row r="338" spans="1:29" ht="11.25" customHeight="1">
      <c r="A338" s="2"/>
      <c r="B338" s="766" t="s">
        <v>199</v>
      </c>
      <c r="C338" s="443"/>
      <c r="D338" s="443"/>
      <c r="E338" s="767"/>
      <c r="F338" s="770">
        <v>0</v>
      </c>
      <c r="G338" s="769"/>
      <c r="H338" s="768">
        <v>0</v>
      </c>
      <c r="I338" s="769"/>
      <c r="J338" s="768">
        <v>0</v>
      </c>
      <c r="K338" s="769"/>
      <c r="L338" s="768">
        <v>0</v>
      </c>
      <c r="M338" s="769"/>
      <c r="N338" s="768">
        <v>0</v>
      </c>
      <c r="O338" s="769"/>
      <c r="P338" s="768">
        <v>0</v>
      </c>
      <c r="Q338" s="769"/>
      <c r="R338" s="768">
        <v>0</v>
      </c>
      <c r="S338" s="769"/>
      <c r="T338" s="768">
        <v>0</v>
      </c>
      <c r="U338" s="771"/>
      <c r="V338" s="395">
        <f t="shared" si="36"/>
        <v>0</v>
      </c>
      <c r="W338" s="15">
        <f t="shared" si="37"/>
        <v>0</v>
      </c>
      <c r="X338" s="48"/>
      <c r="Y338" s="60"/>
      <c r="Z338" s="61"/>
      <c r="AA338" s="41"/>
      <c r="AB338" s="40"/>
      <c r="AC338" s="40"/>
    </row>
    <row r="339" spans="1:29" ht="11.25" customHeight="1">
      <c r="A339" s="2"/>
      <c r="B339" s="766" t="s">
        <v>200</v>
      </c>
      <c r="C339" s="443"/>
      <c r="D339" s="443"/>
      <c r="E339" s="767"/>
      <c r="F339" s="770">
        <v>0</v>
      </c>
      <c r="G339" s="769"/>
      <c r="H339" s="768">
        <v>0</v>
      </c>
      <c r="I339" s="769"/>
      <c r="J339" s="768">
        <v>0</v>
      </c>
      <c r="K339" s="769"/>
      <c r="L339" s="768">
        <v>0</v>
      </c>
      <c r="M339" s="769"/>
      <c r="N339" s="768">
        <v>0</v>
      </c>
      <c r="O339" s="769"/>
      <c r="P339" s="768">
        <v>0</v>
      </c>
      <c r="Q339" s="769"/>
      <c r="R339" s="768">
        <v>0</v>
      </c>
      <c r="S339" s="769"/>
      <c r="T339" s="768">
        <v>0</v>
      </c>
      <c r="U339" s="771"/>
      <c r="V339" s="395">
        <f t="shared" si="36"/>
        <v>0</v>
      </c>
      <c r="W339" s="15">
        <f t="shared" si="37"/>
        <v>0</v>
      </c>
      <c r="X339" s="48"/>
      <c r="Y339" s="60"/>
      <c r="Z339" s="61"/>
      <c r="AA339" s="41"/>
      <c r="AB339" s="40"/>
      <c r="AC339" s="40"/>
    </row>
    <row r="340" spans="1:29" ht="11.25" customHeight="1">
      <c r="A340" s="2"/>
      <c r="B340" s="766" t="s">
        <v>201</v>
      </c>
      <c r="C340" s="443"/>
      <c r="D340" s="443"/>
      <c r="E340" s="767"/>
      <c r="F340" s="770">
        <v>0</v>
      </c>
      <c r="G340" s="769"/>
      <c r="H340" s="768">
        <v>0</v>
      </c>
      <c r="I340" s="769"/>
      <c r="J340" s="768">
        <v>0</v>
      </c>
      <c r="K340" s="769"/>
      <c r="L340" s="768">
        <v>0</v>
      </c>
      <c r="M340" s="769"/>
      <c r="N340" s="768">
        <v>0</v>
      </c>
      <c r="O340" s="769"/>
      <c r="P340" s="768">
        <v>0</v>
      </c>
      <c r="Q340" s="769"/>
      <c r="R340" s="768">
        <v>0</v>
      </c>
      <c r="S340" s="769"/>
      <c r="T340" s="768">
        <v>0</v>
      </c>
      <c r="U340" s="771"/>
      <c r="V340" s="395">
        <f t="shared" si="36"/>
        <v>0</v>
      </c>
      <c r="W340" s="15">
        <f t="shared" si="37"/>
        <v>0</v>
      </c>
      <c r="X340" s="48"/>
      <c r="Y340" s="60"/>
      <c r="Z340" s="61"/>
      <c r="AA340" s="41"/>
      <c r="AB340" s="40"/>
      <c r="AC340" s="40"/>
    </row>
    <row r="341" spans="1:29" ht="11.25" customHeight="1" thickBot="1">
      <c r="A341" s="2"/>
      <c r="B341" s="766" t="s">
        <v>202</v>
      </c>
      <c r="C341" s="443"/>
      <c r="D341" s="443"/>
      <c r="E341" s="767"/>
      <c r="F341" s="776">
        <v>0</v>
      </c>
      <c r="G341" s="777"/>
      <c r="H341" s="778">
        <v>0</v>
      </c>
      <c r="I341" s="777"/>
      <c r="J341" s="778">
        <v>0</v>
      </c>
      <c r="K341" s="777"/>
      <c r="L341" s="778">
        <v>0</v>
      </c>
      <c r="M341" s="777"/>
      <c r="N341" s="778">
        <v>0</v>
      </c>
      <c r="O341" s="777"/>
      <c r="P341" s="778">
        <v>0</v>
      </c>
      <c r="Q341" s="777"/>
      <c r="R341" s="778">
        <v>0</v>
      </c>
      <c r="S341" s="777"/>
      <c r="T341" s="778">
        <v>0</v>
      </c>
      <c r="U341" s="779"/>
      <c r="V341" s="395">
        <f t="shared" si="36"/>
        <v>0</v>
      </c>
      <c r="W341" s="23">
        <f t="shared" si="37"/>
        <v>0</v>
      </c>
      <c r="X341" s="48"/>
      <c r="Y341" s="60"/>
      <c r="Z341" s="61"/>
      <c r="AA341" s="41"/>
      <c r="AB341" s="40"/>
      <c r="AC341" s="40"/>
    </row>
    <row r="342" spans="1:29" s="67" customFormat="1" ht="18.75" customHeight="1" thickTop="1" thickBot="1">
      <c r="B342" s="823" t="s">
        <v>85</v>
      </c>
      <c r="C342" s="824"/>
      <c r="D342" s="824"/>
      <c r="E342" s="825"/>
      <c r="F342" s="826">
        <f>SUM(F318:G341)</f>
        <v>0</v>
      </c>
      <c r="G342" s="822"/>
      <c r="H342" s="820">
        <f>SUM(H318:I341)</f>
        <v>0</v>
      </c>
      <c r="I342" s="822"/>
      <c r="J342" s="820">
        <f>SUM(J318:K341)</f>
        <v>0</v>
      </c>
      <c r="K342" s="822"/>
      <c r="L342" s="820">
        <f>SUM(L318:M341)</f>
        <v>0</v>
      </c>
      <c r="M342" s="822"/>
      <c r="N342" s="820">
        <f>SUM(N318:O341)</f>
        <v>0</v>
      </c>
      <c r="O342" s="822"/>
      <c r="P342" s="820">
        <f>SUM(P318:Q341)</f>
        <v>0</v>
      </c>
      <c r="Q342" s="822"/>
      <c r="R342" s="820">
        <f>SUM(R318:S341)</f>
        <v>0</v>
      </c>
      <c r="S342" s="822"/>
      <c r="T342" s="820">
        <f>SUM(T318:U341)</f>
        <v>0</v>
      </c>
      <c r="U342" s="821"/>
      <c r="V342" s="119">
        <f>SUM(V318:V341)</f>
        <v>0</v>
      </c>
      <c r="W342" s="68">
        <f>SUM(W318:W341)</f>
        <v>0</v>
      </c>
      <c r="X342" s="69"/>
      <c r="Y342" s="70"/>
      <c r="Z342" s="71"/>
      <c r="AA342" s="72"/>
      <c r="AB342" s="73"/>
      <c r="AC342" s="73"/>
    </row>
    <row r="343" spans="1:29" ht="11.25" customHeight="1">
      <c r="X343" s="49"/>
      <c r="Y343" s="49"/>
      <c r="Z343" s="49"/>
      <c r="AA343" s="2"/>
      <c r="AB343" s="2"/>
      <c r="AC343" s="2"/>
    </row>
    <row r="344" spans="1:29" ht="18" customHeight="1" thickBot="1">
      <c r="B344" s="760">
        <f>B286</f>
        <v>5</v>
      </c>
      <c r="C344" s="760"/>
      <c r="D344" s="760"/>
      <c r="E344" s="760"/>
      <c r="F344" s="761">
        <v>2</v>
      </c>
      <c r="G344" s="761"/>
      <c r="H344" s="856"/>
      <c r="I344" s="856"/>
      <c r="J344" s="233"/>
      <c r="K344" s="233"/>
    </row>
    <row r="345" spans="1:29" ht="11.25" customHeight="1">
      <c r="B345" s="754" t="s">
        <v>55</v>
      </c>
      <c r="C345" s="755"/>
      <c r="D345" s="755"/>
      <c r="E345" s="756"/>
      <c r="F345" s="747" t="s">
        <v>259</v>
      </c>
      <c r="G345" s="748"/>
      <c r="H345" s="747" t="s">
        <v>260</v>
      </c>
      <c r="I345" s="748"/>
      <c r="J345" s="747" t="s">
        <v>261</v>
      </c>
      <c r="K345" s="748"/>
      <c r="L345" s="747" t="s">
        <v>262</v>
      </c>
      <c r="M345" s="748"/>
      <c r="N345" s="747" t="s">
        <v>263</v>
      </c>
      <c r="O345" s="749"/>
      <c r="P345" s="747" t="s">
        <v>264</v>
      </c>
      <c r="Q345" s="748"/>
      <c r="R345" s="747" t="s">
        <v>265</v>
      </c>
      <c r="S345" s="748"/>
      <c r="T345" s="747" t="s">
        <v>266</v>
      </c>
      <c r="U345" s="749"/>
      <c r="V345" s="750" t="s">
        <v>85</v>
      </c>
      <c r="W345" s="751"/>
      <c r="X345" s="44"/>
      <c r="Y345" s="45"/>
      <c r="Z345" s="45"/>
      <c r="AA345" s="39"/>
      <c r="AB345" s="42"/>
      <c r="AC345" s="42"/>
    </row>
    <row r="346" spans="1:29" ht="11.25" customHeight="1" thickBot="1">
      <c r="A346" s="2"/>
      <c r="B346" s="757"/>
      <c r="C346" s="758"/>
      <c r="D346" s="758"/>
      <c r="E346" s="759"/>
      <c r="F346" s="752" t="s">
        <v>127</v>
      </c>
      <c r="G346" s="753"/>
      <c r="H346" s="738" t="s">
        <v>127</v>
      </c>
      <c r="I346" s="753"/>
      <c r="J346" s="738" t="s">
        <v>127</v>
      </c>
      <c r="K346" s="753"/>
      <c r="L346" s="738" t="s">
        <v>127</v>
      </c>
      <c r="M346" s="753"/>
      <c r="N346" s="738" t="s">
        <v>127</v>
      </c>
      <c r="O346" s="753"/>
      <c r="P346" s="738" t="s">
        <v>127</v>
      </c>
      <c r="Q346" s="753"/>
      <c r="R346" s="738" t="s">
        <v>127</v>
      </c>
      <c r="S346" s="753"/>
      <c r="T346" s="738" t="s">
        <v>127</v>
      </c>
      <c r="U346" s="739"/>
      <c r="V346" s="740" t="s">
        <v>128</v>
      </c>
      <c r="W346" s="741"/>
      <c r="X346" s="44"/>
      <c r="Y346" s="50"/>
      <c r="Z346" s="57"/>
      <c r="AA346" s="39"/>
      <c r="AB346" s="39"/>
      <c r="AC346" s="42"/>
    </row>
    <row r="347" spans="1:29" ht="11.25" customHeight="1">
      <c r="A347" s="2"/>
      <c r="B347" s="742" t="s">
        <v>179</v>
      </c>
      <c r="C347" s="743"/>
      <c r="D347" s="743"/>
      <c r="E347" s="744"/>
      <c r="F347" s="745">
        <v>0</v>
      </c>
      <c r="G347" s="746"/>
      <c r="H347" s="736">
        <v>0</v>
      </c>
      <c r="I347" s="746"/>
      <c r="J347" s="736">
        <v>1</v>
      </c>
      <c r="K347" s="746"/>
      <c r="L347" s="736">
        <v>0</v>
      </c>
      <c r="M347" s="746"/>
      <c r="N347" s="736">
        <v>3</v>
      </c>
      <c r="O347" s="746"/>
      <c r="P347" s="736">
        <v>0</v>
      </c>
      <c r="Q347" s="746"/>
      <c r="R347" s="736">
        <v>0</v>
      </c>
      <c r="S347" s="746"/>
      <c r="T347" s="736">
        <v>0</v>
      </c>
      <c r="U347" s="737"/>
      <c r="V347" s="396">
        <f t="shared" ref="V347:V370" si="38">IF($W$371=0,0,(W347/$W$371))</f>
        <v>2.6315789473684209E-2</v>
      </c>
      <c r="W347" s="194">
        <f t="shared" ref="W347:W370" si="39">SUM(F347:U347)</f>
        <v>4</v>
      </c>
      <c r="X347" s="48"/>
      <c r="Y347" s="60"/>
      <c r="Z347" s="61"/>
      <c r="AA347" s="41"/>
      <c r="AB347" s="40"/>
      <c r="AC347" s="40"/>
    </row>
    <row r="348" spans="1:29" ht="11.25" customHeight="1">
      <c r="A348" s="2"/>
      <c r="B348" s="731" t="s">
        <v>180</v>
      </c>
      <c r="C348" s="732"/>
      <c r="D348" s="732"/>
      <c r="E348" s="733"/>
      <c r="F348" s="734">
        <v>1</v>
      </c>
      <c r="G348" s="735"/>
      <c r="H348" s="729">
        <v>0</v>
      </c>
      <c r="I348" s="735"/>
      <c r="J348" s="729">
        <v>1</v>
      </c>
      <c r="K348" s="735"/>
      <c r="L348" s="729">
        <v>0</v>
      </c>
      <c r="M348" s="735"/>
      <c r="N348" s="729">
        <v>11</v>
      </c>
      <c r="O348" s="735"/>
      <c r="P348" s="729">
        <v>0</v>
      </c>
      <c r="Q348" s="735"/>
      <c r="R348" s="729">
        <v>0</v>
      </c>
      <c r="S348" s="735"/>
      <c r="T348" s="729">
        <v>0</v>
      </c>
      <c r="U348" s="730"/>
      <c r="V348" s="397">
        <f t="shared" si="38"/>
        <v>8.5526315789473686E-2</v>
      </c>
      <c r="W348" s="198">
        <f t="shared" si="39"/>
        <v>13</v>
      </c>
      <c r="X348" s="48"/>
      <c r="Y348" s="60"/>
      <c r="Z348" s="61"/>
      <c r="AA348" s="41"/>
      <c r="AB348" s="40"/>
      <c r="AC348" s="40"/>
    </row>
    <row r="349" spans="1:29" ht="11.25" customHeight="1">
      <c r="A349" s="2"/>
      <c r="B349" s="731" t="s">
        <v>181</v>
      </c>
      <c r="C349" s="732"/>
      <c r="D349" s="732"/>
      <c r="E349" s="733"/>
      <c r="F349" s="734">
        <v>0</v>
      </c>
      <c r="G349" s="735"/>
      <c r="H349" s="729">
        <v>0</v>
      </c>
      <c r="I349" s="735"/>
      <c r="J349" s="729">
        <v>0</v>
      </c>
      <c r="K349" s="735"/>
      <c r="L349" s="729">
        <v>0</v>
      </c>
      <c r="M349" s="735"/>
      <c r="N349" s="729">
        <v>8</v>
      </c>
      <c r="O349" s="735"/>
      <c r="P349" s="729">
        <v>0</v>
      </c>
      <c r="Q349" s="735"/>
      <c r="R349" s="729">
        <v>0</v>
      </c>
      <c r="S349" s="735"/>
      <c r="T349" s="729">
        <v>0</v>
      </c>
      <c r="U349" s="730"/>
      <c r="V349" s="397">
        <f t="shared" si="38"/>
        <v>5.2631578947368418E-2</v>
      </c>
      <c r="W349" s="198">
        <f t="shared" si="39"/>
        <v>8</v>
      </c>
      <c r="X349" s="48"/>
      <c r="Y349" s="60"/>
      <c r="Z349" s="61"/>
      <c r="AA349" s="41"/>
      <c r="AB349" s="40"/>
      <c r="AC349" s="40"/>
    </row>
    <row r="350" spans="1:29" ht="11.25" customHeight="1">
      <c r="A350" s="2"/>
      <c r="B350" s="731" t="s">
        <v>182</v>
      </c>
      <c r="C350" s="732"/>
      <c r="D350" s="732"/>
      <c r="E350" s="733"/>
      <c r="F350" s="734">
        <v>0</v>
      </c>
      <c r="G350" s="735"/>
      <c r="H350" s="729">
        <v>0</v>
      </c>
      <c r="I350" s="735"/>
      <c r="J350" s="729">
        <v>1</v>
      </c>
      <c r="K350" s="735"/>
      <c r="L350" s="729">
        <v>0</v>
      </c>
      <c r="M350" s="735"/>
      <c r="N350" s="729">
        <v>3</v>
      </c>
      <c r="O350" s="735"/>
      <c r="P350" s="729">
        <v>0</v>
      </c>
      <c r="Q350" s="735"/>
      <c r="R350" s="729">
        <v>0</v>
      </c>
      <c r="S350" s="735"/>
      <c r="T350" s="729">
        <v>0</v>
      </c>
      <c r="U350" s="730"/>
      <c r="V350" s="397">
        <f t="shared" si="38"/>
        <v>2.6315789473684209E-2</v>
      </c>
      <c r="W350" s="198">
        <f t="shared" si="39"/>
        <v>4</v>
      </c>
      <c r="X350" s="48"/>
      <c r="Y350" s="60"/>
      <c r="Z350" s="61"/>
      <c r="AA350" s="41"/>
      <c r="AB350" s="40"/>
      <c r="AC350" s="40"/>
    </row>
    <row r="351" spans="1:29" ht="11.25" customHeight="1">
      <c r="A351" s="2"/>
      <c r="B351" s="731" t="s">
        <v>183</v>
      </c>
      <c r="C351" s="732"/>
      <c r="D351" s="732"/>
      <c r="E351" s="733"/>
      <c r="F351" s="734">
        <v>0</v>
      </c>
      <c r="G351" s="735"/>
      <c r="H351" s="729">
        <v>0</v>
      </c>
      <c r="I351" s="735"/>
      <c r="J351" s="729">
        <v>2</v>
      </c>
      <c r="K351" s="735"/>
      <c r="L351" s="729">
        <v>0</v>
      </c>
      <c r="M351" s="735"/>
      <c r="N351" s="729">
        <v>3</v>
      </c>
      <c r="O351" s="735"/>
      <c r="P351" s="729">
        <v>0</v>
      </c>
      <c r="Q351" s="735"/>
      <c r="R351" s="729">
        <v>0</v>
      </c>
      <c r="S351" s="735"/>
      <c r="T351" s="729">
        <v>0</v>
      </c>
      <c r="U351" s="730"/>
      <c r="V351" s="397">
        <f t="shared" si="38"/>
        <v>3.2894736842105261E-2</v>
      </c>
      <c r="W351" s="198">
        <f t="shared" si="39"/>
        <v>5</v>
      </c>
      <c r="X351" s="48"/>
      <c r="Y351" s="60"/>
      <c r="Z351" s="61"/>
      <c r="AA351" s="41"/>
      <c r="AB351" s="40"/>
      <c r="AC351" s="40"/>
    </row>
    <row r="352" spans="1:29" ht="11.25" customHeight="1">
      <c r="A352" s="2"/>
      <c r="B352" s="731" t="s">
        <v>184</v>
      </c>
      <c r="C352" s="732"/>
      <c r="D352" s="732"/>
      <c r="E352" s="733"/>
      <c r="F352" s="734">
        <v>1</v>
      </c>
      <c r="G352" s="735"/>
      <c r="H352" s="729">
        <v>0</v>
      </c>
      <c r="I352" s="735"/>
      <c r="J352" s="729">
        <v>2</v>
      </c>
      <c r="K352" s="735"/>
      <c r="L352" s="729">
        <v>0</v>
      </c>
      <c r="M352" s="735"/>
      <c r="N352" s="729">
        <v>7</v>
      </c>
      <c r="O352" s="735"/>
      <c r="P352" s="729">
        <v>0</v>
      </c>
      <c r="Q352" s="735"/>
      <c r="R352" s="729">
        <v>0</v>
      </c>
      <c r="S352" s="735"/>
      <c r="T352" s="729">
        <v>0</v>
      </c>
      <c r="U352" s="730"/>
      <c r="V352" s="397">
        <f t="shared" si="38"/>
        <v>6.5789473684210523E-2</v>
      </c>
      <c r="W352" s="198">
        <f t="shared" si="39"/>
        <v>10</v>
      </c>
      <c r="X352" s="48"/>
      <c r="Y352" s="60"/>
      <c r="Z352" s="61"/>
      <c r="AA352" s="41"/>
      <c r="AB352" s="40"/>
      <c r="AC352" s="40"/>
    </row>
    <row r="353" spans="1:29" ht="11.25" customHeight="1">
      <c r="A353" s="2"/>
      <c r="B353" s="731" t="s">
        <v>185</v>
      </c>
      <c r="C353" s="732"/>
      <c r="D353" s="732"/>
      <c r="E353" s="733"/>
      <c r="F353" s="734">
        <v>2</v>
      </c>
      <c r="G353" s="735"/>
      <c r="H353" s="729">
        <v>0</v>
      </c>
      <c r="I353" s="735"/>
      <c r="J353" s="729">
        <v>2</v>
      </c>
      <c r="K353" s="735"/>
      <c r="L353" s="729">
        <v>1</v>
      </c>
      <c r="M353" s="735"/>
      <c r="N353" s="729">
        <v>2</v>
      </c>
      <c r="O353" s="735"/>
      <c r="P353" s="729">
        <v>0</v>
      </c>
      <c r="Q353" s="735"/>
      <c r="R353" s="729">
        <v>0</v>
      </c>
      <c r="S353" s="735"/>
      <c r="T353" s="729">
        <v>0</v>
      </c>
      <c r="U353" s="730"/>
      <c r="V353" s="397">
        <f t="shared" si="38"/>
        <v>4.6052631578947366E-2</v>
      </c>
      <c r="W353" s="198">
        <f t="shared" si="39"/>
        <v>7</v>
      </c>
      <c r="X353" s="48"/>
      <c r="Y353" s="60"/>
      <c r="Z353" s="61"/>
      <c r="AA353" s="41"/>
      <c r="AB353" s="40"/>
      <c r="AC353" s="40"/>
    </row>
    <row r="354" spans="1:29" ht="11.25" customHeight="1">
      <c r="A354" s="2"/>
      <c r="B354" s="731" t="s">
        <v>186</v>
      </c>
      <c r="C354" s="732"/>
      <c r="D354" s="732"/>
      <c r="E354" s="733"/>
      <c r="F354" s="734">
        <v>1</v>
      </c>
      <c r="G354" s="735"/>
      <c r="H354" s="729">
        <v>4</v>
      </c>
      <c r="I354" s="735"/>
      <c r="J354" s="729">
        <v>1</v>
      </c>
      <c r="K354" s="735"/>
      <c r="L354" s="729">
        <v>0</v>
      </c>
      <c r="M354" s="735"/>
      <c r="N354" s="729">
        <v>1</v>
      </c>
      <c r="O354" s="735"/>
      <c r="P354" s="729">
        <v>0</v>
      </c>
      <c r="Q354" s="735"/>
      <c r="R354" s="729">
        <v>0</v>
      </c>
      <c r="S354" s="735"/>
      <c r="T354" s="729">
        <v>0</v>
      </c>
      <c r="U354" s="730"/>
      <c r="V354" s="397">
        <f t="shared" si="38"/>
        <v>4.6052631578947366E-2</v>
      </c>
      <c r="W354" s="198">
        <f t="shared" si="39"/>
        <v>7</v>
      </c>
      <c r="X354" s="48"/>
      <c r="Y354" s="60"/>
      <c r="Z354" s="61"/>
      <c r="AA354" s="41"/>
      <c r="AB354" s="40"/>
      <c r="AC354" s="40"/>
    </row>
    <row r="355" spans="1:29" ht="11.25" customHeight="1">
      <c r="A355" s="2"/>
      <c r="B355" s="731" t="s">
        <v>187</v>
      </c>
      <c r="C355" s="732"/>
      <c r="D355" s="732"/>
      <c r="E355" s="733"/>
      <c r="F355" s="734">
        <v>2</v>
      </c>
      <c r="G355" s="735"/>
      <c r="H355" s="729">
        <v>1</v>
      </c>
      <c r="I355" s="735"/>
      <c r="J355" s="729">
        <v>1</v>
      </c>
      <c r="K355" s="735"/>
      <c r="L355" s="729">
        <v>0</v>
      </c>
      <c r="M355" s="735"/>
      <c r="N355" s="729">
        <v>2</v>
      </c>
      <c r="O355" s="735"/>
      <c r="P355" s="729">
        <v>0</v>
      </c>
      <c r="Q355" s="735"/>
      <c r="R355" s="729">
        <v>0</v>
      </c>
      <c r="S355" s="735"/>
      <c r="T355" s="729">
        <v>0</v>
      </c>
      <c r="U355" s="730"/>
      <c r="V355" s="397">
        <f t="shared" si="38"/>
        <v>3.9473684210526314E-2</v>
      </c>
      <c r="W355" s="198">
        <f t="shared" si="39"/>
        <v>6</v>
      </c>
      <c r="X355" s="48"/>
      <c r="Y355" s="60"/>
      <c r="Z355" s="61"/>
      <c r="AA355" s="41"/>
      <c r="AB355" s="40"/>
      <c r="AC355" s="40"/>
    </row>
    <row r="356" spans="1:29" ht="11.25" customHeight="1">
      <c r="A356" s="2"/>
      <c r="B356" s="731" t="s">
        <v>188</v>
      </c>
      <c r="C356" s="732"/>
      <c r="D356" s="732"/>
      <c r="E356" s="733"/>
      <c r="F356" s="734">
        <v>0</v>
      </c>
      <c r="G356" s="735"/>
      <c r="H356" s="729">
        <v>1</v>
      </c>
      <c r="I356" s="735"/>
      <c r="J356" s="729">
        <v>3</v>
      </c>
      <c r="K356" s="735"/>
      <c r="L356" s="729">
        <v>2</v>
      </c>
      <c r="M356" s="735"/>
      <c r="N356" s="729">
        <v>2</v>
      </c>
      <c r="O356" s="735"/>
      <c r="P356" s="729">
        <v>0</v>
      </c>
      <c r="Q356" s="735"/>
      <c r="R356" s="729">
        <v>0</v>
      </c>
      <c r="S356" s="735"/>
      <c r="T356" s="729">
        <v>0</v>
      </c>
      <c r="U356" s="730"/>
      <c r="V356" s="397">
        <f t="shared" si="38"/>
        <v>5.2631578947368418E-2</v>
      </c>
      <c r="W356" s="198">
        <f t="shared" si="39"/>
        <v>8</v>
      </c>
      <c r="X356" s="48"/>
      <c r="Y356" s="60"/>
      <c r="Z356" s="61"/>
      <c r="AA356" s="41"/>
      <c r="AB356" s="40"/>
      <c r="AC356" s="40"/>
    </row>
    <row r="357" spans="1:29" ht="11.25" customHeight="1">
      <c r="A357" s="2"/>
      <c r="B357" s="731" t="s">
        <v>189</v>
      </c>
      <c r="C357" s="732"/>
      <c r="D357" s="732"/>
      <c r="E357" s="733"/>
      <c r="F357" s="734">
        <v>1</v>
      </c>
      <c r="G357" s="735"/>
      <c r="H357" s="729">
        <v>0</v>
      </c>
      <c r="I357" s="735"/>
      <c r="J357" s="729">
        <v>2</v>
      </c>
      <c r="K357" s="735"/>
      <c r="L357" s="729">
        <v>1</v>
      </c>
      <c r="M357" s="735"/>
      <c r="N357" s="729">
        <v>2</v>
      </c>
      <c r="O357" s="735"/>
      <c r="P357" s="729">
        <v>0</v>
      </c>
      <c r="Q357" s="735"/>
      <c r="R357" s="729">
        <v>0</v>
      </c>
      <c r="S357" s="735"/>
      <c r="T357" s="729">
        <v>0</v>
      </c>
      <c r="U357" s="730"/>
      <c r="V357" s="397">
        <f t="shared" si="38"/>
        <v>3.9473684210526314E-2</v>
      </c>
      <c r="W357" s="198">
        <f t="shared" si="39"/>
        <v>6</v>
      </c>
      <c r="X357" s="48"/>
      <c r="Y357" s="60"/>
      <c r="Z357" s="61"/>
      <c r="AA357" s="41"/>
      <c r="AB357" s="40"/>
      <c r="AC357" s="40"/>
    </row>
    <row r="358" spans="1:29" ht="11.25" customHeight="1">
      <c r="A358" s="2"/>
      <c r="B358" s="731" t="s">
        <v>190</v>
      </c>
      <c r="C358" s="732"/>
      <c r="D358" s="732"/>
      <c r="E358" s="733"/>
      <c r="F358" s="734">
        <v>1</v>
      </c>
      <c r="G358" s="735"/>
      <c r="H358" s="729">
        <v>0</v>
      </c>
      <c r="I358" s="735"/>
      <c r="J358" s="729">
        <v>1</v>
      </c>
      <c r="K358" s="735"/>
      <c r="L358" s="729">
        <v>1</v>
      </c>
      <c r="M358" s="735"/>
      <c r="N358" s="729">
        <v>4</v>
      </c>
      <c r="O358" s="735"/>
      <c r="P358" s="729">
        <v>0</v>
      </c>
      <c r="Q358" s="735"/>
      <c r="R358" s="729">
        <v>0</v>
      </c>
      <c r="S358" s="735"/>
      <c r="T358" s="729">
        <v>0</v>
      </c>
      <c r="U358" s="730"/>
      <c r="V358" s="397">
        <f t="shared" si="38"/>
        <v>4.6052631578947366E-2</v>
      </c>
      <c r="W358" s="198">
        <f t="shared" si="39"/>
        <v>7</v>
      </c>
      <c r="X358" s="48"/>
      <c r="Y358" s="60"/>
      <c r="Z358" s="61"/>
      <c r="AA358" s="41"/>
      <c r="AB358" s="40"/>
      <c r="AC358" s="40"/>
    </row>
    <row r="359" spans="1:29" ht="11.25" customHeight="1">
      <c r="A359" s="2"/>
      <c r="B359" s="731" t="s">
        <v>191</v>
      </c>
      <c r="C359" s="732"/>
      <c r="D359" s="732"/>
      <c r="E359" s="733"/>
      <c r="F359" s="734">
        <v>1</v>
      </c>
      <c r="G359" s="735"/>
      <c r="H359" s="729">
        <v>0</v>
      </c>
      <c r="I359" s="735"/>
      <c r="J359" s="729">
        <v>2</v>
      </c>
      <c r="K359" s="735"/>
      <c r="L359" s="729">
        <v>1</v>
      </c>
      <c r="M359" s="735"/>
      <c r="N359" s="729">
        <v>2</v>
      </c>
      <c r="O359" s="735"/>
      <c r="P359" s="729">
        <v>0</v>
      </c>
      <c r="Q359" s="735"/>
      <c r="R359" s="729">
        <v>0</v>
      </c>
      <c r="S359" s="735"/>
      <c r="T359" s="729">
        <v>0</v>
      </c>
      <c r="U359" s="730"/>
      <c r="V359" s="397">
        <f t="shared" si="38"/>
        <v>3.9473684210526314E-2</v>
      </c>
      <c r="W359" s="198">
        <f t="shared" si="39"/>
        <v>6</v>
      </c>
      <c r="X359" s="48"/>
      <c r="Y359" s="60"/>
      <c r="Z359" s="61"/>
      <c r="AA359" s="41"/>
      <c r="AB359" s="40"/>
      <c r="AC359" s="40"/>
    </row>
    <row r="360" spans="1:29" ht="11.25" customHeight="1">
      <c r="A360" s="2"/>
      <c r="B360" s="731" t="s">
        <v>192</v>
      </c>
      <c r="C360" s="732"/>
      <c r="D360" s="732"/>
      <c r="E360" s="733"/>
      <c r="F360" s="734">
        <v>0</v>
      </c>
      <c r="G360" s="735"/>
      <c r="H360" s="729">
        <v>1</v>
      </c>
      <c r="I360" s="735"/>
      <c r="J360" s="729">
        <v>2</v>
      </c>
      <c r="K360" s="735"/>
      <c r="L360" s="729">
        <v>2</v>
      </c>
      <c r="M360" s="735"/>
      <c r="N360" s="729">
        <v>1</v>
      </c>
      <c r="O360" s="735"/>
      <c r="P360" s="729">
        <v>0</v>
      </c>
      <c r="Q360" s="735"/>
      <c r="R360" s="729">
        <v>0</v>
      </c>
      <c r="S360" s="735"/>
      <c r="T360" s="729">
        <v>0</v>
      </c>
      <c r="U360" s="730"/>
      <c r="V360" s="397">
        <f t="shared" si="38"/>
        <v>3.9473684210526314E-2</v>
      </c>
      <c r="W360" s="198">
        <f t="shared" si="39"/>
        <v>6</v>
      </c>
      <c r="X360" s="48"/>
      <c r="Y360" s="60"/>
      <c r="Z360" s="61"/>
      <c r="AA360" s="41"/>
      <c r="AB360" s="40"/>
      <c r="AC360" s="40"/>
    </row>
    <row r="361" spans="1:29" ht="11.25" customHeight="1">
      <c r="A361" s="2"/>
      <c r="B361" s="731" t="s">
        <v>193</v>
      </c>
      <c r="C361" s="732"/>
      <c r="D361" s="732"/>
      <c r="E361" s="733"/>
      <c r="F361" s="734">
        <v>0</v>
      </c>
      <c r="G361" s="735"/>
      <c r="H361" s="729">
        <v>0</v>
      </c>
      <c r="I361" s="735"/>
      <c r="J361" s="729">
        <v>3</v>
      </c>
      <c r="K361" s="735"/>
      <c r="L361" s="729">
        <v>1</v>
      </c>
      <c r="M361" s="735"/>
      <c r="N361" s="729">
        <v>1</v>
      </c>
      <c r="O361" s="735"/>
      <c r="P361" s="729">
        <v>0</v>
      </c>
      <c r="Q361" s="735"/>
      <c r="R361" s="729">
        <v>0</v>
      </c>
      <c r="S361" s="735"/>
      <c r="T361" s="729">
        <v>0</v>
      </c>
      <c r="U361" s="730"/>
      <c r="V361" s="397">
        <f t="shared" si="38"/>
        <v>3.2894736842105261E-2</v>
      </c>
      <c r="W361" s="198">
        <f t="shared" si="39"/>
        <v>5</v>
      </c>
      <c r="X361" s="48"/>
      <c r="Y361" s="60"/>
      <c r="Z361" s="61"/>
      <c r="AA361" s="41"/>
      <c r="AB361" s="40"/>
      <c r="AC361" s="40"/>
    </row>
    <row r="362" spans="1:29" ht="11.25" customHeight="1">
      <c r="A362" s="2"/>
      <c r="B362" s="731" t="s">
        <v>194</v>
      </c>
      <c r="C362" s="732"/>
      <c r="D362" s="732"/>
      <c r="E362" s="733"/>
      <c r="F362" s="734">
        <v>1</v>
      </c>
      <c r="G362" s="735"/>
      <c r="H362" s="729">
        <v>0</v>
      </c>
      <c r="I362" s="735"/>
      <c r="J362" s="729">
        <v>0</v>
      </c>
      <c r="K362" s="735"/>
      <c r="L362" s="729">
        <v>2</v>
      </c>
      <c r="M362" s="735"/>
      <c r="N362" s="729">
        <v>1</v>
      </c>
      <c r="O362" s="735"/>
      <c r="P362" s="729">
        <v>0</v>
      </c>
      <c r="Q362" s="735"/>
      <c r="R362" s="729">
        <v>0</v>
      </c>
      <c r="S362" s="735"/>
      <c r="T362" s="729">
        <v>0</v>
      </c>
      <c r="U362" s="730"/>
      <c r="V362" s="397">
        <f t="shared" si="38"/>
        <v>2.6315789473684209E-2</v>
      </c>
      <c r="W362" s="198">
        <f t="shared" si="39"/>
        <v>4</v>
      </c>
      <c r="X362" s="48"/>
      <c r="Y362" s="60"/>
      <c r="Z362" s="61"/>
      <c r="AA362" s="41"/>
      <c r="AB362" s="40"/>
      <c r="AC362" s="40"/>
    </row>
    <row r="363" spans="1:29" ht="11.25" customHeight="1">
      <c r="A363" s="2"/>
      <c r="B363" s="731" t="s">
        <v>195</v>
      </c>
      <c r="C363" s="732"/>
      <c r="D363" s="732"/>
      <c r="E363" s="733"/>
      <c r="F363" s="734">
        <v>0</v>
      </c>
      <c r="G363" s="735"/>
      <c r="H363" s="729">
        <v>1</v>
      </c>
      <c r="I363" s="735"/>
      <c r="J363" s="729">
        <v>0</v>
      </c>
      <c r="K363" s="735"/>
      <c r="L363" s="729">
        <v>1</v>
      </c>
      <c r="M363" s="735"/>
      <c r="N363" s="729">
        <v>5</v>
      </c>
      <c r="O363" s="735"/>
      <c r="P363" s="729">
        <v>0</v>
      </c>
      <c r="Q363" s="735"/>
      <c r="R363" s="729">
        <v>0</v>
      </c>
      <c r="S363" s="735"/>
      <c r="T363" s="729">
        <v>0</v>
      </c>
      <c r="U363" s="730"/>
      <c r="V363" s="397">
        <f t="shared" si="38"/>
        <v>4.6052631578947366E-2</v>
      </c>
      <c r="W363" s="198">
        <f t="shared" si="39"/>
        <v>7</v>
      </c>
      <c r="X363" s="48"/>
      <c r="Y363" s="60"/>
      <c r="Z363" s="61"/>
      <c r="AA363" s="41"/>
      <c r="AB363" s="40"/>
      <c r="AC363" s="40"/>
    </row>
    <row r="364" spans="1:29" ht="11.25" customHeight="1">
      <c r="A364" s="2"/>
      <c r="B364" s="731" t="s">
        <v>196</v>
      </c>
      <c r="C364" s="732"/>
      <c r="D364" s="732"/>
      <c r="E364" s="733"/>
      <c r="F364" s="734">
        <v>2</v>
      </c>
      <c r="G364" s="735"/>
      <c r="H364" s="729">
        <v>1</v>
      </c>
      <c r="I364" s="735"/>
      <c r="J364" s="729">
        <v>2</v>
      </c>
      <c r="K364" s="735"/>
      <c r="L364" s="729">
        <v>1</v>
      </c>
      <c r="M364" s="735"/>
      <c r="N364" s="729">
        <v>2</v>
      </c>
      <c r="O364" s="735"/>
      <c r="P364" s="729">
        <v>0</v>
      </c>
      <c r="Q364" s="735"/>
      <c r="R364" s="729">
        <v>0</v>
      </c>
      <c r="S364" s="735"/>
      <c r="T364" s="729">
        <v>0</v>
      </c>
      <c r="U364" s="730"/>
      <c r="V364" s="397">
        <f t="shared" si="38"/>
        <v>5.2631578947368418E-2</v>
      </c>
      <c r="W364" s="198">
        <f t="shared" si="39"/>
        <v>8</v>
      </c>
      <c r="X364" s="48"/>
      <c r="Y364" s="60"/>
      <c r="Z364" s="61"/>
      <c r="AA364" s="41"/>
      <c r="AB364" s="40"/>
      <c r="AC364" s="40"/>
    </row>
    <row r="365" spans="1:29" ht="11.25" customHeight="1">
      <c r="A365" s="2"/>
      <c r="B365" s="731" t="s">
        <v>197</v>
      </c>
      <c r="C365" s="732"/>
      <c r="D365" s="732"/>
      <c r="E365" s="733"/>
      <c r="F365" s="734">
        <v>2</v>
      </c>
      <c r="G365" s="735"/>
      <c r="H365" s="729">
        <v>0</v>
      </c>
      <c r="I365" s="735"/>
      <c r="J365" s="729">
        <v>0</v>
      </c>
      <c r="K365" s="735"/>
      <c r="L365" s="729">
        <v>0</v>
      </c>
      <c r="M365" s="735"/>
      <c r="N365" s="729">
        <v>1</v>
      </c>
      <c r="O365" s="735"/>
      <c r="P365" s="729">
        <v>0</v>
      </c>
      <c r="Q365" s="735"/>
      <c r="R365" s="729">
        <v>0</v>
      </c>
      <c r="S365" s="735"/>
      <c r="T365" s="729">
        <v>0</v>
      </c>
      <c r="U365" s="730"/>
      <c r="V365" s="397">
        <f t="shared" si="38"/>
        <v>1.9736842105263157E-2</v>
      </c>
      <c r="W365" s="198">
        <f t="shared" si="39"/>
        <v>3</v>
      </c>
      <c r="X365" s="48"/>
      <c r="Y365" s="60"/>
      <c r="Z365" s="61"/>
      <c r="AA365" s="41"/>
      <c r="AB365" s="40"/>
      <c r="AC365" s="40"/>
    </row>
    <row r="366" spans="1:29" ht="11.25" customHeight="1">
      <c r="A366" s="2"/>
      <c r="B366" s="731" t="s">
        <v>198</v>
      </c>
      <c r="C366" s="732"/>
      <c r="D366" s="732"/>
      <c r="E366" s="733"/>
      <c r="F366" s="734">
        <v>1</v>
      </c>
      <c r="G366" s="735"/>
      <c r="H366" s="729">
        <v>0</v>
      </c>
      <c r="I366" s="735"/>
      <c r="J366" s="729">
        <v>1</v>
      </c>
      <c r="K366" s="735"/>
      <c r="L366" s="729">
        <v>0</v>
      </c>
      <c r="M366" s="735"/>
      <c r="N366" s="729">
        <v>0</v>
      </c>
      <c r="O366" s="735"/>
      <c r="P366" s="729">
        <v>0</v>
      </c>
      <c r="Q366" s="735"/>
      <c r="R366" s="729">
        <v>0</v>
      </c>
      <c r="S366" s="735"/>
      <c r="T366" s="729">
        <v>0</v>
      </c>
      <c r="U366" s="730"/>
      <c r="V366" s="397">
        <f t="shared" si="38"/>
        <v>1.3157894736842105E-2</v>
      </c>
      <c r="W366" s="198">
        <f t="shared" si="39"/>
        <v>2</v>
      </c>
      <c r="X366" s="48"/>
      <c r="Y366" s="60"/>
      <c r="Z366" s="61"/>
      <c r="AA366" s="41"/>
      <c r="AB366" s="40"/>
      <c r="AC366" s="40"/>
    </row>
    <row r="367" spans="1:29" ht="11.25" customHeight="1">
      <c r="A367" s="2"/>
      <c r="B367" s="731" t="s">
        <v>199</v>
      </c>
      <c r="C367" s="732"/>
      <c r="D367" s="732"/>
      <c r="E367" s="733"/>
      <c r="F367" s="734">
        <v>1</v>
      </c>
      <c r="G367" s="735"/>
      <c r="H367" s="729">
        <v>0</v>
      </c>
      <c r="I367" s="735"/>
      <c r="J367" s="729">
        <v>2</v>
      </c>
      <c r="K367" s="735"/>
      <c r="L367" s="729">
        <v>0</v>
      </c>
      <c r="M367" s="735"/>
      <c r="N367" s="729">
        <v>1</v>
      </c>
      <c r="O367" s="735"/>
      <c r="P367" s="729">
        <v>0</v>
      </c>
      <c r="Q367" s="735"/>
      <c r="R367" s="729">
        <v>0</v>
      </c>
      <c r="S367" s="735"/>
      <c r="T367" s="729">
        <v>0</v>
      </c>
      <c r="U367" s="730"/>
      <c r="V367" s="397">
        <f t="shared" si="38"/>
        <v>2.6315789473684209E-2</v>
      </c>
      <c r="W367" s="198">
        <f t="shared" si="39"/>
        <v>4</v>
      </c>
      <c r="X367" s="48"/>
      <c r="Y367" s="60"/>
      <c r="Z367" s="61"/>
      <c r="AA367" s="41"/>
      <c r="AB367" s="40"/>
      <c r="AC367" s="40"/>
    </row>
    <row r="368" spans="1:29" ht="11.25" customHeight="1">
      <c r="A368" s="2"/>
      <c r="B368" s="731" t="s">
        <v>200</v>
      </c>
      <c r="C368" s="732"/>
      <c r="D368" s="732"/>
      <c r="E368" s="733"/>
      <c r="F368" s="734">
        <v>0</v>
      </c>
      <c r="G368" s="735"/>
      <c r="H368" s="729">
        <v>1</v>
      </c>
      <c r="I368" s="735"/>
      <c r="J368" s="729">
        <v>1</v>
      </c>
      <c r="K368" s="735"/>
      <c r="L368" s="729">
        <v>0</v>
      </c>
      <c r="M368" s="735"/>
      <c r="N368" s="729">
        <v>3</v>
      </c>
      <c r="O368" s="735"/>
      <c r="P368" s="729">
        <v>0</v>
      </c>
      <c r="Q368" s="735"/>
      <c r="R368" s="729">
        <v>0</v>
      </c>
      <c r="S368" s="735"/>
      <c r="T368" s="729">
        <v>0</v>
      </c>
      <c r="U368" s="730"/>
      <c r="V368" s="397">
        <f t="shared" si="38"/>
        <v>3.2894736842105261E-2</v>
      </c>
      <c r="W368" s="198">
        <f t="shared" si="39"/>
        <v>5</v>
      </c>
      <c r="X368" s="48"/>
      <c r="Y368" s="60"/>
      <c r="Z368" s="61"/>
      <c r="AA368" s="41"/>
      <c r="AB368" s="40"/>
      <c r="AC368" s="40"/>
    </row>
    <row r="369" spans="1:29" ht="11.25" customHeight="1">
      <c r="A369" s="2"/>
      <c r="B369" s="731" t="s">
        <v>201</v>
      </c>
      <c r="C369" s="732"/>
      <c r="D369" s="732"/>
      <c r="E369" s="733"/>
      <c r="F369" s="734">
        <v>2</v>
      </c>
      <c r="G369" s="735"/>
      <c r="H369" s="729">
        <v>0</v>
      </c>
      <c r="I369" s="735"/>
      <c r="J369" s="729">
        <v>2</v>
      </c>
      <c r="K369" s="735"/>
      <c r="L369" s="729">
        <v>0</v>
      </c>
      <c r="M369" s="735"/>
      <c r="N369" s="729">
        <v>4</v>
      </c>
      <c r="O369" s="735"/>
      <c r="P369" s="729">
        <v>0</v>
      </c>
      <c r="Q369" s="735"/>
      <c r="R369" s="729">
        <v>0</v>
      </c>
      <c r="S369" s="735"/>
      <c r="T369" s="729">
        <v>0</v>
      </c>
      <c r="U369" s="730"/>
      <c r="V369" s="397">
        <f t="shared" si="38"/>
        <v>5.2631578947368418E-2</v>
      </c>
      <c r="W369" s="198">
        <f t="shared" si="39"/>
        <v>8</v>
      </c>
      <c r="X369" s="48"/>
      <c r="Y369" s="60"/>
      <c r="Z369" s="61"/>
      <c r="AA369" s="41"/>
      <c r="AB369" s="40"/>
      <c r="AC369" s="40"/>
    </row>
    <row r="370" spans="1:29" ht="11.25" customHeight="1" thickBot="1">
      <c r="A370" s="2"/>
      <c r="B370" s="731" t="s">
        <v>202</v>
      </c>
      <c r="C370" s="732"/>
      <c r="D370" s="732"/>
      <c r="E370" s="733"/>
      <c r="F370" s="765">
        <v>1</v>
      </c>
      <c r="G370" s="764"/>
      <c r="H370" s="762">
        <v>0</v>
      </c>
      <c r="I370" s="764"/>
      <c r="J370" s="762">
        <v>2</v>
      </c>
      <c r="K370" s="764"/>
      <c r="L370" s="762">
        <v>0</v>
      </c>
      <c r="M370" s="764"/>
      <c r="N370" s="762">
        <v>6</v>
      </c>
      <c r="O370" s="764"/>
      <c r="P370" s="762">
        <v>0</v>
      </c>
      <c r="Q370" s="764"/>
      <c r="R370" s="762">
        <v>0</v>
      </c>
      <c r="S370" s="764"/>
      <c r="T370" s="762">
        <v>0</v>
      </c>
      <c r="U370" s="763"/>
      <c r="V370" s="397">
        <f t="shared" si="38"/>
        <v>5.921052631578947E-2</v>
      </c>
      <c r="W370" s="202">
        <f t="shared" si="39"/>
        <v>9</v>
      </c>
      <c r="X370" s="48"/>
      <c r="Y370" s="60"/>
      <c r="Z370" s="61"/>
      <c r="AA370" s="41"/>
      <c r="AB370" s="40"/>
      <c r="AC370" s="40"/>
    </row>
    <row r="371" spans="1:29" s="67" customFormat="1" ht="18.75" customHeight="1" thickTop="1" thickBot="1">
      <c r="B371" s="725" t="s">
        <v>85</v>
      </c>
      <c r="C371" s="726"/>
      <c r="D371" s="726"/>
      <c r="E371" s="727"/>
      <c r="F371" s="728">
        <f>SUM(F347:F370)</f>
        <v>20</v>
      </c>
      <c r="G371" s="724"/>
      <c r="H371" s="722">
        <f>SUM(H347:H370)</f>
        <v>10</v>
      </c>
      <c r="I371" s="724"/>
      <c r="J371" s="722">
        <f>SUM(J347:J370)</f>
        <v>34</v>
      </c>
      <c r="K371" s="724"/>
      <c r="L371" s="722">
        <f>SUM(L347:L370)</f>
        <v>13</v>
      </c>
      <c r="M371" s="724"/>
      <c r="N371" s="722">
        <f>SUM(N347:N370)</f>
        <v>75</v>
      </c>
      <c r="O371" s="724"/>
      <c r="P371" s="722">
        <f>SUM(P347:P370)</f>
        <v>0</v>
      </c>
      <c r="Q371" s="724"/>
      <c r="R371" s="722">
        <f>SUM(R347:R370)</f>
        <v>0</v>
      </c>
      <c r="S371" s="724"/>
      <c r="T371" s="722">
        <f>SUM(T347:T370)</f>
        <v>0</v>
      </c>
      <c r="U371" s="723"/>
      <c r="V371" s="230">
        <f>SUM(V347:V370)</f>
        <v>1</v>
      </c>
      <c r="W371" s="207">
        <f>SUM(W347:W370)</f>
        <v>152</v>
      </c>
      <c r="X371" s="69"/>
      <c r="Y371" s="70"/>
      <c r="Z371" s="71"/>
      <c r="AA371" s="72"/>
      <c r="AB371" s="73"/>
      <c r="AC371" s="73"/>
    </row>
    <row r="372" spans="1:29" ht="11.25" customHeight="1">
      <c r="X372" s="49"/>
      <c r="Y372" s="49"/>
      <c r="Z372" s="49"/>
      <c r="AA372" s="2"/>
      <c r="AB372" s="2"/>
      <c r="AC372" s="2"/>
    </row>
    <row r="373" spans="1:29" ht="18" customHeight="1" thickBot="1">
      <c r="B373" s="760">
        <f>B315</f>
        <v>6</v>
      </c>
      <c r="C373" s="760"/>
      <c r="D373" s="760"/>
      <c r="E373" s="760"/>
      <c r="F373" s="761">
        <v>2</v>
      </c>
      <c r="G373" s="761"/>
      <c r="H373" s="856"/>
      <c r="I373" s="856"/>
      <c r="J373" s="233"/>
      <c r="K373" s="233"/>
    </row>
    <row r="374" spans="1:29" ht="11.25" customHeight="1">
      <c r="B374" s="852" t="s">
        <v>56</v>
      </c>
      <c r="C374" s="523"/>
      <c r="D374" s="523"/>
      <c r="E374" s="524"/>
      <c r="F374" s="520" t="s">
        <v>259</v>
      </c>
      <c r="G374" s="521"/>
      <c r="H374" s="520" t="s">
        <v>260</v>
      </c>
      <c r="I374" s="521"/>
      <c r="J374" s="520" t="s">
        <v>261</v>
      </c>
      <c r="K374" s="521"/>
      <c r="L374" s="520" t="s">
        <v>262</v>
      </c>
      <c r="M374" s="521"/>
      <c r="N374" s="520" t="s">
        <v>263</v>
      </c>
      <c r="O374" s="596"/>
      <c r="P374" s="520" t="s">
        <v>264</v>
      </c>
      <c r="Q374" s="521"/>
      <c r="R374" s="520" t="s">
        <v>265</v>
      </c>
      <c r="S374" s="521"/>
      <c r="T374" s="520" t="s">
        <v>266</v>
      </c>
      <c r="U374" s="596"/>
      <c r="V374" s="848" t="s">
        <v>85</v>
      </c>
      <c r="W374" s="849"/>
      <c r="X374" s="44"/>
      <c r="Y374" s="45"/>
      <c r="Z374" s="45"/>
      <c r="AA374" s="39"/>
      <c r="AB374" s="42"/>
      <c r="AC374" s="42"/>
    </row>
    <row r="375" spans="1:29" ht="11.25" customHeight="1" thickBot="1">
      <c r="A375" s="2"/>
      <c r="B375" s="853"/>
      <c r="C375" s="854"/>
      <c r="D375" s="854"/>
      <c r="E375" s="855"/>
      <c r="F375" s="512" t="s">
        <v>127</v>
      </c>
      <c r="G375" s="819"/>
      <c r="H375" s="850" t="s">
        <v>127</v>
      </c>
      <c r="I375" s="819"/>
      <c r="J375" s="850" t="s">
        <v>127</v>
      </c>
      <c r="K375" s="819"/>
      <c r="L375" s="850" t="s">
        <v>127</v>
      </c>
      <c r="M375" s="819"/>
      <c r="N375" s="850" t="s">
        <v>127</v>
      </c>
      <c r="O375" s="819"/>
      <c r="P375" s="850" t="s">
        <v>127</v>
      </c>
      <c r="Q375" s="819"/>
      <c r="R375" s="850" t="s">
        <v>127</v>
      </c>
      <c r="S375" s="819"/>
      <c r="T375" s="850" t="s">
        <v>127</v>
      </c>
      <c r="U375" s="851"/>
      <c r="V375" s="847" t="s">
        <v>128</v>
      </c>
      <c r="W375" s="827"/>
      <c r="X375" s="44"/>
      <c r="Y375" s="50"/>
      <c r="Z375" s="57"/>
      <c r="AA375" s="39"/>
      <c r="AB375" s="39"/>
      <c r="AC375" s="42"/>
    </row>
    <row r="376" spans="1:29" ht="11.25" customHeight="1">
      <c r="A376" s="2"/>
      <c r="B376" s="587" t="s">
        <v>179</v>
      </c>
      <c r="C376" s="687"/>
      <c r="D376" s="687"/>
      <c r="E376" s="588"/>
      <c r="F376" s="775">
        <v>0</v>
      </c>
      <c r="G376" s="774"/>
      <c r="H376" s="772">
        <v>0</v>
      </c>
      <c r="I376" s="774"/>
      <c r="J376" s="772">
        <v>0</v>
      </c>
      <c r="K376" s="774"/>
      <c r="L376" s="772">
        <v>0</v>
      </c>
      <c r="M376" s="774"/>
      <c r="N376" s="772">
        <v>0</v>
      </c>
      <c r="O376" s="774"/>
      <c r="P376" s="772">
        <v>0</v>
      </c>
      <c r="Q376" s="774"/>
      <c r="R376" s="772">
        <v>0</v>
      </c>
      <c r="S376" s="774"/>
      <c r="T376" s="772">
        <v>0</v>
      </c>
      <c r="U376" s="990"/>
      <c r="V376" s="136">
        <f t="shared" ref="V376:V399" si="40">IF($W$400=0,0,(W376/$W$400))</f>
        <v>0</v>
      </c>
      <c r="W376" s="14">
        <f t="shared" ref="W376:W399" si="41">SUM(F376:U376)</f>
        <v>0</v>
      </c>
      <c r="X376" s="48"/>
      <c r="Y376" s="60"/>
      <c r="Z376" s="61"/>
      <c r="AA376" s="41"/>
      <c r="AB376" s="40"/>
      <c r="AC376" s="40"/>
    </row>
    <row r="377" spans="1:29" ht="11.25" customHeight="1">
      <c r="A377" s="2"/>
      <c r="B377" s="766" t="s">
        <v>180</v>
      </c>
      <c r="C377" s="443"/>
      <c r="D377" s="443"/>
      <c r="E377" s="767"/>
      <c r="F377" s="770">
        <v>0</v>
      </c>
      <c r="G377" s="769"/>
      <c r="H377" s="768">
        <v>0</v>
      </c>
      <c r="I377" s="769"/>
      <c r="J377" s="768">
        <v>0</v>
      </c>
      <c r="K377" s="769"/>
      <c r="L377" s="768">
        <v>0</v>
      </c>
      <c r="M377" s="769"/>
      <c r="N377" s="768">
        <v>0</v>
      </c>
      <c r="O377" s="769"/>
      <c r="P377" s="768">
        <v>0</v>
      </c>
      <c r="Q377" s="769"/>
      <c r="R377" s="768">
        <v>0</v>
      </c>
      <c r="S377" s="769"/>
      <c r="T377" s="768">
        <v>0</v>
      </c>
      <c r="U377" s="991"/>
      <c r="V377" s="137">
        <f t="shared" si="40"/>
        <v>0</v>
      </c>
      <c r="W377" s="15">
        <f t="shared" si="41"/>
        <v>0</v>
      </c>
      <c r="X377" s="48"/>
      <c r="Y377" s="60"/>
      <c r="Z377" s="61"/>
      <c r="AA377" s="41"/>
      <c r="AB377" s="40"/>
      <c r="AC377" s="40"/>
    </row>
    <row r="378" spans="1:29" ht="11.25" customHeight="1">
      <c r="A378" s="2"/>
      <c r="B378" s="766" t="s">
        <v>181</v>
      </c>
      <c r="C378" s="443"/>
      <c r="D378" s="443"/>
      <c r="E378" s="767"/>
      <c r="F378" s="770">
        <v>0</v>
      </c>
      <c r="G378" s="769"/>
      <c r="H378" s="768">
        <v>0</v>
      </c>
      <c r="I378" s="769"/>
      <c r="J378" s="768">
        <v>0</v>
      </c>
      <c r="K378" s="769"/>
      <c r="L378" s="768">
        <v>0</v>
      </c>
      <c r="M378" s="769"/>
      <c r="N378" s="768">
        <v>0</v>
      </c>
      <c r="O378" s="769"/>
      <c r="P378" s="768">
        <v>0</v>
      </c>
      <c r="Q378" s="769"/>
      <c r="R378" s="768">
        <v>0</v>
      </c>
      <c r="S378" s="769"/>
      <c r="T378" s="768">
        <v>0</v>
      </c>
      <c r="U378" s="991"/>
      <c r="V378" s="137">
        <f t="shared" si="40"/>
        <v>0</v>
      </c>
      <c r="W378" s="15">
        <f t="shared" si="41"/>
        <v>0</v>
      </c>
      <c r="X378" s="48"/>
      <c r="Y378" s="60"/>
      <c r="Z378" s="61"/>
      <c r="AA378" s="41"/>
      <c r="AB378" s="40"/>
      <c r="AC378" s="40"/>
    </row>
    <row r="379" spans="1:29" ht="11.25" customHeight="1">
      <c r="A379" s="2"/>
      <c r="B379" s="766" t="s">
        <v>182</v>
      </c>
      <c r="C379" s="443"/>
      <c r="D379" s="443"/>
      <c r="E379" s="767"/>
      <c r="F379" s="770">
        <v>0</v>
      </c>
      <c r="G379" s="769"/>
      <c r="H379" s="768">
        <v>0</v>
      </c>
      <c r="I379" s="769"/>
      <c r="J379" s="768">
        <v>0</v>
      </c>
      <c r="K379" s="769"/>
      <c r="L379" s="768">
        <v>0</v>
      </c>
      <c r="M379" s="769"/>
      <c r="N379" s="768">
        <v>0</v>
      </c>
      <c r="O379" s="769"/>
      <c r="P379" s="768">
        <v>0</v>
      </c>
      <c r="Q379" s="769"/>
      <c r="R379" s="768">
        <v>0</v>
      </c>
      <c r="S379" s="769"/>
      <c r="T379" s="768">
        <v>0</v>
      </c>
      <c r="U379" s="991"/>
      <c r="V379" s="137">
        <f t="shared" si="40"/>
        <v>0</v>
      </c>
      <c r="W379" s="15">
        <f t="shared" si="41"/>
        <v>0</v>
      </c>
      <c r="X379" s="48"/>
      <c r="Y379" s="60"/>
      <c r="Z379" s="61"/>
      <c r="AA379" s="41"/>
      <c r="AB379" s="40"/>
      <c r="AC379" s="40"/>
    </row>
    <row r="380" spans="1:29" ht="11.25" customHeight="1">
      <c r="A380" s="2"/>
      <c r="B380" s="766" t="s">
        <v>183</v>
      </c>
      <c r="C380" s="443"/>
      <c r="D380" s="443"/>
      <c r="E380" s="767"/>
      <c r="F380" s="770">
        <v>0</v>
      </c>
      <c r="G380" s="769"/>
      <c r="H380" s="768">
        <v>0</v>
      </c>
      <c r="I380" s="769"/>
      <c r="J380" s="768">
        <v>0</v>
      </c>
      <c r="K380" s="769"/>
      <c r="L380" s="768">
        <v>0</v>
      </c>
      <c r="M380" s="769"/>
      <c r="N380" s="768">
        <v>0</v>
      </c>
      <c r="O380" s="769"/>
      <c r="P380" s="768">
        <v>0</v>
      </c>
      <c r="Q380" s="769"/>
      <c r="R380" s="768">
        <v>0</v>
      </c>
      <c r="S380" s="769"/>
      <c r="T380" s="768">
        <v>0</v>
      </c>
      <c r="U380" s="991"/>
      <c r="V380" s="137">
        <f t="shared" si="40"/>
        <v>0</v>
      </c>
      <c r="W380" s="15">
        <f t="shared" si="41"/>
        <v>0</v>
      </c>
      <c r="X380" s="48"/>
      <c r="Y380" s="60"/>
      <c r="Z380" s="61"/>
      <c r="AA380" s="41"/>
      <c r="AB380" s="40"/>
      <c r="AC380" s="40"/>
    </row>
    <row r="381" spans="1:29" ht="11.25" customHeight="1">
      <c r="A381" s="2"/>
      <c r="B381" s="766" t="s">
        <v>184</v>
      </c>
      <c r="C381" s="443"/>
      <c r="D381" s="443"/>
      <c r="E381" s="767"/>
      <c r="F381" s="770">
        <v>0</v>
      </c>
      <c r="G381" s="769"/>
      <c r="H381" s="768">
        <v>0</v>
      </c>
      <c r="I381" s="769"/>
      <c r="J381" s="768">
        <v>0</v>
      </c>
      <c r="K381" s="769"/>
      <c r="L381" s="768">
        <v>0</v>
      </c>
      <c r="M381" s="769"/>
      <c r="N381" s="768">
        <v>0</v>
      </c>
      <c r="O381" s="769"/>
      <c r="P381" s="768">
        <v>0</v>
      </c>
      <c r="Q381" s="769"/>
      <c r="R381" s="768">
        <v>0</v>
      </c>
      <c r="S381" s="769"/>
      <c r="T381" s="768">
        <v>0</v>
      </c>
      <c r="U381" s="991"/>
      <c r="V381" s="137">
        <f t="shared" si="40"/>
        <v>0</v>
      </c>
      <c r="W381" s="15">
        <f t="shared" si="41"/>
        <v>0</v>
      </c>
      <c r="X381" s="48"/>
      <c r="Y381" s="60"/>
      <c r="Z381" s="61"/>
      <c r="AA381" s="41"/>
      <c r="AB381" s="40"/>
      <c r="AC381" s="40"/>
    </row>
    <row r="382" spans="1:29" ht="11.25" customHeight="1">
      <c r="A382" s="2"/>
      <c r="B382" s="766" t="s">
        <v>185</v>
      </c>
      <c r="C382" s="443"/>
      <c r="D382" s="443"/>
      <c r="E382" s="767"/>
      <c r="F382" s="770">
        <v>0</v>
      </c>
      <c r="G382" s="769"/>
      <c r="H382" s="768">
        <v>0</v>
      </c>
      <c r="I382" s="769"/>
      <c r="J382" s="768">
        <v>0</v>
      </c>
      <c r="K382" s="769"/>
      <c r="L382" s="768">
        <v>0</v>
      </c>
      <c r="M382" s="769"/>
      <c r="N382" s="768">
        <v>0</v>
      </c>
      <c r="O382" s="769"/>
      <c r="P382" s="768">
        <v>0</v>
      </c>
      <c r="Q382" s="769"/>
      <c r="R382" s="768">
        <v>0</v>
      </c>
      <c r="S382" s="769"/>
      <c r="T382" s="768">
        <v>0</v>
      </c>
      <c r="U382" s="991"/>
      <c r="V382" s="137">
        <f t="shared" si="40"/>
        <v>0</v>
      </c>
      <c r="W382" s="15">
        <f t="shared" si="41"/>
        <v>0</v>
      </c>
      <c r="X382" s="48"/>
      <c r="Y382" s="60"/>
      <c r="Z382" s="61"/>
      <c r="AA382" s="41"/>
      <c r="AB382" s="40"/>
      <c r="AC382" s="40"/>
    </row>
    <row r="383" spans="1:29" ht="11.25" customHeight="1">
      <c r="A383" s="2"/>
      <c r="B383" s="766" t="s">
        <v>186</v>
      </c>
      <c r="C383" s="443"/>
      <c r="D383" s="443"/>
      <c r="E383" s="767"/>
      <c r="F383" s="770">
        <v>0</v>
      </c>
      <c r="G383" s="769"/>
      <c r="H383" s="768">
        <v>0</v>
      </c>
      <c r="I383" s="769"/>
      <c r="J383" s="768">
        <v>0</v>
      </c>
      <c r="K383" s="769"/>
      <c r="L383" s="768">
        <v>0</v>
      </c>
      <c r="M383" s="769"/>
      <c r="N383" s="768">
        <v>0</v>
      </c>
      <c r="O383" s="769"/>
      <c r="P383" s="768">
        <v>0</v>
      </c>
      <c r="Q383" s="769"/>
      <c r="R383" s="768">
        <v>0</v>
      </c>
      <c r="S383" s="769"/>
      <c r="T383" s="768">
        <v>0</v>
      </c>
      <c r="U383" s="991"/>
      <c r="V383" s="137">
        <f t="shared" si="40"/>
        <v>0</v>
      </c>
      <c r="W383" s="15">
        <f t="shared" si="41"/>
        <v>0</v>
      </c>
      <c r="X383" s="48"/>
      <c r="Y383" s="60"/>
      <c r="Z383" s="61"/>
      <c r="AA383" s="41"/>
      <c r="AB383" s="40"/>
      <c r="AC383" s="40"/>
    </row>
    <row r="384" spans="1:29" ht="11.25" customHeight="1">
      <c r="A384" s="2"/>
      <c r="B384" s="766" t="s">
        <v>187</v>
      </c>
      <c r="C384" s="443"/>
      <c r="D384" s="443"/>
      <c r="E384" s="767"/>
      <c r="F384" s="770">
        <v>0</v>
      </c>
      <c r="G384" s="769"/>
      <c r="H384" s="768">
        <v>0</v>
      </c>
      <c r="I384" s="769"/>
      <c r="J384" s="768">
        <v>0</v>
      </c>
      <c r="K384" s="769"/>
      <c r="L384" s="768">
        <v>0</v>
      </c>
      <c r="M384" s="769"/>
      <c r="N384" s="768">
        <v>0</v>
      </c>
      <c r="O384" s="769"/>
      <c r="P384" s="768">
        <v>0</v>
      </c>
      <c r="Q384" s="769"/>
      <c r="R384" s="768">
        <v>0</v>
      </c>
      <c r="S384" s="769"/>
      <c r="T384" s="768">
        <v>0</v>
      </c>
      <c r="U384" s="991"/>
      <c r="V384" s="137">
        <f t="shared" si="40"/>
        <v>0</v>
      </c>
      <c r="W384" s="15">
        <f t="shared" si="41"/>
        <v>0</v>
      </c>
      <c r="X384" s="48"/>
      <c r="Y384" s="60"/>
      <c r="Z384" s="61"/>
      <c r="AA384" s="41"/>
      <c r="AB384" s="40"/>
      <c r="AC384" s="40"/>
    </row>
    <row r="385" spans="1:29" ht="11.25" customHeight="1">
      <c r="A385" s="2"/>
      <c r="B385" s="766" t="s">
        <v>188</v>
      </c>
      <c r="C385" s="443"/>
      <c r="D385" s="443"/>
      <c r="E385" s="767"/>
      <c r="F385" s="770">
        <v>0</v>
      </c>
      <c r="G385" s="769"/>
      <c r="H385" s="768">
        <v>0</v>
      </c>
      <c r="I385" s="769"/>
      <c r="J385" s="768">
        <v>0</v>
      </c>
      <c r="K385" s="769"/>
      <c r="L385" s="768">
        <v>0</v>
      </c>
      <c r="M385" s="769"/>
      <c r="N385" s="768">
        <v>0</v>
      </c>
      <c r="O385" s="769"/>
      <c r="P385" s="768">
        <v>0</v>
      </c>
      <c r="Q385" s="769"/>
      <c r="R385" s="768">
        <v>0</v>
      </c>
      <c r="S385" s="769"/>
      <c r="T385" s="768">
        <v>0</v>
      </c>
      <c r="U385" s="991"/>
      <c r="V385" s="137">
        <f t="shared" si="40"/>
        <v>0</v>
      </c>
      <c r="W385" s="15">
        <f t="shared" si="41"/>
        <v>0</v>
      </c>
      <c r="X385" s="48"/>
      <c r="Y385" s="60"/>
      <c r="Z385" s="61"/>
      <c r="AA385" s="41"/>
      <c r="AB385" s="40"/>
      <c r="AC385" s="40"/>
    </row>
    <row r="386" spans="1:29" ht="11.25" customHeight="1">
      <c r="A386" s="2"/>
      <c r="B386" s="766" t="s">
        <v>189</v>
      </c>
      <c r="C386" s="443"/>
      <c r="D386" s="443"/>
      <c r="E386" s="767"/>
      <c r="F386" s="770">
        <v>0</v>
      </c>
      <c r="G386" s="769"/>
      <c r="H386" s="768">
        <v>0</v>
      </c>
      <c r="I386" s="769"/>
      <c r="J386" s="768">
        <v>0</v>
      </c>
      <c r="K386" s="769"/>
      <c r="L386" s="768">
        <v>0</v>
      </c>
      <c r="M386" s="769"/>
      <c r="N386" s="768">
        <v>0</v>
      </c>
      <c r="O386" s="769"/>
      <c r="P386" s="768">
        <v>0</v>
      </c>
      <c r="Q386" s="769"/>
      <c r="R386" s="768">
        <v>0</v>
      </c>
      <c r="S386" s="769"/>
      <c r="T386" s="768">
        <v>0</v>
      </c>
      <c r="U386" s="991"/>
      <c r="V386" s="137">
        <f t="shared" si="40"/>
        <v>0</v>
      </c>
      <c r="W386" s="15">
        <f t="shared" si="41"/>
        <v>0</v>
      </c>
      <c r="X386" s="48"/>
      <c r="Y386" s="60"/>
      <c r="Z386" s="61"/>
      <c r="AA386" s="41"/>
      <c r="AB386" s="40"/>
      <c r="AC386" s="40"/>
    </row>
    <row r="387" spans="1:29" ht="11.25" customHeight="1">
      <c r="A387" s="2"/>
      <c r="B387" s="766" t="s">
        <v>190</v>
      </c>
      <c r="C387" s="443"/>
      <c r="D387" s="443"/>
      <c r="E387" s="767"/>
      <c r="F387" s="770">
        <v>0</v>
      </c>
      <c r="G387" s="769"/>
      <c r="H387" s="768">
        <v>0</v>
      </c>
      <c r="I387" s="769"/>
      <c r="J387" s="768">
        <v>0</v>
      </c>
      <c r="K387" s="769"/>
      <c r="L387" s="768">
        <v>0</v>
      </c>
      <c r="M387" s="769"/>
      <c r="N387" s="768">
        <v>0</v>
      </c>
      <c r="O387" s="769"/>
      <c r="P387" s="768">
        <v>0</v>
      </c>
      <c r="Q387" s="769"/>
      <c r="R387" s="768">
        <v>0</v>
      </c>
      <c r="S387" s="769"/>
      <c r="T387" s="768">
        <v>0</v>
      </c>
      <c r="U387" s="991"/>
      <c r="V387" s="137">
        <f t="shared" si="40"/>
        <v>0</v>
      </c>
      <c r="W387" s="15">
        <f t="shared" si="41"/>
        <v>0</v>
      </c>
      <c r="X387" s="48"/>
      <c r="Y387" s="60"/>
      <c r="Z387" s="61"/>
      <c r="AA387" s="41"/>
      <c r="AB387" s="40"/>
      <c r="AC387" s="40"/>
    </row>
    <row r="388" spans="1:29" ht="11.25" customHeight="1">
      <c r="A388" s="2"/>
      <c r="B388" s="766" t="s">
        <v>191</v>
      </c>
      <c r="C388" s="443"/>
      <c r="D388" s="443"/>
      <c r="E388" s="767"/>
      <c r="F388" s="770">
        <v>0</v>
      </c>
      <c r="G388" s="769"/>
      <c r="H388" s="768">
        <v>0</v>
      </c>
      <c r="I388" s="769"/>
      <c r="J388" s="768">
        <v>0</v>
      </c>
      <c r="K388" s="769"/>
      <c r="L388" s="768">
        <v>0</v>
      </c>
      <c r="M388" s="769"/>
      <c r="N388" s="768">
        <v>0</v>
      </c>
      <c r="O388" s="769"/>
      <c r="P388" s="768">
        <v>0</v>
      </c>
      <c r="Q388" s="769"/>
      <c r="R388" s="768">
        <v>0</v>
      </c>
      <c r="S388" s="769"/>
      <c r="T388" s="768">
        <v>0</v>
      </c>
      <c r="U388" s="991"/>
      <c r="V388" s="137">
        <f t="shared" si="40"/>
        <v>0</v>
      </c>
      <c r="W388" s="15">
        <f t="shared" si="41"/>
        <v>0</v>
      </c>
      <c r="X388" s="48"/>
      <c r="Y388" s="60"/>
      <c r="Z388" s="61"/>
      <c r="AA388" s="41"/>
      <c r="AB388" s="40"/>
      <c r="AC388" s="40"/>
    </row>
    <row r="389" spans="1:29" ht="11.25" customHeight="1">
      <c r="A389" s="2"/>
      <c r="B389" s="766" t="s">
        <v>192</v>
      </c>
      <c r="C389" s="443"/>
      <c r="D389" s="443"/>
      <c r="E389" s="767"/>
      <c r="F389" s="770">
        <v>0</v>
      </c>
      <c r="G389" s="769"/>
      <c r="H389" s="768">
        <v>0</v>
      </c>
      <c r="I389" s="769"/>
      <c r="J389" s="768">
        <v>0</v>
      </c>
      <c r="K389" s="769"/>
      <c r="L389" s="768">
        <v>0</v>
      </c>
      <c r="M389" s="769"/>
      <c r="N389" s="768">
        <v>0</v>
      </c>
      <c r="O389" s="769"/>
      <c r="P389" s="768">
        <v>0</v>
      </c>
      <c r="Q389" s="769"/>
      <c r="R389" s="768">
        <v>0</v>
      </c>
      <c r="S389" s="769"/>
      <c r="T389" s="768">
        <v>0</v>
      </c>
      <c r="U389" s="991"/>
      <c r="V389" s="137">
        <f t="shared" si="40"/>
        <v>0</v>
      </c>
      <c r="W389" s="15">
        <f t="shared" si="41"/>
        <v>0</v>
      </c>
      <c r="X389" s="48"/>
      <c r="Y389" s="60"/>
      <c r="Z389" s="61"/>
      <c r="AA389" s="41"/>
      <c r="AB389" s="40"/>
      <c r="AC389" s="40"/>
    </row>
    <row r="390" spans="1:29" ht="11.25" customHeight="1">
      <c r="A390" s="2"/>
      <c r="B390" s="766" t="s">
        <v>193</v>
      </c>
      <c r="C390" s="443"/>
      <c r="D390" s="443"/>
      <c r="E390" s="767"/>
      <c r="F390" s="770">
        <v>0</v>
      </c>
      <c r="G390" s="769"/>
      <c r="H390" s="768">
        <v>0</v>
      </c>
      <c r="I390" s="769"/>
      <c r="J390" s="768">
        <v>0</v>
      </c>
      <c r="K390" s="769"/>
      <c r="L390" s="768">
        <v>0</v>
      </c>
      <c r="M390" s="769"/>
      <c r="N390" s="768">
        <v>0</v>
      </c>
      <c r="O390" s="769"/>
      <c r="P390" s="768">
        <v>0</v>
      </c>
      <c r="Q390" s="769"/>
      <c r="R390" s="768">
        <v>0</v>
      </c>
      <c r="S390" s="769"/>
      <c r="T390" s="768">
        <v>0</v>
      </c>
      <c r="U390" s="991"/>
      <c r="V390" s="137">
        <f t="shared" si="40"/>
        <v>0</v>
      </c>
      <c r="W390" s="15">
        <f t="shared" si="41"/>
        <v>0</v>
      </c>
      <c r="X390" s="48"/>
      <c r="Y390" s="60"/>
      <c r="Z390" s="61"/>
      <c r="AA390" s="41"/>
      <c r="AB390" s="40"/>
      <c r="AC390" s="40"/>
    </row>
    <row r="391" spans="1:29" ht="11.25" customHeight="1">
      <c r="A391" s="2"/>
      <c r="B391" s="766" t="s">
        <v>194</v>
      </c>
      <c r="C391" s="443"/>
      <c r="D391" s="443"/>
      <c r="E391" s="767"/>
      <c r="F391" s="770">
        <v>0</v>
      </c>
      <c r="G391" s="769"/>
      <c r="H391" s="768">
        <v>0</v>
      </c>
      <c r="I391" s="769"/>
      <c r="J391" s="768">
        <v>0</v>
      </c>
      <c r="K391" s="769"/>
      <c r="L391" s="768">
        <v>0</v>
      </c>
      <c r="M391" s="769"/>
      <c r="N391" s="768">
        <v>0</v>
      </c>
      <c r="O391" s="769"/>
      <c r="P391" s="768">
        <v>0</v>
      </c>
      <c r="Q391" s="769"/>
      <c r="R391" s="768">
        <v>0</v>
      </c>
      <c r="S391" s="769"/>
      <c r="T391" s="768">
        <v>0</v>
      </c>
      <c r="U391" s="991"/>
      <c r="V391" s="137">
        <f t="shared" si="40"/>
        <v>0</v>
      </c>
      <c r="W391" s="15">
        <f t="shared" si="41"/>
        <v>0</v>
      </c>
      <c r="X391" s="48"/>
      <c r="Y391" s="60"/>
      <c r="Z391" s="61"/>
      <c r="AA391" s="41"/>
      <c r="AB391" s="40"/>
      <c r="AC391" s="40"/>
    </row>
    <row r="392" spans="1:29" ht="11.25" customHeight="1">
      <c r="A392" s="2"/>
      <c r="B392" s="766" t="s">
        <v>195</v>
      </c>
      <c r="C392" s="443"/>
      <c r="D392" s="443"/>
      <c r="E392" s="767"/>
      <c r="F392" s="770">
        <v>0</v>
      </c>
      <c r="G392" s="769"/>
      <c r="H392" s="768">
        <v>0</v>
      </c>
      <c r="I392" s="769"/>
      <c r="J392" s="768">
        <v>0</v>
      </c>
      <c r="K392" s="769"/>
      <c r="L392" s="768">
        <v>0</v>
      </c>
      <c r="M392" s="769"/>
      <c r="N392" s="768">
        <v>0</v>
      </c>
      <c r="O392" s="769"/>
      <c r="P392" s="768">
        <v>0</v>
      </c>
      <c r="Q392" s="769"/>
      <c r="R392" s="768">
        <v>0</v>
      </c>
      <c r="S392" s="769"/>
      <c r="T392" s="768">
        <v>0</v>
      </c>
      <c r="U392" s="991"/>
      <c r="V392" s="137">
        <f t="shared" si="40"/>
        <v>0</v>
      </c>
      <c r="W392" s="15">
        <f t="shared" si="41"/>
        <v>0</v>
      </c>
      <c r="X392" s="48"/>
      <c r="Y392" s="60"/>
      <c r="Z392" s="61"/>
      <c r="AA392" s="41"/>
      <c r="AB392" s="40"/>
      <c r="AC392" s="40"/>
    </row>
    <row r="393" spans="1:29" ht="11.25" customHeight="1">
      <c r="A393" s="2"/>
      <c r="B393" s="766" t="s">
        <v>196</v>
      </c>
      <c r="C393" s="443"/>
      <c r="D393" s="443"/>
      <c r="E393" s="767"/>
      <c r="F393" s="770">
        <v>0</v>
      </c>
      <c r="G393" s="769"/>
      <c r="H393" s="768">
        <v>0</v>
      </c>
      <c r="I393" s="769"/>
      <c r="J393" s="768">
        <v>0</v>
      </c>
      <c r="K393" s="769"/>
      <c r="L393" s="768">
        <v>0</v>
      </c>
      <c r="M393" s="769"/>
      <c r="N393" s="768">
        <v>0</v>
      </c>
      <c r="O393" s="769"/>
      <c r="P393" s="768">
        <v>0</v>
      </c>
      <c r="Q393" s="769"/>
      <c r="R393" s="768">
        <v>0</v>
      </c>
      <c r="S393" s="769"/>
      <c r="T393" s="768">
        <v>0</v>
      </c>
      <c r="U393" s="991"/>
      <c r="V393" s="137">
        <f t="shared" si="40"/>
        <v>0</v>
      </c>
      <c r="W393" s="15">
        <f t="shared" si="41"/>
        <v>0</v>
      </c>
      <c r="X393" s="48"/>
      <c r="Y393" s="60"/>
      <c r="Z393" s="61"/>
      <c r="AA393" s="41"/>
      <c r="AB393" s="40"/>
      <c r="AC393" s="40"/>
    </row>
    <row r="394" spans="1:29" ht="11.25" customHeight="1">
      <c r="A394" s="2"/>
      <c r="B394" s="766" t="s">
        <v>197</v>
      </c>
      <c r="C394" s="443"/>
      <c r="D394" s="443"/>
      <c r="E394" s="767"/>
      <c r="F394" s="770">
        <v>0</v>
      </c>
      <c r="G394" s="769"/>
      <c r="H394" s="768">
        <v>0</v>
      </c>
      <c r="I394" s="769"/>
      <c r="J394" s="768">
        <v>0</v>
      </c>
      <c r="K394" s="769"/>
      <c r="L394" s="768">
        <v>0</v>
      </c>
      <c r="M394" s="769"/>
      <c r="N394" s="768">
        <v>0</v>
      </c>
      <c r="O394" s="769"/>
      <c r="P394" s="768">
        <v>0</v>
      </c>
      <c r="Q394" s="769"/>
      <c r="R394" s="768">
        <v>0</v>
      </c>
      <c r="S394" s="769"/>
      <c r="T394" s="768">
        <v>0</v>
      </c>
      <c r="U394" s="991"/>
      <c r="V394" s="137">
        <f t="shared" si="40"/>
        <v>0</v>
      </c>
      <c r="W394" s="15">
        <f t="shared" si="41"/>
        <v>0</v>
      </c>
      <c r="X394" s="48"/>
      <c r="Y394" s="60"/>
      <c r="Z394" s="61"/>
      <c r="AA394" s="41"/>
      <c r="AB394" s="40"/>
      <c r="AC394" s="40"/>
    </row>
    <row r="395" spans="1:29" ht="11.25" customHeight="1">
      <c r="A395" s="2"/>
      <c r="B395" s="766" t="s">
        <v>198</v>
      </c>
      <c r="C395" s="443"/>
      <c r="D395" s="443"/>
      <c r="E395" s="767"/>
      <c r="F395" s="770">
        <v>0</v>
      </c>
      <c r="G395" s="769"/>
      <c r="H395" s="768">
        <v>0</v>
      </c>
      <c r="I395" s="769"/>
      <c r="J395" s="768">
        <v>0</v>
      </c>
      <c r="K395" s="769"/>
      <c r="L395" s="768">
        <v>0</v>
      </c>
      <c r="M395" s="769"/>
      <c r="N395" s="768">
        <v>0</v>
      </c>
      <c r="O395" s="769"/>
      <c r="P395" s="768">
        <v>0</v>
      </c>
      <c r="Q395" s="769"/>
      <c r="R395" s="768">
        <v>0</v>
      </c>
      <c r="S395" s="769"/>
      <c r="T395" s="768">
        <v>0</v>
      </c>
      <c r="U395" s="991"/>
      <c r="V395" s="137">
        <f t="shared" si="40"/>
        <v>0</v>
      </c>
      <c r="W395" s="15">
        <f t="shared" si="41"/>
        <v>0</v>
      </c>
      <c r="X395" s="48"/>
      <c r="Y395" s="60"/>
      <c r="Z395" s="61"/>
      <c r="AA395" s="41"/>
      <c r="AB395" s="40"/>
      <c r="AC395" s="40"/>
    </row>
    <row r="396" spans="1:29" ht="11.25" customHeight="1">
      <c r="A396" s="2"/>
      <c r="B396" s="766" t="s">
        <v>199</v>
      </c>
      <c r="C396" s="443"/>
      <c r="D396" s="443"/>
      <c r="E396" s="767"/>
      <c r="F396" s="770">
        <v>0</v>
      </c>
      <c r="G396" s="769"/>
      <c r="H396" s="768">
        <v>0</v>
      </c>
      <c r="I396" s="769"/>
      <c r="J396" s="768">
        <v>0</v>
      </c>
      <c r="K396" s="769"/>
      <c r="L396" s="768">
        <v>0</v>
      </c>
      <c r="M396" s="769"/>
      <c r="N396" s="768">
        <v>0</v>
      </c>
      <c r="O396" s="769"/>
      <c r="P396" s="768">
        <v>0</v>
      </c>
      <c r="Q396" s="769"/>
      <c r="R396" s="768">
        <v>0</v>
      </c>
      <c r="S396" s="769"/>
      <c r="T396" s="768">
        <v>0</v>
      </c>
      <c r="U396" s="991"/>
      <c r="V396" s="137">
        <f t="shared" si="40"/>
        <v>0</v>
      </c>
      <c r="W396" s="15">
        <f t="shared" si="41"/>
        <v>0</v>
      </c>
      <c r="X396" s="48"/>
      <c r="Y396" s="60"/>
      <c r="Z396" s="61"/>
      <c r="AA396" s="41"/>
      <c r="AB396" s="40"/>
      <c r="AC396" s="40"/>
    </row>
    <row r="397" spans="1:29" ht="11.25" customHeight="1">
      <c r="A397" s="2"/>
      <c r="B397" s="766" t="s">
        <v>200</v>
      </c>
      <c r="C397" s="443"/>
      <c r="D397" s="443"/>
      <c r="E397" s="767"/>
      <c r="F397" s="770">
        <v>0</v>
      </c>
      <c r="G397" s="769"/>
      <c r="H397" s="768">
        <v>0</v>
      </c>
      <c r="I397" s="769"/>
      <c r="J397" s="768">
        <v>0</v>
      </c>
      <c r="K397" s="769"/>
      <c r="L397" s="768">
        <v>0</v>
      </c>
      <c r="M397" s="769"/>
      <c r="N397" s="768">
        <v>0</v>
      </c>
      <c r="O397" s="769"/>
      <c r="P397" s="768">
        <v>0</v>
      </c>
      <c r="Q397" s="769"/>
      <c r="R397" s="768">
        <v>0</v>
      </c>
      <c r="S397" s="769"/>
      <c r="T397" s="768">
        <v>0</v>
      </c>
      <c r="U397" s="991"/>
      <c r="V397" s="137">
        <f t="shared" si="40"/>
        <v>0</v>
      </c>
      <c r="W397" s="15">
        <f t="shared" si="41"/>
        <v>0</v>
      </c>
      <c r="X397" s="48"/>
      <c r="Y397" s="60"/>
      <c r="Z397" s="61"/>
      <c r="AA397" s="41"/>
      <c r="AB397" s="40"/>
      <c r="AC397" s="40"/>
    </row>
    <row r="398" spans="1:29" ht="11.25" customHeight="1">
      <c r="A398" s="2"/>
      <c r="B398" s="766" t="s">
        <v>201</v>
      </c>
      <c r="C398" s="443"/>
      <c r="D398" s="443"/>
      <c r="E398" s="767"/>
      <c r="F398" s="770">
        <v>0</v>
      </c>
      <c r="G398" s="769"/>
      <c r="H398" s="768">
        <v>0</v>
      </c>
      <c r="I398" s="769"/>
      <c r="J398" s="768">
        <v>0</v>
      </c>
      <c r="K398" s="769"/>
      <c r="L398" s="768">
        <v>0</v>
      </c>
      <c r="M398" s="769"/>
      <c r="N398" s="768">
        <v>0</v>
      </c>
      <c r="O398" s="769"/>
      <c r="P398" s="768">
        <v>0</v>
      </c>
      <c r="Q398" s="769"/>
      <c r="R398" s="768">
        <v>0</v>
      </c>
      <c r="S398" s="769"/>
      <c r="T398" s="768">
        <v>0</v>
      </c>
      <c r="U398" s="991"/>
      <c r="V398" s="137">
        <f t="shared" si="40"/>
        <v>0</v>
      </c>
      <c r="W398" s="15">
        <f t="shared" si="41"/>
        <v>0</v>
      </c>
      <c r="X398" s="48"/>
      <c r="Y398" s="60"/>
      <c r="Z398" s="61"/>
      <c r="AA398" s="41"/>
      <c r="AB398" s="40"/>
      <c r="AC398" s="40"/>
    </row>
    <row r="399" spans="1:29" ht="11.25" customHeight="1" thickBot="1">
      <c r="A399" s="2"/>
      <c r="B399" s="766" t="s">
        <v>202</v>
      </c>
      <c r="C399" s="443"/>
      <c r="D399" s="443"/>
      <c r="E399" s="767"/>
      <c r="F399" s="776">
        <v>0</v>
      </c>
      <c r="G399" s="777"/>
      <c r="H399" s="778">
        <v>0</v>
      </c>
      <c r="I399" s="777"/>
      <c r="J399" s="778">
        <v>0</v>
      </c>
      <c r="K399" s="777"/>
      <c r="L399" s="778">
        <v>0</v>
      </c>
      <c r="M399" s="777"/>
      <c r="N399" s="778">
        <v>0</v>
      </c>
      <c r="O399" s="777"/>
      <c r="P399" s="778">
        <v>0</v>
      </c>
      <c r="Q399" s="777"/>
      <c r="R399" s="778">
        <v>0</v>
      </c>
      <c r="S399" s="777"/>
      <c r="T399" s="778">
        <v>0</v>
      </c>
      <c r="U399" s="992"/>
      <c r="V399" s="138">
        <f t="shared" si="40"/>
        <v>0</v>
      </c>
      <c r="W399" s="23">
        <f t="shared" si="41"/>
        <v>0</v>
      </c>
      <c r="X399" s="48"/>
      <c r="Y399" s="60"/>
      <c r="Z399" s="61"/>
      <c r="AA399" s="41"/>
      <c r="AB399" s="40"/>
      <c r="AC399" s="40"/>
    </row>
    <row r="400" spans="1:29" s="67" customFormat="1" ht="18.75" customHeight="1" thickTop="1" thickBot="1">
      <c r="B400" s="823" t="s">
        <v>44</v>
      </c>
      <c r="C400" s="824"/>
      <c r="D400" s="824"/>
      <c r="E400" s="825"/>
      <c r="F400" s="826">
        <f>SUM(F376:G399)</f>
        <v>0</v>
      </c>
      <c r="G400" s="822"/>
      <c r="H400" s="820">
        <f>SUM(H376:I399)</f>
        <v>0</v>
      </c>
      <c r="I400" s="822"/>
      <c r="J400" s="820">
        <f>SUM(J376:K399)</f>
        <v>0</v>
      </c>
      <c r="K400" s="822"/>
      <c r="L400" s="820">
        <f>SUM(L376:M399)</f>
        <v>0</v>
      </c>
      <c r="M400" s="822"/>
      <c r="N400" s="820">
        <f>SUM(N376:O399)</f>
        <v>0</v>
      </c>
      <c r="O400" s="822"/>
      <c r="P400" s="820">
        <f>SUM(P376:Q399)</f>
        <v>0</v>
      </c>
      <c r="Q400" s="822"/>
      <c r="R400" s="820">
        <f>SUM(R376:S399)</f>
        <v>0</v>
      </c>
      <c r="S400" s="822"/>
      <c r="T400" s="820">
        <f>SUM(T376:U399)</f>
        <v>0</v>
      </c>
      <c r="U400" s="821"/>
      <c r="V400" s="119">
        <f>SUM(V376:V399)</f>
        <v>0</v>
      </c>
      <c r="W400" s="68">
        <f>SUM(W376:W399)</f>
        <v>0</v>
      </c>
      <c r="X400" s="69"/>
      <c r="Y400" s="70"/>
      <c r="Z400" s="71"/>
      <c r="AA400" s="72"/>
      <c r="AB400" s="73"/>
      <c r="AC400" s="73"/>
    </row>
    <row r="401" spans="1:29" ht="11.25" customHeight="1">
      <c r="X401" s="49"/>
      <c r="Y401" s="49"/>
      <c r="Z401" s="49"/>
      <c r="AA401" s="2"/>
      <c r="AB401" s="2"/>
      <c r="AC401" s="2"/>
    </row>
    <row r="402" spans="1:29" ht="18" customHeight="1" thickBot="1">
      <c r="B402" s="760">
        <f>B344</f>
        <v>5</v>
      </c>
      <c r="C402" s="760"/>
      <c r="D402" s="760"/>
      <c r="E402" s="760"/>
      <c r="F402" s="761">
        <v>2</v>
      </c>
      <c r="G402" s="761"/>
      <c r="H402" s="856"/>
      <c r="I402" s="856"/>
      <c r="J402" s="233"/>
      <c r="K402" s="233"/>
    </row>
    <row r="403" spans="1:29" ht="11.25" customHeight="1">
      <c r="B403" s="754" t="s">
        <v>56</v>
      </c>
      <c r="C403" s="755"/>
      <c r="D403" s="755"/>
      <c r="E403" s="756"/>
      <c r="F403" s="747" t="s">
        <v>259</v>
      </c>
      <c r="G403" s="748"/>
      <c r="H403" s="747" t="s">
        <v>260</v>
      </c>
      <c r="I403" s="748"/>
      <c r="J403" s="747" t="s">
        <v>261</v>
      </c>
      <c r="K403" s="748"/>
      <c r="L403" s="747" t="s">
        <v>262</v>
      </c>
      <c r="M403" s="748"/>
      <c r="N403" s="747" t="s">
        <v>263</v>
      </c>
      <c r="O403" s="749"/>
      <c r="P403" s="747" t="s">
        <v>264</v>
      </c>
      <c r="Q403" s="748"/>
      <c r="R403" s="747" t="s">
        <v>265</v>
      </c>
      <c r="S403" s="748"/>
      <c r="T403" s="747" t="s">
        <v>266</v>
      </c>
      <c r="U403" s="749"/>
      <c r="V403" s="750" t="s">
        <v>85</v>
      </c>
      <c r="W403" s="751"/>
      <c r="X403" s="44"/>
      <c r="Y403" s="45"/>
      <c r="Z403" s="45"/>
      <c r="AA403" s="39"/>
      <c r="AB403" s="42"/>
      <c r="AC403" s="42"/>
    </row>
    <row r="404" spans="1:29" ht="11.25" customHeight="1" thickBot="1">
      <c r="A404" s="2"/>
      <c r="B404" s="757"/>
      <c r="C404" s="758"/>
      <c r="D404" s="758"/>
      <c r="E404" s="759"/>
      <c r="F404" s="752" t="s">
        <v>127</v>
      </c>
      <c r="G404" s="753"/>
      <c r="H404" s="738" t="s">
        <v>127</v>
      </c>
      <c r="I404" s="753"/>
      <c r="J404" s="738" t="s">
        <v>127</v>
      </c>
      <c r="K404" s="753"/>
      <c r="L404" s="738" t="s">
        <v>127</v>
      </c>
      <c r="M404" s="753"/>
      <c r="N404" s="738" t="s">
        <v>127</v>
      </c>
      <c r="O404" s="753"/>
      <c r="P404" s="738" t="s">
        <v>127</v>
      </c>
      <c r="Q404" s="753"/>
      <c r="R404" s="738" t="s">
        <v>127</v>
      </c>
      <c r="S404" s="753"/>
      <c r="T404" s="738" t="s">
        <v>127</v>
      </c>
      <c r="U404" s="739"/>
      <c r="V404" s="740" t="s">
        <v>128</v>
      </c>
      <c r="W404" s="741"/>
      <c r="X404" s="44"/>
      <c r="Y404" s="50"/>
      <c r="Z404" s="57"/>
      <c r="AA404" s="39"/>
      <c r="AB404" s="39"/>
      <c r="AC404" s="42"/>
    </row>
    <row r="405" spans="1:29" ht="11.25" customHeight="1">
      <c r="A405" s="2"/>
      <c r="B405" s="742" t="s">
        <v>179</v>
      </c>
      <c r="C405" s="743"/>
      <c r="D405" s="743"/>
      <c r="E405" s="744"/>
      <c r="F405" s="745">
        <v>1</v>
      </c>
      <c r="G405" s="746"/>
      <c r="H405" s="736">
        <v>0</v>
      </c>
      <c r="I405" s="746"/>
      <c r="J405" s="736">
        <v>2</v>
      </c>
      <c r="K405" s="746"/>
      <c r="L405" s="736">
        <v>1</v>
      </c>
      <c r="M405" s="746"/>
      <c r="N405" s="736">
        <v>4</v>
      </c>
      <c r="O405" s="746"/>
      <c r="P405" s="736">
        <v>0</v>
      </c>
      <c r="Q405" s="746"/>
      <c r="R405" s="736">
        <v>0</v>
      </c>
      <c r="S405" s="746"/>
      <c r="T405" s="736">
        <v>0</v>
      </c>
      <c r="U405" s="737"/>
      <c r="V405" s="396">
        <f t="shared" ref="V405:V428" si="42">IF($W$429=0,0,(W405/$W$429))</f>
        <v>4.6242774566473986E-2</v>
      </c>
      <c r="W405" s="194">
        <f t="shared" ref="W405:W428" si="43">SUM(F405:U405)</f>
        <v>8</v>
      </c>
      <c r="X405" s="48"/>
      <c r="Y405" s="60"/>
      <c r="Z405" s="61"/>
      <c r="AA405" s="41"/>
      <c r="AB405" s="40"/>
      <c r="AC405" s="40"/>
    </row>
    <row r="406" spans="1:29" ht="11.25" customHeight="1">
      <c r="A406" s="2"/>
      <c r="B406" s="731" t="s">
        <v>180</v>
      </c>
      <c r="C406" s="732"/>
      <c r="D406" s="732"/>
      <c r="E406" s="733"/>
      <c r="F406" s="734">
        <v>0</v>
      </c>
      <c r="G406" s="735"/>
      <c r="H406" s="729">
        <v>0</v>
      </c>
      <c r="I406" s="735"/>
      <c r="J406" s="729">
        <v>1</v>
      </c>
      <c r="K406" s="735"/>
      <c r="L406" s="729">
        <v>1</v>
      </c>
      <c r="M406" s="735"/>
      <c r="N406" s="729">
        <v>7</v>
      </c>
      <c r="O406" s="735"/>
      <c r="P406" s="729">
        <v>0</v>
      </c>
      <c r="Q406" s="735"/>
      <c r="R406" s="729">
        <v>0</v>
      </c>
      <c r="S406" s="735"/>
      <c r="T406" s="729">
        <v>0</v>
      </c>
      <c r="U406" s="730"/>
      <c r="V406" s="397">
        <f t="shared" si="42"/>
        <v>5.2023121387283239E-2</v>
      </c>
      <c r="W406" s="198">
        <f t="shared" si="43"/>
        <v>9</v>
      </c>
      <c r="X406" s="48"/>
      <c r="Y406" s="60"/>
      <c r="Z406" s="61"/>
      <c r="AA406" s="41"/>
      <c r="AB406" s="40"/>
      <c r="AC406" s="40"/>
    </row>
    <row r="407" spans="1:29" ht="11.25" customHeight="1">
      <c r="A407" s="2"/>
      <c r="B407" s="731" t="s">
        <v>181</v>
      </c>
      <c r="C407" s="732"/>
      <c r="D407" s="732"/>
      <c r="E407" s="733"/>
      <c r="F407" s="734">
        <v>0</v>
      </c>
      <c r="G407" s="735"/>
      <c r="H407" s="729">
        <v>0</v>
      </c>
      <c r="I407" s="735"/>
      <c r="J407" s="729">
        <v>0</v>
      </c>
      <c r="K407" s="735"/>
      <c r="L407" s="729">
        <v>1</v>
      </c>
      <c r="M407" s="735"/>
      <c r="N407" s="729">
        <v>10</v>
      </c>
      <c r="O407" s="735"/>
      <c r="P407" s="729">
        <v>0</v>
      </c>
      <c r="Q407" s="735"/>
      <c r="R407" s="729">
        <v>0</v>
      </c>
      <c r="S407" s="735"/>
      <c r="T407" s="729">
        <v>0</v>
      </c>
      <c r="U407" s="730"/>
      <c r="V407" s="397">
        <f t="shared" si="42"/>
        <v>6.358381502890173E-2</v>
      </c>
      <c r="W407" s="198">
        <f t="shared" si="43"/>
        <v>11</v>
      </c>
      <c r="X407" s="48"/>
      <c r="Y407" s="60"/>
      <c r="Z407" s="61"/>
      <c r="AA407" s="41"/>
      <c r="AB407" s="40"/>
      <c r="AC407" s="40"/>
    </row>
    <row r="408" spans="1:29" ht="11.25" customHeight="1">
      <c r="A408" s="2"/>
      <c r="B408" s="731" t="s">
        <v>182</v>
      </c>
      <c r="C408" s="732"/>
      <c r="D408" s="732"/>
      <c r="E408" s="733"/>
      <c r="F408" s="734">
        <v>1</v>
      </c>
      <c r="G408" s="735"/>
      <c r="H408" s="729">
        <v>0</v>
      </c>
      <c r="I408" s="735"/>
      <c r="J408" s="729">
        <v>0</v>
      </c>
      <c r="K408" s="735"/>
      <c r="L408" s="729">
        <v>0</v>
      </c>
      <c r="M408" s="735"/>
      <c r="N408" s="729">
        <v>8</v>
      </c>
      <c r="O408" s="735"/>
      <c r="P408" s="729">
        <v>0</v>
      </c>
      <c r="Q408" s="735"/>
      <c r="R408" s="729">
        <v>0</v>
      </c>
      <c r="S408" s="735"/>
      <c r="T408" s="729">
        <v>0</v>
      </c>
      <c r="U408" s="730"/>
      <c r="V408" s="397">
        <f t="shared" si="42"/>
        <v>5.2023121387283239E-2</v>
      </c>
      <c r="W408" s="198">
        <f t="shared" si="43"/>
        <v>9</v>
      </c>
      <c r="X408" s="48"/>
      <c r="Y408" s="60"/>
      <c r="Z408" s="61"/>
      <c r="AA408" s="41"/>
      <c r="AB408" s="40"/>
      <c r="AC408" s="40"/>
    </row>
    <row r="409" spans="1:29" ht="11.25" customHeight="1">
      <c r="A409" s="2"/>
      <c r="B409" s="731" t="s">
        <v>183</v>
      </c>
      <c r="C409" s="732"/>
      <c r="D409" s="732"/>
      <c r="E409" s="733"/>
      <c r="F409" s="734">
        <v>1</v>
      </c>
      <c r="G409" s="735"/>
      <c r="H409" s="729">
        <v>0</v>
      </c>
      <c r="I409" s="735"/>
      <c r="J409" s="729">
        <v>1</v>
      </c>
      <c r="K409" s="735"/>
      <c r="L409" s="729">
        <v>1</v>
      </c>
      <c r="M409" s="735"/>
      <c r="N409" s="729">
        <v>4</v>
      </c>
      <c r="O409" s="735"/>
      <c r="P409" s="729">
        <v>0</v>
      </c>
      <c r="Q409" s="735"/>
      <c r="R409" s="729">
        <v>0</v>
      </c>
      <c r="S409" s="735"/>
      <c r="T409" s="729">
        <v>0</v>
      </c>
      <c r="U409" s="730"/>
      <c r="V409" s="397">
        <f t="shared" si="42"/>
        <v>4.046242774566474E-2</v>
      </c>
      <c r="W409" s="198">
        <f t="shared" si="43"/>
        <v>7</v>
      </c>
      <c r="X409" s="48"/>
      <c r="Y409" s="60"/>
      <c r="Z409" s="61"/>
      <c r="AA409" s="41"/>
      <c r="AB409" s="40"/>
      <c r="AC409" s="40"/>
    </row>
    <row r="410" spans="1:29" ht="11.25" customHeight="1">
      <c r="A410" s="2"/>
      <c r="B410" s="731" t="s">
        <v>184</v>
      </c>
      <c r="C410" s="732"/>
      <c r="D410" s="732"/>
      <c r="E410" s="733"/>
      <c r="F410" s="734">
        <v>1</v>
      </c>
      <c r="G410" s="735"/>
      <c r="H410" s="729">
        <v>2</v>
      </c>
      <c r="I410" s="735"/>
      <c r="J410" s="729">
        <v>2</v>
      </c>
      <c r="K410" s="735"/>
      <c r="L410" s="729">
        <v>0</v>
      </c>
      <c r="M410" s="735"/>
      <c r="N410" s="729">
        <v>6</v>
      </c>
      <c r="O410" s="735"/>
      <c r="P410" s="729">
        <v>0</v>
      </c>
      <c r="Q410" s="735"/>
      <c r="R410" s="729">
        <v>0</v>
      </c>
      <c r="S410" s="735"/>
      <c r="T410" s="729">
        <v>0</v>
      </c>
      <c r="U410" s="730"/>
      <c r="V410" s="397">
        <f t="shared" si="42"/>
        <v>6.358381502890173E-2</v>
      </c>
      <c r="W410" s="198">
        <f t="shared" si="43"/>
        <v>11</v>
      </c>
      <c r="X410" s="48"/>
      <c r="Y410" s="60"/>
      <c r="Z410" s="61"/>
      <c r="AA410" s="41"/>
      <c r="AB410" s="40"/>
      <c r="AC410" s="40"/>
    </row>
    <row r="411" spans="1:29" ht="11.25" customHeight="1">
      <c r="A411" s="2"/>
      <c r="B411" s="731" t="s">
        <v>185</v>
      </c>
      <c r="C411" s="732"/>
      <c r="D411" s="732"/>
      <c r="E411" s="733"/>
      <c r="F411" s="734">
        <v>1</v>
      </c>
      <c r="G411" s="735"/>
      <c r="H411" s="729">
        <v>1</v>
      </c>
      <c r="I411" s="735"/>
      <c r="J411" s="729">
        <v>2</v>
      </c>
      <c r="K411" s="735"/>
      <c r="L411" s="729">
        <v>1</v>
      </c>
      <c r="M411" s="735"/>
      <c r="N411" s="729">
        <v>3</v>
      </c>
      <c r="O411" s="735"/>
      <c r="P411" s="729">
        <v>0</v>
      </c>
      <c r="Q411" s="735"/>
      <c r="R411" s="729">
        <v>0</v>
      </c>
      <c r="S411" s="735"/>
      <c r="T411" s="729">
        <v>0</v>
      </c>
      <c r="U411" s="730"/>
      <c r="V411" s="397">
        <f t="shared" si="42"/>
        <v>4.6242774566473986E-2</v>
      </c>
      <c r="W411" s="198">
        <f t="shared" si="43"/>
        <v>8</v>
      </c>
      <c r="X411" s="48"/>
      <c r="Y411" s="60"/>
      <c r="Z411" s="61"/>
      <c r="AA411" s="41"/>
      <c r="AB411" s="40"/>
      <c r="AC411" s="40"/>
    </row>
    <row r="412" spans="1:29" ht="11.25" customHeight="1">
      <c r="A412" s="2"/>
      <c r="B412" s="731" t="s">
        <v>186</v>
      </c>
      <c r="C412" s="732"/>
      <c r="D412" s="732"/>
      <c r="E412" s="733"/>
      <c r="F412" s="734">
        <v>0</v>
      </c>
      <c r="G412" s="735"/>
      <c r="H412" s="729">
        <v>0</v>
      </c>
      <c r="I412" s="735"/>
      <c r="J412" s="729">
        <v>0</v>
      </c>
      <c r="K412" s="735"/>
      <c r="L412" s="729">
        <v>1</v>
      </c>
      <c r="M412" s="735"/>
      <c r="N412" s="729">
        <v>5</v>
      </c>
      <c r="O412" s="735"/>
      <c r="P412" s="729">
        <v>0</v>
      </c>
      <c r="Q412" s="735"/>
      <c r="R412" s="729">
        <v>0</v>
      </c>
      <c r="S412" s="735"/>
      <c r="T412" s="729">
        <v>0</v>
      </c>
      <c r="U412" s="730"/>
      <c r="V412" s="397">
        <f t="shared" si="42"/>
        <v>3.4682080924855488E-2</v>
      </c>
      <c r="W412" s="198">
        <f t="shared" si="43"/>
        <v>6</v>
      </c>
      <c r="X412" s="48"/>
      <c r="Y412" s="60"/>
      <c r="Z412" s="61"/>
      <c r="AA412" s="41"/>
      <c r="AB412" s="40"/>
      <c r="AC412" s="40"/>
    </row>
    <row r="413" spans="1:29" ht="11.25" customHeight="1">
      <c r="A413" s="2"/>
      <c r="B413" s="731" t="s">
        <v>187</v>
      </c>
      <c r="C413" s="732"/>
      <c r="D413" s="732"/>
      <c r="E413" s="733"/>
      <c r="F413" s="734">
        <v>1</v>
      </c>
      <c r="G413" s="735"/>
      <c r="H413" s="729">
        <v>0</v>
      </c>
      <c r="I413" s="735"/>
      <c r="J413" s="729">
        <v>3</v>
      </c>
      <c r="K413" s="735"/>
      <c r="L413" s="729">
        <v>1</v>
      </c>
      <c r="M413" s="735"/>
      <c r="N413" s="729">
        <v>3</v>
      </c>
      <c r="O413" s="735"/>
      <c r="P413" s="729">
        <v>0</v>
      </c>
      <c r="Q413" s="735"/>
      <c r="R413" s="729">
        <v>0</v>
      </c>
      <c r="S413" s="735"/>
      <c r="T413" s="729">
        <v>0</v>
      </c>
      <c r="U413" s="730"/>
      <c r="V413" s="397">
        <f t="shared" si="42"/>
        <v>4.6242774566473986E-2</v>
      </c>
      <c r="W413" s="198">
        <f t="shared" si="43"/>
        <v>8</v>
      </c>
      <c r="X413" s="48"/>
      <c r="Y413" s="60"/>
      <c r="Z413" s="61"/>
      <c r="AA413" s="41"/>
      <c r="AB413" s="40"/>
      <c r="AC413" s="40"/>
    </row>
    <row r="414" spans="1:29" ht="11.25" customHeight="1">
      <c r="A414" s="2"/>
      <c r="B414" s="731" t="s">
        <v>188</v>
      </c>
      <c r="C414" s="732"/>
      <c r="D414" s="732"/>
      <c r="E414" s="733"/>
      <c r="F414" s="734">
        <v>0</v>
      </c>
      <c r="G414" s="735"/>
      <c r="H414" s="729">
        <v>2</v>
      </c>
      <c r="I414" s="735"/>
      <c r="J414" s="729">
        <v>0</v>
      </c>
      <c r="K414" s="735"/>
      <c r="L414" s="729">
        <v>0</v>
      </c>
      <c r="M414" s="735"/>
      <c r="N414" s="729">
        <v>2</v>
      </c>
      <c r="O414" s="735"/>
      <c r="P414" s="729">
        <v>0</v>
      </c>
      <c r="Q414" s="735"/>
      <c r="R414" s="729">
        <v>0</v>
      </c>
      <c r="S414" s="735"/>
      <c r="T414" s="729">
        <v>0</v>
      </c>
      <c r="U414" s="730"/>
      <c r="V414" s="397">
        <f t="shared" si="42"/>
        <v>2.3121387283236993E-2</v>
      </c>
      <c r="W414" s="198">
        <f t="shared" si="43"/>
        <v>4</v>
      </c>
      <c r="X414" s="48"/>
      <c r="Y414" s="60"/>
      <c r="Z414" s="61"/>
      <c r="AA414" s="41"/>
      <c r="AB414" s="40"/>
      <c r="AC414" s="40"/>
    </row>
    <row r="415" spans="1:29" ht="11.25" customHeight="1">
      <c r="A415" s="2"/>
      <c r="B415" s="731" t="s">
        <v>189</v>
      </c>
      <c r="C415" s="732"/>
      <c r="D415" s="732"/>
      <c r="E415" s="733"/>
      <c r="F415" s="734">
        <v>2</v>
      </c>
      <c r="G415" s="735"/>
      <c r="H415" s="729">
        <v>2</v>
      </c>
      <c r="I415" s="735"/>
      <c r="J415" s="729">
        <v>2</v>
      </c>
      <c r="K415" s="735"/>
      <c r="L415" s="729">
        <v>1</v>
      </c>
      <c r="M415" s="735"/>
      <c r="N415" s="729">
        <v>3</v>
      </c>
      <c r="O415" s="735"/>
      <c r="P415" s="729">
        <v>0</v>
      </c>
      <c r="Q415" s="735"/>
      <c r="R415" s="729">
        <v>0</v>
      </c>
      <c r="S415" s="735"/>
      <c r="T415" s="729">
        <v>0</v>
      </c>
      <c r="U415" s="730"/>
      <c r="V415" s="397">
        <f t="shared" si="42"/>
        <v>5.7803468208092484E-2</v>
      </c>
      <c r="W415" s="198">
        <f t="shared" si="43"/>
        <v>10</v>
      </c>
      <c r="X415" s="48"/>
      <c r="Y415" s="60"/>
      <c r="Z415" s="61"/>
      <c r="AA415" s="41"/>
      <c r="AB415" s="40"/>
      <c r="AC415" s="40"/>
    </row>
    <row r="416" spans="1:29" ht="11.25" customHeight="1">
      <c r="A416" s="2"/>
      <c r="B416" s="731" t="s">
        <v>190</v>
      </c>
      <c r="C416" s="732"/>
      <c r="D416" s="732"/>
      <c r="E416" s="733"/>
      <c r="F416" s="734">
        <v>0</v>
      </c>
      <c r="G416" s="735"/>
      <c r="H416" s="729">
        <v>1</v>
      </c>
      <c r="I416" s="735"/>
      <c r="J416" s="729">
        <v>4</v>
      </c>
      <c r="K416" s="735"/>
      <c r="L416" s="729">
        <v>1</v>
      </c>
      <c r="M416" s="735"/>
      <c r="N416" s="729">
        <v>3</v>
      </c>
      <c r="O416" s="735"/>
      <c r="P416" s="729">
        <v>0</v>
      </c>
      <c r="Q416" s="735"/>
      <c r="R416" s="729">
        <v>0</v>
      </c>
      <c r="S416" s="735"/>
      <c r="T416" s="729">
        <v>0</v>
      </c>
      <c r="U416" s="730"/>
      <c r="V416" s="397">
        <f t="shared" si="42"/>
        <v>5.2023121387283239E-2</v>
      </c>
      <c r="W416" s="198">
        <f t="shared" si="43"/>
        <v>9</v>
      </c>
      <c r="X416" s="48"/>
      <c r="Y416" s="60"/>
      <c r="Z416" s="61"/>
      <c r="AA416" s="41"/>
      <c r="AB416" s="40"/>
      <c r="AC416" s="40"/>
    </row>
    <row r="417" spans="1:29" ht="11.25" customHeight="1">
      <c r="A417" s="2"/>
      <c r="B417" s="731" t="s">
        <v>191</v>
      </c>
      <c r="C417" s="732"/>
      <c r="D417" s="732"/>
      <c r="E417" s="733"/>
      <c r="F417" s="734">
        <v>0</v>
      </c>
      <c r="G417" s="735"/>
      <c r="H417" s="729">
        <v>0</v>
      </c>
      <c r="I417" s="735"/>
      <c r="J417" s="729">
        <v>2</v>
      </c>
      <c r="K417" s="735"/>
      <c r="L417" s="729">
        <v>0</v>
      </c>
      <c r="M417" s="735"/>
      <c r="N417" s="729">
        <v>4</v>
      </c>
      <c r="O417" s="735"/>
      <c r="P417" s="729">
        <v>0</v>
      </c>
      <c r="Q417" s="735"/>
      <c r="R417" s="729">
        <v>0</v>
      </c>
      <c r="S417" s="735"/>
      <c r="T417" s="729">
        <v>0</v>
      </c>
      <c r="U417" s="730"/>
      <c r="V417" s="397">
        <f t="shared" si="42"/>
        <v>3.4682080924855488E-2</v>
      </c>
      <c r="W417" s="198">
        <f t="shared" si="43"/>
        <v>6</v>
      </c>
      <c r="X417" s="48"/>
      <c r="Y417" s="60"/>
      <c r="Z417" s="61"/>
      <c r="AA417" s="41"/>
      <c r="AB417" s="40"/>
      <c r="AC417" s="40"/>
    </row>
    <row r="418" spans="1:29" ht="11.25" customHeight="1">
      <c r="A418" s="2"/>
      <c r="B418" s="731" t="s">
        <v>192</v>
      </c>
      <c r="C418" s="732"/>
      <c r="D418" s="732"/>
      <c r="E418" s="733"/>
      <c r="F418" s="734">
        <v>1</v>
      </c>
      <c r="G418" s="735"/>
      <c r="H418" s="729">
        <v>0</v>
      </c>
      <c r="I418" s="735"/>
      <c r="J418" s="729">
        <v>0</v>
      </c>
      <c r="K418" s="735"/>
      <c r="L418" s="729">
        <v>1</v>
      </c>
      <c r="M418" s="735"/>
      <c r="N418" s="729">
        <v>6</v>
      </c>
      <c r="O418" s="735"/>
      <c r="P418" s="729">
        <v>0</v>
      </c>
      <c r="Q418" s="735"/>
      <c r="R418" s="729">
        <v>0</v>
      </c>
      <c r="S418" s="735"/>
      <c r="T418" s="729">
        <v>0</v>
      </c>
      <c r="U418" s="730"/>
      <c r="V418" s="397">
        <f t="shared" si="42"/>
        <v>4.6242774566473986E-2</v>
      </c>
      <c r="W418" s="198">
        <f t="shared" si="43"/>
        <v>8</v>
      </c>
      <c r="X418" s="48"/>
      <c r="Y418" s="60"/>
      <c r="Z418" s="61"/>
      <c r="AA418" s="41"/>
      <c r="AB418" s="40"/>
      <c r="AC418" s="40"/>
    </row>
    <row r="419" spans="1:29" ht="11.25" customHeight="1">
      <c r="A419" s="2"/>
      <c r="B419" s="731" t="s">
        <v>193</v>
      </c>
      <c r="C419" s="732"/>
      <c r="D419" s="732"/>
      <c r="E419" s="733"/>
      <c r="F419" s="734">
        <v>0</v>
      </c>
      <c r="G419" s="735"/>
      <c r="H419" s="729">
        <v>1</v>
      </c>
      <c r="I419" s="735"/>
      <c r="J419" s="729">
        <v>3</v>
      </c>
      <c r="K419" s="735"/>
      <c r="L419" s="729">
        <v>1</v>
      </c>
      <c r="M419" s="735"/>
      <c r="N419" s="729">
        <v>6</v>
      </c>
      <c r="O419" s="735"/>
      <c r="P419" s="729">
        <v>0</v>
      </c>
      <c r="Q419" s="735"/>
      <c r="R419" s="729">
        <v>0</v>
      </c>
      <c r="S419" s="735"/>
      <c r="T419" s="729">
        <v>0</v>
      </c>
      <c r="U419" s="730"/>
      <c r="V419" s="397">
        <f t="shared" si="42"/>
        <v>6.358381502890173E-2</v>
      </c>
      <c r="W419" s="198">
        <f t="shared" si="43"/>
        <v>11</v>
      </c>
      <c r="X419" s="48"/>
      <c r="Y419" s="60"/>
      <c r="Z419" s="61"/>
      <c r="AA419" s="41"/>
      <c r="AB419" s="40"/>
      <c r="AC419" s="40"/>
    </row>
    <row r="420" spans="1:29" ht="11.25" customHeight="1">
      <c r="A420" s="2"/>
      <c r="B420" s="731" t="s">
        <v>194</v>
      </c>
      <c r="C420" s="732"/>
      <c r="D420" s="732"/>
      <c r="E420" s="733"/>
      <c r="F420" s="734">
        <v>1</v>
      </c>
      <c r="G420" s="735"/>
      <c r="H420" s="729">
        <v>2</v>
      </c>
      <c r="I420" s="735"/>
      <c r="J420" s="729">
        <v>4</v>
      </c>
      <c r="K420" s="735"/>
      <c r="L420" s="729">
        <v>0</v>
      </c>
      <c r="M420" s="735"/>
      <c r="N420" s="729">
        <v>4</v>
      </c>
      <c r="O420" s="735"/>
      <c r="P420" s="729">
        <v>0</v>
      </c>
      <c r="Q420" s="735"/>
      <c r="R420" s="729">
        <v>0</v>
      </c>
      <c r="S420" s="735"/>
      <c r="T420" s="729">
        <v>0</v>
      </c>
      <c r="U420" s="730"/>
      <c r="V420" s="397">
        <f t="shared" si="42"/>
        <v>6.358381502890173E-2</v>
      </c>
      <c r="W420" s="198">
        <f t="shared" si="43"/>
        <v>11</v>
      </c>
      <c r="X420" s="48"/>
      <c r="Y420" s="60"/>
      <c r="Z420" s="61"/>
      <c r="AA420" s="41"/>
      <c r="AB420" s="40"/>
      <c r="AC420" s="40"/>
    </row>
    <row r="421" spans="1:29" ht="11.25" customHeight="1">
      <c r="A421" s="2"/>
      <c r="B421" s="731" t="s">
        <v>195</v>
      </c>
      <c r="C421" s="732"/>
      <c r="D421" s="732"/>
      <c r="E421" s="733"/>
      <c r="F421" s="734">
        <v>1</v>
      </c>
      <c r="G421" s="735"/>
      <c r="H421" s="729">
        <v>1</v>
      </c>
      <c r="I421" s="735"/>
      <c r="J421" s="729">
        <v>2</v>
      </c>
      <c r="K421" s="735"/>
      <c r="L421" s="729">
        <v>1</v>
      </c>
      <c r="M421" s="735"/>
      <c r="N421" s="729">
        <v>3</v>
      </c>
      <c r="O421" s="735"/>
      <c r="P421" s="729">
        <v>0</v>
      </c>
      <c r="Q421" s="735"/>
      <c r="R421" s="729">
        <v>0</v>
      </c>
      <c r="S421" s="735"/>
      <c r="T421" s="729">
        <v>0</v>
      </c>
      <c r="U421" s="730"/>
      <c r="V421" s="397">
        <f t="shared" si="42"/>
        <v>4.6242774566473986E-2</v>
      </c>
      <c r="W421" s="198">
        <f t="shared" si="43"/>
        <v>8</v>
      </c>
      <c r="X421" s="48"/>
      <c r="Y421" s="60"/>
      <c r="Z421" s="61"/>
      <c r="AA421" s="41"/>
      <c r="AB421" s="40"/>
      <c r="AC421" s="40"/>
    </row>
    <row r="422" spans="1:29" ht="11.25" customHeight="1">
      <c r="A422" s="2"/>
      <c r="B422" s="731" t="s">
        <v>196</v>
      </c>
      <c r="C422" s="732"/>
      <c r="D422" s="732"/>
      <c r="E422" s="733"/>
      <c r="F422" s="734">
        <v>0</v>
      </c>
      <c r="G422" s="735"/>
      <c r="H422" s="729">
        <v>1</v>
      </c>
      <c r="I422" s="735"/>
      <c r="J422" s="729">
        <v>3</v>
      </c>
      <c r="K422" s="735"/>
      <c r="L422" s="729">
        <v>0</v>
      </c>
      <c r="M422" s="735"/>
      <c r="N422" s="729">
        <v>1</v>
      </c>
      <c r="O422" s="735"/>
      <c r="P422" s="729">
        <v>0</v>
      </c>
      <c r="Q422" s="735"/>
      <c r="R422" s="729">
        <v>0</v>
      </c>
      <c r="S422" s="735"/>
      <c r="T422" s="729">
        <v>0</v>
      </c>
      <c r="U422" s="730"/>
      <c r="V422" s="397">
        <f t="shared" si="42"/>
        <v>2.8901734104046242E-2</v>
      </c>
      <c r="W422" s="198">
        <f t="shared" si="43"/>
        <v>5</v>
      </c>
      <c r="X422" s="48"/>
      <c r="Y422" s="60"/>
      <c r="Z422" s="61"/>
      <c r="AA422" s="41"/>
      <c r="AB422" s="40"/>
      <c r="AC422" s="40"/>
    </row>
    <row r="423" spans="1:29" ht="11.25" customHeight="1">
      <c r="A423" s="2"/>
      <c r="B423" s="731" t="s">
        <v>197</v>
      </c>
      <c r="C423" s="732"/>
      <c r="D423" s="732"/>
      <c r="E423" s="733"/>
      <c r="F423" s="734">
        <v>0</v>
      </c>
      <c r="G423" s="735"/>
      <c r="H423" s="729">
        <v>0</v>
      </c>
      <c r="I423" s="735"/>
      <c r="J423" s="729">
        <v>1</v>
      </c>
      <c r="K423" s="735"/>
      <c r="L423" s="729">
        <v>0</v>
      </c>
      <c r="M423" s="735"/>
      <c r="N423" s="729">
        <v>2</v>
      </c>
      <c r="O423" s="735"/>
      <c r="P423" s="729">
        <v>0</v>
      </c>
      <c r="Q423" s="735"/>
      <c r="R423" s="729">
        <v>0</v>
      </c>
      <c r="S423" s="735"/>
      <c r="T423" s="729">
        <v>0</v>
      </c>
      <c r="U423" s="730"/>
      <c r="V423" s="397">
        <f t="shared" si="42"/>
        <v>1.7341040462427744E-2</v>
      </c>
      <c r="W423" s="198">
        <f t="shared" si="43"/>
        <v>3</v>
      </c>
      <c r="X423" s="48"/>
      <c r="Y423" s="60"/>
      <c r="Z423" s="61"/>
      <c r="AA423" s="41"/>
      <c r="AB423" s="40"/>
      <c r="AC423" s="40"/>
    </row>
    <row r="424" spans="1:29" ht="11.25" customHeight="1">
      <c r="A424" s="2"/>
      <c r="B424" s="731" t="s">
        <v>198</v>
      </c>
      <c r="C424" s="732"/>
      <c r="D424" s="732"/>
      <c r="E424" s="733"/>
      <c r="F424" s="734">
        <v>1</v>
      </c>
      <c r="G424" s="735"/>
      <c r="H424" s="729">
        <v>0</v>
      </c>
      <c r="I424" s="735"/>
      <c r="J424" s="729">
        <v>1</v>
      </c>
      <c r="K424" s="735"/>
      <c r="L424" s="729">
        <v>0</v>
      </c>
      <c r="M424" s="735"/>
      <c r="N424" s="729">
        <v>2</v>
      </c>
      <c r="O424" s="735"/>
      <c r="P424" s="729">
        <v>0</v>
      </c>
      <c r="Q424" s="735"/>
      <c r="R424" s="729">
        <v>0</v>
      </c>
      <c r="S424" s="735"/>
      <c r="T424" s="729">
        <v>0</v>
      </c>
      <c r="U424" s="730"/>
      <c r="V424" s="397">
        <f t="shared" si="42"/>
        <v>2.3121387283236993E-2</v>
      </c>
      <c r="W424" s="198">
        <f t="shared" si="43"/>
        <v>4</v>
      </c>
      <c r="X424" s="48"/>
      <c r="Y424" s="60"/>
      <c r="Z424" s="61"/>
      <c r="AA424" s="41"/>
      <c r="AB424" s="40"/>
      <c r="AC424" s="40"/>
    </row>
    <row r="425" spans="1:29" ht="11.25" customHeight="1">
      <c r="A425" s="2"/>
      <c r="B425" s="731" t="s">
        <v>199</v>
      </c>
      <c r="C425" s="732"/>
      <c r="D425" s="732"/>
      <c r="E425" s="733"/>
      <c r="F425" s="734">
        <v>0</v>
      </c>
      <c r="G425" s="735"/>
      <c r="H425" s="729">
        <v>0</v>
      </c>
      <c r="I425" s="735"/>
      <c r="J425" s="729">
        <v>0</v>
      </c>
      <c r="K425" s="735"/>
      <c r="L425" s="729">
        <v>1</v>
      </c>
      <c r="M425" s="735"/>
      <c r="N425" s="729">
        <v>3</v>
      </c>
      <c r="O425" s="735"/>
      <c r="P425" s="729">
        <v>0</v>
      </c>
      <c r="Q425" s="735"/>
      <c r="R425" s="729">
        <v>0</v>
      </c>
      <c r="S425" s="735"/>
      <c r="T425" s="729">
        <v>0</v>
      </c>
      <c r="U425" s="730"/>
      <c r="V425" s="397">
        <f t="shared" si="42"/>
        <v>2.3121387283236993E-2</v>
      </c>
      <c r="W425" s="198">
        <f t="shared" si="43"/>
        <v>4</v>
      </c>
      <c r="X425" s="48"/>
      <c r="Y425" s="60"/>
      <c r="Z425" s="61"/>
      <c r="AA425" s="41"/>
      <c r="AB425" s="40"/>
      <c r="AC425" s="40"/>
    </row>
    <row r="426" spans="1:29" ht="11.25" customHeight="1">
      <c r="A426" s="2"/>
      <c r="B426" s="731" t="s">
        <v>200</v>
      </c>
      <c r="C426" s="732"/>
      <c r="D426" s="732"/>
      <c r="E426" s="733"/>
      <c r="F426" s="734">
        <v>0</v>
      </c>
      <c r="G426" s="735"/>
      <c r="H426" s="729">
        <v>0</v>
      </c>
      <c r="I426" s="735"/>
      <c r="J426" s="729">
        <v>0</v>
      </c>
      <c r="K426" s="735"/>
      <c r="L426" s="729">
        <v>0</v>
      </c>
      <c r="M426" s="735"/>
      <c r="N426" s="729">
        <v>3</v>
      </c>
      <c r="O426" s="735"/>
      <c r="P426" s="729">
        <v>0</v>
      </c>
      <c r="Q426" s="735"/>
      <c r="R426" s="729">
        <v>0</v>
      </c>
      <c r="S426" s="735"/>
      <c r="T426" s="729">
        <v>0</v>
      </c>
      <c r="U426" s="730"/>
      <c r="V426" s="397">
        <f t="shared" si="42"/>
        <v>1.7341040462427744E-2</v>
      </c>
      <c r="W426" s="198">
        <f t="shared" si="43"/>
        <v>3</v>
      </c>
      <c r="X426" s="48"/>
      <c r="Y426" s="60"/>
      <c r="Z426" s="61"/>
      <c r="AA426" s="41"/>
      <c r="AB426" s="40"/>
      <c r="AC426" s="40"/>
    </row>
    <row r="427" spans="1:29" ht="11.25" customHeight="1">
      <c r="A427" s="2"/>
      <c r="B427" s="731" t="s">
        <v>201</v>
      </c>
      <c r="C427" s="732"/>
      <c r="D427" s="732"/>
      <c r="E427" s="733"/>
      <c r="F427" s="734">
        <v>1</v>
      </c>
      <c r="G427" s="735"/>
      <c r="H427" s="729">
        <v>0</v>
      </c>
      <c r="I427" s="735"/>
      <c r="J427" s="729">
        <v>1</v>
      </c>
      <c r="K427" s="735"/>
      <c r="L427" s="729">
        <v>1</v>
      </c>
      <c r="M427" s="735"/>
      <c r="N427" s="729">
        <v>5</v>
      </c>
      <c r="O427" s="735"/>
      <c r="P427" s="729">
        <v>0</v>
      </c>
      <c r="Q427" s="735"/>
      <c r="R427" s="729">
        <v>0</v>
      </c>
      <c r="S427" s="735"/>
      <c r="T427" s="729">
        <v>0</v>
      </c>
      <c r="U427" s="730"/>
      <c r="V427" s="397">
        <f t="shared" si="42"/>
        <v>4.6242774566473986E-2</v>
      </c>
      <c r="W427" s="198">
        <f t="shared" si="43"/>
        <v>8</v>
      </c>
      <c r="X427" s="48"/>
      <c r="Y427" s="60"/>
      <c r="Z427" s="61"/>
      <c r="AA427" s="41"/>
      <c r="AB427" s="40"/>
      <c r="AC427" s="40"/>
    </row>
    <row r="428" spans="1:29" ht="11.25" customHeight="1" thickBot="1">
      <c r="A428" s="2"/>
      <c r="B428" s="731" t="s">
        <v>202</v>
      </c>
      <c r="C428" s="732"/>
      <c r="D428" s="732"/>
      <c r="E428" s="733"/>
      <c r="F428" s="765">
        <v>1</v>
      </c>
      <c r="G428" s="764"/>
      <c r="H428" s="762">
        <v>1</v>
      </c>
      <c r="I428" s="764"/>
      <c r="J428" s="762">
        <v>0</v>
      </c>
      <c r="K428" s="764"/>
      <c r="L428" s="762">
        <v>0</v>
      </c>
      <c r="M428" s="764"/>
      <c r="N428" s="762">
        <v>0</v>
      </c>
      <c r="O428" s="764"/>
      <c r="P428" s="762">
        <v>0</v>
      </c>
      <c r="Q428" s="764"/>
      <c r="R428" s="762">
        <v>0</v>
      </c>
      <c r="S428" s="764"/>
      <c r="T428" s="762">
        <v>0</v>
      </c>
      <c r="U428" s="763"/>
      <c r="V428" s="397">
        <f t="shared" si="42"/>
        <v>1.1560693641618497E-2</v>
      </c>
      <c r="W428" s="202">
        <f t="shared" si="43"/>
        <v>2</v>
      </c>
      <c r="X428" s="48"/>
      <c r="Y428" s="60"/>
      <c r="Z428" s="61"/>
      <c r="AA428" s="41"/>
      <c r="AB428" s="40"/>
      <c r="AC428" s="40"/>
    </row>
    <row r="429" spans="1:29" s="67" customFormat="1" ht="18.75" customHeight="1" thickTop="1" thickBot="1">
      <c r="B429" s="725" t="s">
        <v>85</v>
      </c>
      <c r="C429" s="726"/>
      <c r="D429" s="726"/>
      <c r="E429" s="727"/>
      <c r="F429" s="728">
        <f>SUM(F405:F428)</f>
        <v>14</v>
      </c>
      <c r="G429" s="724"/>
      <c r="H429" s="722">
        <f>SUM(H405:H428)</f>
        <v>14</v>
      </c>
      <c r="I429" s="724"/>
      <c r="J429" s="722">
        <f>SUM(J405:J428)</f>
        <v>34</v>
      </c>
      <c r="K429" s="724"/>
      <c r="L429" s="722">
        <f>SUM(L405:L428)</f>
        <v>14</v>
      </c>
      <c r="M429" s="724"/>
      <c r="N429" s="722">
        <f>SUM(N405:N428)</f>
        <v>97</v>
      </c>
      <c r="O429" s="724"/>
      <c r="P429" s="722">
        <f>SUM(P405:P428)</f>
        <v>0</v>
      </c>
      <c r="Q429" s="724"/>
      <c r="R429" s="722">
        <f>SUM(R405:R428)</f>
        <v>0</v>
      </c>
      <c r="S429" s="724"/>
      <c r="T429" s="722">
        <f>SUM(T405:T428)</f>
        <v>0</v>
      </c>
      <c r="U429" s="723"/>
      <c r="V429" s="230">
        <f>SUM(V405:V428)</f>
        <v>1</v>
      </c>
      <c r="W429" s="207">
        <f>SUM(W405:W428)</f>
        <v>173</v>
      </c>
      <c r="X429" s="69"/>
      <c r="Y429" s="70"/>
      <c r="Z429" s="71"/>
      <c r="AA429" s="72"/>
      <c r="AB429" s="73"/>
      <c r="AC429" s="73"/>
    </row>
    <row r="430" spans="1:29" ht="11.25" customHeight="1">
      <c r="X430" s="49"/>
      <c r="Y430" s="49"/>
      <c r="Z430" s="49"/>
      <c r="AA430" s="2"/>
      <c r="AB430" s="2"/>
      <c r="AC430" s="2"/>
    </row>
    <row r="431" spans="1:29" ht="11.25" customHeight="1">
      <c r="X431" s="49"/>
      <c r="Y431" s="49"/>
      <c r="Z431" s="49"/>
      <c r="AA431" s="2"/>
      <c r="AB431" s="2"/>
      <c r="AC431" s="2"/>
    </row>
  </sheetData>
  <mergeCells count="3050">
    <mergeCell ref="H344:I344"/>
    <mergeCell ref="H373:I373"/>
    <mergeCell ref="H402:I402"/>
    <mergeCell ref="H228:I228"/>
    <mergeCell ref="H257:I257"/>
    <mergeCell ref="H286:I286"/>
    <mergeCell ref="H315:I315"/>
    <mergeCell ref="H288:I288"/>
    <mergeCell ref="H255:I255"/>
    <mergeCell ref="H282:I282"/>
    <mergeCell ref="B429:E429"/>
    <mergeCell ref="F429:G429"/>
    <mergeCell ref="H429:I429"/>
    <mergeCell ref="J429:K429"/>
    <mergeCell ref="T429:U429"/>
    <mergeCell ref="L429:M429"/>
    <mergeCell ref="N429:O429"/>
    <mergeCell ref="P429:Q429"/>
    <mergeCell ref="R429:S429"/>
    <mergeCell ref="T427:U427"/>
    <mergeCell ref="B428:E428"/>
    <mergeCell ref="F428:G428"/>
    <mergeCell ref="H428:I428"/>
    <mergeCell ref="J428:K428"/>
    <mergeCell ref="L428:M428"/>
    <mergeCell ref="N428:O428"/>
    <mergeCell ref="P428:Q428"/>
    <mergeCell ref="R428:S428"/>
    <mergeCell ref="T428:U428"/>
    <mergeCell ref="R426:S426"/>
    <mergeCell ref="T426:U426"/>
    <mergeCell ref="B427:E427"/>
    <mergeCell ref="F427:G427"/>
    <mergeCell ref="H427:I427"/>
    <mergeCell ref="J427:K427"/>
    <mergeCell ref="L427:M427"/>
    <mergeCell ref="N427:O427"/>
    <mergeCell ref="P427:Q427"/>
    <mergeCell ref="R427:S427"/>
    <mergeCell ref="P425:Q425"/>
    <mergeCell ref="R425:S425"/>
    <mergeCell ref="T425:U425"/>
    <mergeCell ref="B426:E426"/>
    <mergeCell ref="F426:G426"/>
    <mergeCell ref="H426:I426"/>
    <mergeCell ref="J426:K426"/>
    <mergeCell ref="L426:M426"/>
    <mergeCell ref="N426:O426"/>
    <mergeCell ref="P426:Q426"/>
    <mergeCell ref="B425:E425"/>
    <mergeCell ref="F425:G425"/>
    <mergeCell ref="H425:I425"/>
    <mergeCell ref="J425:K425"/>
    <mergeCell ref="L425:M425"/>
    <mergeCell ref="N425:O425"/>
    <mergeCell ref="T423:U423"/>
    <mergeCell ref="B424:E424"/>
    <mergeCell ref="F424:G424"/>
    <mergeCell ref="H424:I424"/>
    <mergeCell ref="J424:K424"/>
    <mergeCell ref="L424:M424"/>
    <mergeCell ref="N424:O424"/>
    <mergeCell ref="P424:Q424"/>
    <mergeCell ref="R424:S424"/>
    <mergeCell ref="T424:U424"/>
    <mergeCell ref="R422:S422"/>
    <mergeCell ref="T422:U422"/>
    <mergeCell ref="B423:E423"/>
    <mergeCell ref="F423:G423"/>
    <mergeCell ref="H423:I423"/>
    <mergeCell ref="J423:K423"/>
    <mergeCell ref="L423:M423"/>
    <mergeCell ref="N423:O423"/>
    <mergeCell ref="P423:Q423"/>
    <mergeCell ref="R423:S423"/>
    <mergeCell ref="P421:Q421"/>
    <mergeCell ref="R421:S421"/>
    <mergeCell ref="T421:U421"/>
    <mergeCell ref="B422:E422"/>
    <mergeCell ref="F422:G422"/>
    <mergeCell ref="H422:I422"/>
    <mergeCell ref="J422:K422"/>
    <mergeCell ref="L422:M422"/>
    <mergeCell ref="N422:O422"/>
    <mergeCell ref="P422:Q422"/>
    <mergeCell ref="B421:E421"/>
    <mergeCell ref="F421:G421"/>
    <mergeCell ref="H421:I421"/>
    <mergeCell ref="J421:K421"/>
    <mergeCell ref="L421:M421"/>
    <mergeCell ref="N421:O421"/>
    <mergeCell ref="T419:U419"/>
    <mergeCell ref="B420:E420"/>
    <mergeCell ref="F420:G420"/>
    <mergeCell ref="H420:I420"/>
    <mergeCell ref="J420:K420"/>
    <mergeCell ref="L420:M420"/>
    <mergeCell ref="N420:O420"/>
    <mergeCell ref="P420:Q420"/>
    <mergeCell ref="R420:S420"/>
    <mergeCell ref="T420:U420"/>
    <mergeCell ref="R418:S418"/>
    <mergeCell ref="T418:U418"/>
    <mergeCell ref="B419:E419"/>
    <mergeCell ref="F419:G419"/>
    <mergeCell ref="H419:I419"/>
    <mergeCell ref="J419:K419"/>
    <mergeCell ref="L419:M419"/>
    <mergeCell ref="N419:O419"/>
    <mergeCell ref="P419:Q419"/>
    <mergeCell ref="R419:S419"/>
    <mergeCell ref="P417:Q417"/>
    <mergeCell ref="R417:S417"/>
    <mergeCell ref="T417:U417"/>
    <mergeCell ref="B418:E418"/>
    <mergeCell ref="F418:G418"/>
    <mergeCell ref="H418:I418"/>
    <mergeCell ref="J418:K418"/>
    <mergeCell ref="L418:M418"/>
    <mergeCell ref="N418:O418"/>
    <mergeCell ref="P418:Q418"/>
    <mergeCell ref="B417:E417"/>
    <mergeCell ref="F417:G417"/>
    <mergeCell ref="H417:I417"/>
    <mergeCell ref="J417:K417"/>
    <mergeCell ref="L417:M417"/>
    <mergeCell ref="N417:O417"/>
    <mergeCell ref="T415:U415"/>
    <mergeCell ref="B416:E416"/>
    <mergeCell ref="F416:G416"/>
    <mergeCell ref="H416:I416"/>
    <mergeCell ref="J416:K416"/>
    <mergeCell ref="L416:M416"/>
    <mergeCell ref="N416:O416"/>
    <mergeCell ref="P416:Q416"/>
    <mergeCell ref="R416:S416"/>
    <mergeCell ref="T416:U416"/>
    <mergeCell ref="R414:S414"/>
    <mergeCell ref="T414:U414"/>
    <mergeCell ref="B415:E415"/>
    <mergeCell ref="F415:G415"/>
    <mergeCell ref="H415:I415"/>
    <mergeCell ref="J415:K415"/>
    <mergeCell ref="L415:M415"/>
    <mergeCell ref="N415:O415"/>
    <mergeCell ref="P415:Q415"/>
    <mergeCell ref="R415:S415"/>
    <mergeCell ref="P413:Q413"/>
    <mergeCell ref="R413:S413"/>
    <mergeCell ref="T413:U413"/>
    <mergeCell ref="B414:E414"/>
    <mergeCell ref="F414:G414"/>
    <mergeCell ref="H414:I414"/>
    <mergeCell ref="J414:K414"/>
    <mergeCell ref="L414:M414"/>
    <mergeCell ref="N414:O414"/>
    <mergeCell ref="P414:Q414"/>
    <mergeCell ref="B413:E413"/>
    <mergeCell ref="F413:G413"/>
    <mergeCell ref="H413:I413"/>
    <mergeCell ref="J413:K413"/>
    <mergeCell ref="L413:M413"/>
    <mergeCell ref="N413:O413"/>
    <mergeCell ref="T411:U411"/>
    <mergeCell ref="B412:E412"/>
    <mergeCell ref="F412:G412"/>
    <mergeCell ref="H412:I412"/>
    <mergeCell ref="J412:K412"/>
    <mergeCell ref="L412:M412"/>
    <mergeCell ref="N412:O412"/>
    <mergeCell ref="P412:Q412"/>
    <mergeCell ref="R412:S412"/>
    <mergeCell ref="T412:U412"/>
    <mergeCell ref="R410:S410"/>
    <mergeCell ref="T410:U410"/>
    <mergeCell ref="B411:E411"/>
    <mergeCell ref="F411:G411"/>
    <mergeCell ref="H411:I411"/>
    <mergeCell ref="J411:K411"/>
    <mergeCell ref="L411:M411"/>
    <mergeCell ref="N411:O411"/>
    <mergeCell ref="P411:Q411"/>
    <mergeCell ref="R411:S411"/>
    <mergeCell ref="P409:Q409"/>
    <mergeCell ref="R409:S409"/>
    <mergeCell ref="T409:U409"/>
    <mergeCell ref="B410:E410"/>
    <mergeCell ref="F410:G410"/>
    <mergeCell ref="H410:I410"/>
    <mergeCell ref="J410:K410"/>
    <mergeCell ref="L410:M410"/>
    <mergeCell ref="N410:O410"/>
    <mergeCell ref="P410:Q410"/>
    <mergeCell ref="B409:E409"/>
    <mergeCell ref="F409:G409"/>
    <mergeCell ref="H409:I409"/>
    <mergeCell ref="J409:K409"/>
    <mergeCell ref="L409:M409"/>
    <mergeCell ref="N409:O409"/>
    <mergeCell ref="T407:U407"/>
    <mergeCell ref="B408:E408"/>
    <mergeCell ref="F408:G408"/>
    <mergeCell ref="H408:I408"/>
    <mergeCell ref="J408:K408"/>
    <mergeCell ref="L408:M408"/>
    <mergeCell ref="N408:O408"/>
    <mergeCell ref="P408:Q408"/>
    <mergeCell ref="R408:S408"/>
    <mergeCell ref="T408:U408"/>
    <mergeCell ref="R406:S406"/>
    <mergeCell ref="T406:U406"/>
    <mergeCell ref="B407:E407"/>
    <mergeCell ref="F407:G407"/>
    <mergeCell ref="H407:I407"/>
    <mergeCell ref="J407:K407"/>
    <mergeCell ref="L407:M407"/>
    <mergeCell ref="N407:O407"/>
    <mergeCell ref="P407:Q407"/>
    <mergeCell ref="R407:S407"/>
    <mergeCell ref="P405:Q405"/>
    <mergeCell ref="R405:S405"/>
    <mergeCell ref="T405:U405"/>
    <mergeCell ref="B406:E406"/>
    <mergeCell ref="F406:G406"/>
    <mergeCell ref="H406:I406"/>
    <mergeCell ref="J406:K406"/>
    <mergeCell ref="L406:M406"/>
    <mergeCell ref="N406:O406"/>
    <mergeCell ref="P406:Q406"/>
    <mergeCell ref="B405:E405"/>
    <mergeCell ref="F405:G405"/>
    <mergeCell ref="H405:I405"/>
    <mergeCell ref="J405:K405"/>
    <mergeCell ref="L405:M405"/>
    <mergeCell ref="N405:O405"/>
    <mergeCell ref="L404:M404"/>
    <mergeCell ref="N404:O404"/>
    <mergeCell ref="P404:Q404"/>
    <mergeCell ref="R404:S404"/>
    <mergeCell ref="T404:U404"/>
    <mergeCell ref="V404:W404"/>
    <mergeCell ref="L403:M403"/>
    <mergeCell ref="N403:O403"/>
    <mergeCell ref="P403:Q403"/>
    <mergeCell ref="R403:S403"/>
    <mergeCell ref="T403:U403"/>
    <mergeCell ref="V403:W403"/>
    <mergeCell ref="T371:U371"/>
    <mergeCell ref="B403:E404"/>
    <mergeCell ref="F403:G403"/>
    <mergeCell ref="H403:I403"/>
    <mergeCell ref="B402:E402"/>
    <mergeCell ref="F402:G402"/>
    <mergeCell ref="J403:K403"/>
    <mergeCell ref="F404:G404"/>
    <mergeCell ref="H404:I404"/>
    <mergeCell ref="J404:K404"/>
    <mergeCell ref="R370:S370"/>
    <mergeCell ref="T370:U370"/>
    <mergeCell ref="B371:E371"/>
    <mergeCell ref="F371:G371"/>
    <mergeCell ref="H371:I371"/>
    <mergeCell ref="J371:K371"/>
    <mergeCell ref="L371:M371"/>
    <mergeCell ref="N371:O371"/>
    <mergeCell ref="P371:Q371"/>
    <mergeCell ref="R371:S371"/>
    <mergeCell ref="P369:Q369"/>
    <mergeCell ref="R369:S369"/>
    <mergeCell ref="T369:U369"/>
    <mergeCell ref="B370:E370"/>
    <mergeCell ref="F370:G370"/>
    <mergeCell ref="H370:I370"/>
    <mergeCell ref="J370:K370"/>
    <mergeCell ref="L370:M370"/>
    <mergeCell ref="N370:O370"/>
    <mergeCell ref="P370:Q370"/>
    <mergeCell ref="B369:E369"/>
    <mergeCell ref="F369:G369"/>
    <mergeCell ref="H369:I369"/>
    <mergeCell ref="J369:K369"/>
    <mergeCell ref="L369:M369"/>
    <mergeCell ref="N369:O369"/>
    <mergeCell ref="T367:U367"/>
    <mergeCell ref="B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R366:S366"/>
    <mergeCell ref="T366:U366"/>
    <mergeCell ref="B367:E367"/>
    <mergeCell ref="F367:G367"/>
    <mergeCell ref="H367:I367"/>
    <mergeCell ref="J367:K367"/>
    <mergeCell ref="L367:M367"/>
    <mergeCell ref="N367:O367"/>
    <mergeCell ref="P367:Q367"/>
    <mergeCell ref="R367:S367"/>
    <mergeCell ref="P365:Q365"/>
    <mergeCell ref="R365:S365"/>
    <mergeCell ref="T365:U365"/>
    <mergeCell ref="B366:E366"/>
    <mergeCell ref="F366:G366"/>
    <mergeCell ref="H366:I366"/>
    <mergeCell ref="J366:K366"/>
    <mergeCell ref="L366:M366"/>
    <mergeCell ref="N366:O366"/>
    <mergeCell ref="P366:Q366"/>
    <mergeCell ref="B365:E365"/>
    <mergeCell ref="F365:G365"/>
    <mergeCell ref="H365:I365"/>
    <mergeCell ref="J365:K365"/>
    <mergeCell ref="L365:M365"/>
    <mergeCell ref="N365:O365"/>
    <mergeCell ref="T363:U363"/>
    <mergeCell ref="B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R362:S362"/>
    <mergeCell ref="T362:U362"/>
    <mergeCell ref="B363:E363"/>
    <mergeCell ref="F363:G363"/>
    <mergeCell ref="H363:I363"/>
    <mergeCell ref="J363:K363"/>
    <mergeCell ref="L363:M363"/>
    <mergeCell ref="N363:O363"/>
    <mergeCell ref="P363:Q363"/>
    <mergeCell ref="R363:S363"/>
    <mergeCell ref="P361:Q361"/>
    <mergeCell ref="R361:S361"/>
    <mergeCell ref="T361:U361"/>
    <mergeCell ref="B362:E362"/>
    <mergeCell ref="F362:G362"/>
    <mergeCell ref="H362:I362"/>
    <mergeCell ref="J362:K362"/>
    <mergeCell ref="L362:M362"/>
    <mergeCell ref="N362:O362"/>
    <mergeCell ref="P362:Q362"/>
    <mergeCell ref="B361:E361"/>
    <mergeCell ref="F361:G361"/>
    <mergeCell ref="H361:I361"/>
    <mergeCell ref="J361:K361"/>
    <mergeCell ref="L361:M361"/>
    <mergeCell ref="N361:O361"/>
    <mergeCell ref="T359:U359"/>
    <mergeCell ref="B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R358:S358"/>
    <mergeCell ref="T358:U358"/>
    <mergeCell ref="B359:E359"/>
    <mergeCell ref="F359:G359"/>
    <mergeCell ref="H359:I359"/>
    <mergeCell ref="J359:K359"/>
    <mergeCell ref="L359:M359"/>
    <mergeCell ref="N359:O359"/>
    <mergeCell ref="P359:Q359"/>
    <mergeCell ref="R359:S359"/>
    <mergeCell ref="P357:Q357"/>
    <mergeCell ref="R357:S357"/>
    <mergeCell ref="T357:U357"/>
    <mergeCell ref="B358:E358"/>
    <mergeCell ref="F358:G358"/>
    <mergeCell ref="H358:I358"/>
    <mergeCell ref="J358:K358"/>
    <mergeCell ref="L358:M358"/>
    <mergeCell ref="N358:O358"/>
    <mergeCell ref="P358:Q358"/>
    <mergeCell ref="B357:E357"/>
    <mergeCell ref="F357:G357"/>
    <mergeCell ref="H357:I357"/>
    <mergeCell ref="J357:K357"/>
    <mergeCell ref="L357:M357"/>
    <mergeCell ref="N357:O357"/>
    <mergeCell ref="T355:U355"/>
    <mergeCell ref="B356:E356"/>
    <mergeCell ref="F356:G356"/>
    <mergeCell ref="H356:I356"/>
    <mergeCell ref="J356:K356"/>
    <mergeCell ref="L356:M356"/>
    <mergeCell ref="N356:O356"/>
    <mergeCell ref="P356:Q356"/>
    <mergeCell ref="R356:S356"/>
    <mergeCell ref="T356:U356"/>
    <mergeCell ref="R354:S354"/>
    <mergeCell ref="T354:U354"/>
    <mergeCell ref="B355:E355"/>
    <mergeCell ref="F355:G355"/>
    <mergeCell ref="H355:I355"/>
    <mergeCell ref="J355:K355"/>
    <mergeCell ref="L355:M355"/>
    <mergeCell ref="N355:O355"/>
    <mergeCell ref="P355:Q355"/>
    <mergeCell ref="R355:S355"/>
    <mergeCell ref="P353:Q353"/>
    <mergeCell ref="R353:S353"/>
    <mergeCell ref="T353:U353"/>
    <mergeCell ref="B354:E354"/>
    <mergeCell ref="F354:G354"/>
    <mergeCell ref="H354:I354"/>
    <mergeCell ref="J354:K354"/>
    <mergeCell ref="L354:M354"/>
    <mergeCell ref="N354:O354"/>
    <mergeCell ref="P354:Q354"/>
    <mergeCell ref="B353:E353"/>
    <mergeCell ref="F353:G353"/>
    <mergeCell ref="H353:I353"/>
    <mergeCell ref="J353:K353"/>
    <mergeCell ref="L353:M353"/>
    <mergeCell ref="N353:O353"/>
    <mergeCell ref="T351:U351"/>
    <mergeCell ref="B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R350:S350"/>
    <mergeCell ref="T350:U350"/>
    <mergeCell ref="B351:E351"/>
    <mergeCell ref="F351:G351"/>
    <mergeCell ref="H351:I351"/>
    <mergeCell ref="J351:K351"/>
    <mergeCell ref="L351:M351"/>
    <mergeCell ref="N351:O351"/>
    <mergeCell ref="P351:Q351"/>
    <mergeCell ref="R351:S351"/>
    <mergeCell ref="P349:Q349"/>
    <mergeCell ref="R349:S349"/>
    <mergeCell ref="T349:U349"/>
    <mergeCell ref="B350:E350"/>
    <mergeCell ref="F350:G350"/>
    <mergeCell ref="H350:I350"/>
    <mergeCell ref="J350:K350"/>
    <mergeCell ref="L350:M350"/>
    <mergeCell ref="N350:O350"/>
    <mergeCell ref="P350:Q350"/>
    <mergeCell ref="N348:O348"/>
    <mergeCell ref="P348:Q348"/>
    <mergeCell ref="R348:S348"/>
    <mergeCell ref="T348:U348"/>
    <mergeCell ref="B349:E349"/>
    <mergeCell ref="F349:G349"/>
    <mergeCell ref="H349:I349"/>
    <mergeCell ref="J349:K349"/>
    <mergeCell ref="L349:M349"/>
    <mergeCell ref="N349:O349"/>
    <mergeCell ref="L347:M347"/>
    <mergeCell ref="N347:O347"/>
    <mergeCell ref="P347:Q347"/>
    <mergeCell ref="R347:S347"/>
    <mergeCell ref="T347:U347"/>
    <mergeCell ref="B348:E348"/>
    <mergeCell ref="F348:G348"/>
    <mergeCell ref="H348:I348"/>
    <mergeCell ref="J348:K348"/>
    <mergeCell ref="L348:M348"/>
    <mergeCell ref="V345:W345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R313:S313"/>
    <mergeCell ref="T313:U313"/>
    <mergeCell ref="B345:E346"/>
    <mergeCell ref="F345:G345"/>
    <mergeCell ref="H345:I345"/>
    <mergeCell ref="J345:K345"/>
    <mergeCell ref="L345:M345"/>
    <mergeCell ref="N345:O345"/>
    <mergeCell ref="P345:Q345"/>
    <mergeCell ref="R345:S345"/>
    <mergeCell ref="P312:Q312"/>
    <mergeCell ref="R312:S312"/>
    <mergeCell ref="T312:U312"/>
    <mergeCell ref="B313:E313"/>
    <mergeCell ref="F313:G313"/>
    <mergeCell ref="H313:I313"/>
    <mergeCell ref="J313:K313"/>
    <mergeCell ref="L313:M313"/>
    <mergeCell ref="N313:O313"/>
    <mergeCell ref="P313:Q313"/>
    <mergeCell ref="B312:E312"/>
    <mergeCell ref="F312:G312"/>
    <mergeCell ref="H312:I312"/>
    <mergeCell ref="J312:K312"/>
    <mergeCell ref="L312:M312"/>
    <mergeCell ref="N312:O312"/>
    <mergeCell ref="T310:U310"/>
    <mergeCell ref="B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R309:S309"/>
    <mergeCell ref="T309:U309"/>
    <mergeCell ref="B310:E310"/>
    <mergeCell ref="F310:G310"/>
    <mergeCell ref="H310:I310"/>
    <mergeCell ref="J310:K310"/>
    <mergeCell ref="L310:M310"/>
    <mergeCell ref="N310:O310"/>
    <mergeCell ref="P310:Q310"/>
    <mergeCell ref="R310:S310"/>
    <mergeCell ref="P308:Q308"/>
    <mergeCell ref="R308:S308"/>
    <mergeCell ref="T308:U308"/>
    <mergeCell ref="B309:E309"/>
    <mergeCell ref="F309:G309"/>
    <mergeCell ref="H309:I309"/>
    <mergeCell ref="J309:K309"/>
    <mergeCell ref="L309:M309"/>
    <mergeCell ref="N309:O309"/>
    <mergeCell ref="P309:Q309"/>
    <mergeCell ref="B308:E308"/>
    <mergeCell ref="F308:G308"/>
    <mergeCell ref="H308:I308"/>
    <mergeCell ref="J308:K308"/>
    <mergeCell ref="L308:M308"/>
    <mergeCell ref="N308:O308"/>
    <mergeCell ref="T306:U306"/>
    <mergeCell ref="B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R305:S305"/>
    <mergeCell ref="T305:U305"/>
    <mergeCell ref="B306:E306"/>
    <mergeCell ref="F306:G306"/>
    <mergeCell ref="H306:I306"/>
    <mergeCell ref="J306:K306"/>
    <mergeCell ref="L306:M306"/>
    <mergeCell ref="N306:O306"/>
    <mergeCell ref="P306:Q306"/>
    <mergeCell ref="R306:S306"/>
    <mergeCell ref="P304:Q304"/>
    <mergeCell ref="R304:S304"/>
    <mergeCell ref="T304:U304"/>
    <mergeCell ref="B305:E305"/>
    <mergeCell ref="F305:G305"/>
    <mergeCell ref="H305:I305"/>
    <mergeCell ref="J305:K305"/>
    <mergeCell ref="L305:M305"/>
    <mergeCell ref="N305:O305"/>
    <mergeCell ref="P305:Q305"/>
    <mergeCell ref="B304:E304"/>
    <mergeCell ref="F304:G304"/>
    <mergeCell ref="H304:I304"/>
    <mergeCell ref="J304:K304"/>
    <mergeCell ref="L304:M304"/>
    <mergeCell ref="N304:O304"/>
    <mergeCell ref="T302:U302"/>
    <mergeCell ref="B303:E303"/>
    <mergeCell ref="F303:G303"/>
    <mergeCell ref="H303:I303"/>
    <mergeCell ref="J303:K303"/>
    <mergeCell ref="L303:M303"/>
    <mergeCell ref="N303:O303"/>
    <mergeCell ref="P303:Q303"/>
    <mergeCell ref="R303:S303"/>
    <mergeCell ref="T303:U303"/>
    <mergeCell ref="R301:S301"/>
    <mergeCell ref="T301:U301"/>
    <mergeCell ref="B302:E302"/>
    <mergeCell ref="F302:G302"/>
    <mergeCell ref="H302:I302"/>
    <mergeCell ref="J302:K302"/>
    <mergeCell ref="L302:M302"/>
    <mergeCell ref="N302:O302"/>
    <mergeCell ref="P302:Q302"/>
    <mergeCell ref="R302:S302"/>
    <mergeCell ref="P300:Q300"/>
    <mergeCell ref="R300:S300"/>
    <mergeCell ref="T300:U300"/>
    <mergeCell ref="B301:E301"/>
    <mergeCell ref="F301:G301"/>
    <mergeCell ref="H301:I301"/>
    <mergeCell ref="J301:K301"/>
    <mergeCell ref="L301:M301"/>
    <mergeCell ref="N301:O301"/>
    <mergeCell ref="P301:Q301"/>
    <mergeCell ref="B300:E300"/>
    <mergeCell ref="F300:G300"/>
    <mergeCell ref="H300:I300"/>
    <mergeCell ref="J300:K300"/>
    <mergeCell ref="L300:M300"/>
    <mergeCell ref="N300:O300"/>
    <mergeCell ref="T298:U298"/>
    <mergeCell ref="B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R297:S297"/>
    <mergeCell ref="T297:U297"/>
    <mergeCell ref="B298:E298"/>
    <mergeCell ref="F298:G298"/>
    <mergeCell ref="H298:I298"/>
    <mergeCell ref="J298:K298"/>
    <mergeCell ref="L298:M298"/>
    <mergeCell ref="N298:O298"/>
    <mergeCell ref="P298:Q298"/>
    <mergeCell ref="R298:S298"/>
    <mergeCell ref="P296:Q296"/>
    <mergeCell ref="R296:S296"/>
    <mergeCell ref="T296:U296"/>
    <mergeCell ref="B297:E297"/>
    <mergeCell ref="F297:G297"/>
    <mergeCell ref="H297:I297"/>
    <mergeCell ref="J297:K297"/>
    <mergeCell ref="L297:M297"/>
    <mergeCell ref="N297:O297"/>
    <mergeCell ref="P297:Q297"/>
    <mergeCell ref="B296:E296"/>
    <mergeCell ref="F296:G296"/>
    <mergeCell ref="H296:I296"/>
    <mergeCell ref="J296:K296"/>
    <mergeCell ref="L296:M296"/>
    <mergeCell ref="N296:O296"/>
    <mergeCell ref="T294:U294"/>
    <mergeCell ref="B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R293:S293"/>
    <mergeCell ref="T293:U293"/>
    <mergeCell ref="B294:E294"/>
    <mergeCell ref="F294:G294"/>
    <mergeCell ref="H294:I294"/>
    <mergeCell ref="J294:K294"/>
    <mergeCell ref="L294:M294"/>
    <mergeCell ref="N294:O294"/>
    <mergeCell ref="P294:Q294"/>
    <mergeCell ref="R294:S294"/>
    <mergeCell ref="P292:Q292"/>
    <mergeCell ref="R292:S292"/>
    <mergeCell ref="T292:U292"/>
    <mergeCell ref="B293:E293"/>
    <mergeCell ref="F293:G293"/>
    <mergeCell ref="H293:I293"/>
    <mergeCell ref="J293:K293"/>
    <mergeCell ref="L293:M293"/>
    <mergeCell ref="N293:O293"/>
    <mergeCell ref="P293:Q293"/>
    <mergeCell ref="B292:E292"/>
    <mergeCell ref="F292:G292"/>
    <mergeCell ref="H292:I292"/>
    <mergeCell ref="J292:K292"/>
    <mergeCell ref="L292:M292"/>
    <mergeCell ref="N292:O292"/>
    <mergeCell ref="T290:U290"/>
    <mergeCell ref="B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H290:I290"/>
    <mergeCell ref="J290:K290"/>
    <mergeCell ref="L290:M290"/>
    <mergeCell ref="N290:O290"/>
    <mergeCell ref="P290:Q290"/>
    <mergeCell ref="R290:S290"/>
    <mergeCell ref="V288:W288"/>
    <mergeCell ref="B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L288:M288"/>
    <mergeCell ref="N288:O288"/>
    <mergeCell ref="P287:Q287"/>
    <mergeCell ref="P288:Q288"/>
    <mergeCell ref="R288:S288"/>
    <mergeCell ref="T288:U288"/>
    <mergeCell ref="T287:U287"/>
    <mergeCell ref="V287:W287"/>
    <mergeCell ref="H287:I287"/>
    <mergeCell ref="J287:K287"/>
    <mergeCell ref="L287:M287"/>
    <mergeCell ref="N287:O287"/>
    <mergeCell ref="B282:E282"/>
    <mergeCell ref="F282:G282"/>
    <mergeCell ref="P283:Q283"/>
    <mergeCell ref="R283:S283"/>
    <mergeCell ref="T283:U283"/>
    <mergeCell ref="B280:E280"/>
    <mergeCell ref="F280:G280"/>
    <mergeCell ref="B278:E278"/>
    <mergeCell ref="R287:S287"/>
    <mergeCell ref="L255:M255"/>
    <mergeCell ref="N255:O255"/>
    <mergeCell ref="P255:Q255"/>
    <mergeCell ref="R255:S255"/>
    <mergeCell ref="B255:E255"/>
    <mergeCell ref="F255:G255"/>
    <mergeCell ref="B254:E254"/>
    <mergeCell ref="F254:G254"/>
    <mergeCell ref="H254:I254"/>
    <mergeCell ref="J254:K254"/>
    <mergeCell ref="L254:M254"/>
    <mergeCell ref="N254:O254"/>
    <mergeCell ref="T254:U254"/>
    <mergeCell ref="L253:M253"/>
    <mergeCell ref="N253:O253"/>
    <mergeCell ref="P253:Q253"/>
    <mergeCell ref="R253:S253"/>
    <mergeCell ref="J255:K255"/>
    <mergeCell ref="T253:U253"/>
    <mergeCell ref="P254:Q254"/>
    <mergeCell ref="R254:S254"/>
    <mergeCell ref="T255:U255"/>
    <mergeCell ref="T252:U252"/>
    <mergeCell ref="B253:E253"/>
    <mergeCell ref="F253:G253"/>
    <mergeCell ref="H253:I253"/>
    <mergeCell ref="J253:K253"/>
    <mergeCell ref="L252:M252"/>
    <mergeCell ref="N252:O252"/>
    <mergeCell ref="P252:Q252"/>
    <mergeCell ref="R252:S252"/>
    <mergeCell ref="B252:E252"/>
    <mergeCell ref="L251:M251"/>
    <mergeCell ref="N251:O251"/>
    <mergeCell ref="P251:Q251"/>
    <mergeCell ref="R251:S251"/>
    <mergeCell ref="T251:U251"/>
    <mergeCell ref="L250:M250"/>
    <mergeCell ref="B251:E251"/>
    <mergeCell ref="F251:G251"/>
    <mergeCell ref="H251:I251"/>
    <mergeCell ref="J251:K251"/>
    <mergeCell ref="F252:G252"/>
    <mergeCell ref="H252:I252"/>
    <mergeCell ref="J252:K252"/>
    <mergeCell ref="R249:S249"/>
    <mergeCell ref="T249:U249"/>
    <mergeCell ref="N250:O250"/>
    <mergeCell ref="P250:Q250"/>
    <mergeCell ref="R250:S250"/>
    <mergeCell ref="B250:E250"/>
    <mergeCell ref="F250:G250"/>
    <mergeCell ref="H250:I250"/>
    <mergeCell ref="J250:K250"/>
    <mergeCell ref="T250:U250"/>
    <mergeCell ref="P248:Q248"/>
    <mergeCell ref="R248:S248"/>
    <mergeCell ref="T248:U248"/>
    <mergeCell ref="B249:E249"/>
    <mergeCell ref="F249:G249"/>
    <mergeCell ref="H249:I249"/>
    <mergeCell ref="J249:K249"/>
    <mergeCell ref="L249:M249"/>
    <mergeCell ref="N249:O249"/>
    <mergeCell ref="P249:Q249"/>
    <mergeCell ref="B248:E248"/>
    <mergeCell ref="F248:G248"/>
    <mergeCell ref="H248:I248"/>
    <mergeCell ref="J248:K248"/>
    <mergeCell ref="L248:M248"/>
    <mergeCell ref="N248:O248"/>
    <mergeCell ref="T246:U246"/>
    <mergeCell ref="B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R245:S245"/>
    <mergeCell ref="T245:U245"/>
    <mergeCell ref="B246:E246"/>
    <mergeCell ref="F246:G246"/>
    <mergeCell ref="H246:I246"/>
    <mergeCell ref="J246:K246"/>
    <mergeCell ref="L246:M246"/>
    <mergeCell ref="N246:O246"/>
    <mergeCell ref="P246:Q246"/>
    <mergeCell ref="R246:S246"/>
    <mergeCell ref="P244:Q244"/>
    <mergeCell ref="R244:S244"/>
    <mergeCell ref="T244:U244"/>
    <mergeCell ref="B245:E245"/>
    <mergeCell ref="F245:G245"/>
    <mergeCell ref="H245:I245"/>
    <mergeCell ref="J245:K245"/>
    <mergeCell ref="L245:M245"/>
    <mergeCell ref="N245:O245"/>
    <mergeCell ref="P245:Q245"/>
    <mergeCell ref="B244:E244"/>
    <mergeCell ref="F244:G244"/>
    <mergeCell ref="H244:I244"/>
    <mergeCell ref="J244:K244"/>
    <mergeCell ref="L244:M244"/>
    <mergeCell ref="N244:O244"/>
    <mergeCell ref="T242:U242"/>
    <mergeCell ref="B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R241:S241"/>
    <mergeCell ref="T241:U241"/>
    <mergeCell ref="B242:E242"/>
    <mergeCell ref="F242:G242"/>
    <mergeCell ref="H242:I242"/>
    <mergeCell ref="J242:K242"/>
    <mergeCell ref="L242:M242"/>
    <mergeCell ref="N242:O242"/>
    <mergeCell ref="P242:Q242"/>
    <mergeCell ref="R242:S242"/>
    <mergeCell ref="F241:G241"/>
    <mergeCell ref="H241:I241"/>
    <mergeCell ref="J241:K241"/>
    <mergeCell ref="L241:M241"/>
    <mergeCell ref="N241:O241"/>
    <mergeCell ref="P241:Q241"/>
    <mergeCell ref="T239:U239"/>
    <mergeCell ref="B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R238:S238"/>
    <mergeCell ref="T238:U238"/>
    <mergeCell ref="B239:E239"/>
    <mergeCell ref="F239:G239"/>
    <mergeCell ref="H239:I239"/>
    <mergeCell ref="J239:K239"/>
    <mergeCell ref="L239:M239"/>
    <mergeCell ref="N239:O239"/>
    <mergeCell ref="P239:Q239"/>
    <mergeCell ref="R239:S239"/>
    <mergeCell ref="P237:Q237"/>
    <mergeCell ref="R237:S237"/>
    <mergeCell ref="T237:U237"/>
    <mergeCell ref="B238:E238"/>
    <mergeCell ref="F238:G238"/>
    <mergeCell ref="H238:I238"/>
    <mergeCell ref="J238:K238"/>
    <mergeCell ref="L238:M238"/>
    <mergeCell ref="N238:O238"/>
    <mergeCell ref="P238:Q238"/>
    <mergeCell ref="R399:S399"/>
    <mergeCell ref="T399:U399"/>
    <mergeCell ref="J235:K235"/>
    <mergeCell ref="B236:E236"/>
    <mergeCell ref="F236:G236"/>
    <mergeCell ref="H236:I236"/>
    <mergeCell ref="J236:K236"/>
    <mergeCell ref="J237:K237"/>
    <mergeCell ref="L237:M237"/>
    <mergeCell ref="N237:O237"/>
    <mergeCell ref="P398:Q398"/>
    <mergeCell ref="R398:S398"/>
    <mergeCell ref="T398:U398"/>
    <mergeCell ref="B399:E399"/>
    <mergeCell ref="F399:G399"/>
    <mergeCell ref="H399:I399"/>
    <mergeCell ref="J399:K399"/>
    <mergeCell ref="L399:M399"/>
    <mergeCell ref="N399:O399"/>
    <mergeCell ref="P399:Q399"/>
    <mergeCell ref="B398:E398"/>
    <mergeCell ref="F398:G398"/>
    <mergeCell ref="H398:I398"/>
    <mergeCell ref="J398:K398"/>
    <mergeCell ref="L398:M398"/>
    <mergeCell ref="N398:O398"/>
    <mergeCell ref="T396:U396"/>
    <mergeCell ref="B397:E397"/>
    <mergeCell ref="F397:G397"/>
    <mergeCell ref="H397:I397"/>
    <mergeCell ref="J397:K397"/>
    <mergeCell ref="L397:M397"/>
    <mergeCell ref="N397:O397"/>
    <mergeCell ref="P397:Q397"/>
    <mergeCell ref="R397:S397"/>
    <mergeCell ref="T397:U397"/>
    <mergeCell ref="R395:S395"/>
    <mergeCell ref="T395:U395"/>
    <mergeCell ref="B396:E396"/>
    <mergeCell ref="F396:G396"/>
    <mergeCell ref="H396:I396"/>
    <mergeCell ref="J396:K396"/>
    <mergeCell ref="L396:M396"/>
    <mergeCell ref="N396:O396"/>
    <mergeCell ref="P396:Q396"/>
    <mergeCell ref="R396:S396"/>
    <mergeCell ref="P394:Q394"/>
    <mergeCell ref="R394:S394"/>
    <mergeCell ref="T394:U394"/>
    <mergeCell ref="B395:E395"/>
    <mergeCell ref="F395:G395"/>
    <mergeCell ref="H395:I395"/>
    <mergeCell ref="J395:K395"/>
    <mergeCell ref="L395:M395"/>
    <mergeCell ref="N395:O395"/>
    <mergeCell ref="P395:Q395"/>
    <mergeCell ref="B394:E394"/>
    <mergeCell ref="F394:G394"/>
    <mergeCell ref="H394:I394"/>
    <mergeCell ref="J394:K394"/>
    <mergeCell ref="L394:M394"/>
    <mergeCell ref="N394:O394"/>
    <mergeCell ref="T392:U392"/>
    <mergeCell ref="B393:E393"/>
    <mergeCell ref="F393:G393"/>
    <mergeCell ref="H393:I393"/>
    <mergeCell ref="J393:K393"/>
    <mergeCell ref="L393:M393"/>
    <mergeCell ref="N393:O393"/>
    <mergeCell ref="P393:Q393"/>
    <mergeCell ref="R393:S393"/>
    <mergeCell ref="T393:U393"/>
    <mergeCell ref="R391:S391"/>
    <mergeCell ref="T391:U391"/>
    <mergeCell ref="B392:E392"/>
    <mergeCell ref="F392:G392"/>
    <mergeCell ref="H392:I392"/>
    <mergeCell ref="J392:K392"/>
    <mergeCell ref="L392:M392"/>
    <mergeCell ref="N392:O392"/>
    <mergeCell ref="P392:Q392"/>
    <mergeCell ref="R392:S392"/>
    <mergeCell ref="P390:Q390"/>
    <mergeCell ref="R390:S390"/>
    <mergeCell ref="T390:U390"/>
    <mergeCell ref="B391:E391"/>
    <mergeCell ref="F391:G391"/>
    <mergeCell ref="H391:I391"/>
    <mergeCell ref="J391:K391"/>
    <mergeCell ref="L391:M391"/>
    <mergeCell ref="N391:O391"/>
    <mergeCell ref="P391:Q391"/>
    <mergeCell ref="B390:E390"/>
    <mergeCell ref="F390:G390"/>
    <mergeCell ref="H390:I390"/>
    <mergeCell ref="J390:K390"/>
    <mergeCell ref="L390:M390"/>
    <mergeCell ref="N390:O390"/>
    <mergeCell ref="T388:U388"/>
    <mergeCell ref="B389:E389"/>
    <mergeCell ref="F389:G389"/>
    <mergeCell ref="H389:I389"/>
    <mergeCell ref="J389:K389"/>
    <mergeCell ref="L389:M389"/>
    <mergeCell ref="N389:O389"/>
    <mergeCell ref="P389:Q389"/>
    <mergeCell ref="R389:S389"/>
    <mergeCell ref="T389:U389"/>
    <mergeCell ref="R387:S387"/>
    <mergeCell ref="T387:U387"/>
    <mergeCell ref="B388:E388"/>
    <mergeCell ref="F388:G388"/>
    <mergeCell ref="H388:I388"/>
    <mergeCell ref="J388:K388"/>
    <mergeCell ref="L388:M388"/>
    <mergeCell ref="N388:O388"/>
    <mergeCell ref="P388:Q388"/>
    <mergeCell ref="R388:S388"/>
    <mergeCell ref="P386:Q386"/>
    <mergeCell ref="R386:S386"/>
    <mergeCell ref="T386:U386"/>
    <mergeCell ref="B387:E387"/>
    <mergeCell ref="F387:G387"/>
    <mergeCell ref="H387:I387"/>
    <mergeCell ref="J387:K387"/>
    <mergeCell ref="L387:M387"/>
    <mergeCell ref="N387:O387"/>
    <mergeCell ref="P387:Q387"/>
    <mergeCell ref="B386:E386"/>
    <mergeCell ref="F386:G386"/>
    <mergeCell ref="H386:I386"/>
    <mergeCell ref="J386:K386"/>
    <mergeCell ref="L386:M386"/>
    <mergeCell ref="N386:O386"/>
    <mergeCell ref="T384:U384"/>
    <mergeCell ref="B385:E385"/>
    <mergeCell ref="F385:G385"/>
    <mergeCell ref="H385:I385"/>
    <mergeCell ref="J385:K385"/>
    <mergeCell ref="L385:M385"/>
    <mergeCell ref="N385:O385"/>
    <mergeCell ref="P385:Q385"/>
    <mergeCell ref="R385:S385"/>
    <mergeCell ref="T385:U385"/>
    <mergeCell ref="R383:S383"/>
    <mergeCell ref="T383:U383"/>
    <mergeCell ref="B384:E384"/>
    <mergeCell ref="F384:G384"/>
    <mergeCell ref="H384:I384"/>
    <mergeCell ref="J384:K384"/>
    <mergeCell ref="L384:M384"/>
    <mergeCell ref="N384:O384"/>
    <mergeCell ref="P384:Q384"/>
    <mergeCell ref="R384:S384"/>
    <mergeCell ref="P382:Q382"/>
    <mergeCell ref="R382:S382"/>
    <mergeCell ref="T382:U382"/>
    <mergeCell ref="B383:E383"/>
    <mergeCell ref="F383:G383"/>
    <mergeCell ref="H383:I383"/>
    <mergeCell ref="J383:K383"/>
    <mergeCell ref="L383:M383"/>
    <mergeCell ref="N383:O383"/>
    <mergeCell ref="P383:Q383"/>
    <mergeCell ref="B382:E382"/>
    <mergeCell ref="F382:G382"/>
    <mergeCell ref="H382:I382"/>
    <mergeCell ref="J382:K382"/>
    <mergeCell ref="L382:M382"/>
    <mergeCell ref="N382:O382"/>
    <mergeCell ref="T380:U380"/>
    <mergeCell ref="B381:E381"/>
    <mergeCell ref="F381:G381"/>
    <mergeCell ref="H381:I381"/>
    <mergeCell ref="J381:K381"/>
    <mergeCell ref="L381:M381"/>
    <mergeCell ref="N381:O381"/>
    <mergeCell ref="P381:Q381"/>
    <mergeCell ref="R381:S381"/>
    <mergeCell ref="T381:U381"/>
    <mergeCell ref="R379:S379"/>
    <mergeCell ref="T379:U379"/>
    <mergeCell ref="B380:E380"/>
    <mergeCell ref="F380:G380"/>
    <mergeCell ref="H380:I380"/>
    <mergeCell ref="J380:K380"/>
    <mergeCell ref="L380:M380"/>
    <mergeCell ref="N380:O380"/>
    <mergeCell ref="P380:Q380"/>
    <mergeCell ref="R380:S380"/>
    <mergeCell ref="P378:Q378"/>
    <mergeCell ref="R378:S378"/>
    <mergeCell ref="T378:U378"/>
    <mergeCell ref="B379:E379"/>
    <mergeCell ref="F379:G379"/>
    <mergeCell ref="H379:I379"/>
    <mergeCell ref="J379:K379"/>
    <mergeCell ref="L379:M379"/>
    <mergeCell ref="N379:O379"/>
    <mergeCell ref="P379:Q379"/>
    <mergeCell ref="B378:E378"/>
    <mergeCell ref="F378:G378"/>
    <mergeCell ref="H378:I378"/>
    <mergeCell ref="J378:K378"/>
    <mergeCell ref="L378:M378"/>
    <mergeCell ref="N378:O378"/>
    <mergeCell ref="T376:U376"/>
    <mergeCell ref="B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R341:S341"/>
    <mergeCell ref="T341:U341"/>
    <mergeCell ref="B376:E376"/>
    <mergeCell ref="F376:G376"/>
    <mergeCell ref="H376:I376"/>
    <mergeCell ref="J376:K376"/>
    <mergeCell ref="L376:M376"/>
    <mergeCell ref="N376:O376"/>
    <mergeCell ref="P376:Q376"/>
    <mergeCell ref="R376:S376"/>
    <mergeCell ref="P340:Q340"/>
    <mergeCell ref="R340:S340"/>
    <mergeCell ref="T340:U340"/>
    <mergeCell ref="B341:E341"/>
    <mergeCell ref="F341:G341"/>
    <mergeCell ref="H341:I341"/>
    <mergeCell ref="J341:K341"/>
    <mergeCell ref="L341:M341"/>
    <mergeCell ref="N341:O341"/>
    <mergeCell ref="P341:Q341"/>
    <mergeCell ref="B340:E340"/>
    <mergeCell ref="F340:G340"/>
    <mergeCell ref="H340:I340"/>
    <mergeCell ref="J340:K340"/>
    <mergeCell ref="L340:M340"/>
    <mergeCell ref="N340:O340"/>
    <mergeCell ref="T338:U338"/>
    <mergeCell ref="B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R337:S337"/>
    <mergeCell ref="T337:U337"/>
    <mergeCell ref="B338:E338"/>
    <mergeCell ref="F338:G338"/>
    <mergeCell ref="H338:I338"/>
    <mergeCell ref="J338:K338"/>
    <mergeCell ref="L338:M338"/>
    <mergeCell ref="N338:O338"/>
    <mergeCell ref="P338:Q338"/>
    <mergeCell ref="R338:S338"/>
    <mergeCell ref="P336:Q336"/>
    <mergeCell ref="R336:S336"/>
    <mergeCell ref="T336:U336"/>
    <mergeCell ref="B337:E337"/>
    <mergeCell ref="F337:G337"/>
    <mergeCell ref="H337:I337"/>
    <mergeCell ref="J337:K337"/>
    <mergeCell ref="L337:M337"/>
    <mergeCell ref="N337:O337"/>
    <mergeCell ref="P337:Q337"/>
    <mergeCell ref="B336:E336"/>
    <mergeCell ref="F336:G336"/>
    <mergeCell ref="H336:I336"/>
    <mergeCell ref="J336:K336"/>
    <mergeCell ref="L336:M336"/>
    <mergeCell ref="N336:O336"/>
    <mergeCell ref="T334:U334"/>
    <mergeCell ref="B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R333:S333"/>
    <mergeCell ref="T333:U333"/>
    <mergeCell ref="B334:E334"/>
    <mergeCell ref="F334:G334"/>
    <mergeCell ref="H334:I334"/>
    <mergeCell ref="J334:K334"/>
    <mergeCell ref="L334:M334"/>
    <mergeCell ref="N334:O334"/>
    <mergeCell ref="P334:Q334"/>
    <mergeCell ref="R334:S334"/>
    <mergeCell ref="P332:Q332"/>
    <mergeCell ref="R332:S332"/>
    <mergeCell ref="T332:U332"/>
    <mergeCell ref="B333:E333"/>
    <mergeCell ref="F333:G333"/>
    <mergeCell ref="H333:I333"/>
    <mergeCell ref="J333:K333"/>
    <mergeCell ref="L333:M333"/>
    <mergeCell ref="N333:O333"/>
    <mergeCell ref="P333:Q333"/>
    <mergeCell ref="B332:E332"/>
    <mergeCell ref="F332:G332"/>
    <mergeCell ref="H332:I332"/>
    <mergeCell ref="J332:K332"/>
    <mergeCell ref="L332:M332"/>
    <mergeCell ref="N332:O332"/>
    <mergeCell ref="T330:U330"/>
    <mergeCell ref="B331:E331"/>
    <mergeCell ref="F331:G331"/>
    <mergeCell ref="H331:I331"/>
    <mergeCell ref="J331:K331"/>
    <mergeCell ref="L331:M331"/>
    <mergeCell ref="N331:O331"/>
    <mergeCell ref="P331:Q331"/>
    <mergeCell ref="R331:S331"/>
    <mergeCell ref="T331:U331"/>
    <mergeCell ref="R329:S329"/>
    <mergeCell ref="T329:U329"/>
    <mergeCell ref="B330:E330"/>
    <mergeCell ref="F330:G330"/>
    <mergeCell ref="H330:I330"/>
    <mergeCell ref="J330:K330"/>
    <mergeCell ref="L330:M330"/>
    <mergeCell ref="N330:O330"/>
    <mergeCell ref="P330:Q330"/>
    <mergeCell ref="R330:S330"/>
    <mergeCell ref="P328:Q328"/>
    <mergeCell ref="R328:S328"/>
    <mergeCell ref="T328:U328"/>
    <mergeCell ref="B329:E329"/>
    <mergeCell ref="F329:G329"/>
    <mergeCell ref="H329:I329"/>
    <mergeCell ref="J329:K329"/>
    <mergeCell ref="L329:M329"/>
    <mergeCell ref="N329:O329"/>
    <mergeCell ref="P329:Q329"/>
    <mergeCell ref="B328:E328"/>
    <mergeCell ref="F328:G328"/>
    <mergeCell ref="H328:I328"/>
    <mergeCell ref="J328:K328"/>
    <mergeCell ref="L328:M328"/>
    <mergeCell ref="N328:O328"/>
    <mergeCell ref="T326:U326"/>
    <mergeCell ref="B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R325:S325"/>
    <mergeCell ref="T325:U325"/>
    <mergeCell ref="B326:E326"/>
    <mergeCell ref="F326:G326"/>
    <mergeCell ref="H326:I326"/>
    <mergeCell ref="J326:K326"/>
    <mergeCell ref="L326:M326"/>
    <mergeCell ref="N326:O326"/>
    <mergeCell ref="P326:Q326"/>
    <mergeCell ref="R326:S326"/>
    <mergeCell ref="P324:Q324"/>
    <mergeCell ref="R324:S324"/>
    <mergeCell ref="T324:U324"/>
    <mergeCell ref="B325:E325"/>
    <mergeCell ref="F325:G325"/>
    <mergeCell ref="H325:I325"/>
    <mergeCell ref="J325:K325"/>
    <mergeCell ref="L325:M325"/>
    <mergeCell ref="N325:O325"/>
    <mergeCell ref="P325:Q325"/>
    <mergeCell ref="B324:E324"/>
    <mergeCell ref="F324:G324"/>
    <mergeCell ref="H324:I324"/>
    <mergeCell ref="J324:K324"/>
    <mergeCell ref="L324:M324"/>
    <mergeCell ref="N324:O324"/>
    <mergeCell ref="T322:U322"/>
    <mergeCell ref="B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P321:Q321"/>
    <mergeCell ref="R321:S321"/>
    <mergeCell ref="B322:E322"/>
    <mergeCell ref="F322:G322"/>
    <mergeCell ref="H322:I322"/>
    <mergeCell ref="J322:K322"/>
    <mergeCell ref="L322:M322"/>
    <mergeCell ref="N322:O322"/>
    <mergeCell ref="P322:Q322"/>
    <mergeCell ref="R322:S322"/>
    <mergeCell ref="B321:E321"/>
    <mergeCell ref="F321:G321"/>
    <mergeCell ref="H321:I321"/>
    <mergeCell ref="J321:K321"/>
    <mergeCell ref="L321:M321"/>
    <mergeCell ref="N321:O321"/>
    <mergeCell ref="R319:S319"/>
    <mergeCell ref="B320:E320"/>
    <mergeCell ref="F320:G320"/>
    <mergeCell ref="H320:I320"/>
    <mergeCell ref="J320:K320"/>
    <mergeCell ref="L320:M320"/>
    <mergeCell ref="N320:O320"/>
    <mergeCell ref="P320:Q320"/>
    <mergeCell ref="R320:S320"/>
    <mergeCell ref="J319:K319"/>
    <mergeCell ref="L319:M319"/>
    <mergeCell ref="N319:O319"/>
    <mergeCell ref="P319:Q319"/>
    <mergeCell ref="L318:M318"/>
    <mergeCell ref="N318:O318"/>
    <mergeCell ref="P318:Q318"/>
    <mergeCell ref="R318:S318"/>
    <mergeCell ref="B318:E318"/>
    <mergeCell ref="F318:G318"/>
    <mergeCell ref="H318:I318"/>
    <mergeCell ref="J318:K318"/>
    <mergeCell ref="B287:E288"/>
    <mergeCell ref="F287:G287"/>
    <mergeCell ref="L316:M316"/>
    <mergeCell ref="N316:O316"/>
    <mergeCell ref="L317:M317"/>
    <mergeCell ref="N282:O282"/>
    <mergeCell ref="P282:Q282"/>
    <mergeCell ref="R282:S282"/>
    <mergeCell ref="T282:U282"/>
    <mergeCell ref="B283:E283"/>
    <mergeCell ref="F283:G283"/>
    <mergeCell ref="H283:I283"/>
    <mergeCell ref="J283:K283"/>
    <mergeCell ref="L283:M283"/>
    <mergeCell ref="N283:O283"/>
    <mergeCell ref="B281:E281"/>
    <mergeCell ref="F281:G281"/>
    <mergeCell ref="H281:I281"/>
    <mergeCell ref="J281:K281"/>
    <mergeCell ref="L281:M281"/>
    <mergeCell ref="N281:O281"/>
    <mergeCell ref="T281:U281"/>
    <mergeCell ref="L280:M280"/>
    <mergeCell ref="N280:O280"/>
    <mergeCell ref="P280:Q280"/>
    <mergeCell ref="R280:S280"/>
    <mergeCell ref="J282:K282"/>
    <mergeCell ref="T280:U280"/>
    <mergeCell ref="P281:Q281"/>
    <mergeCell ref="R281:S281"/>
    <mergeCell ref="L282:M282"/>
    <mergeCell ref="H280:I280"/>
    <mergeCell ref="J280:K280"/>
    <mergeCell ref="T278:U278"/>
    <mergeCell ref="B279:E279"/>
    <mergeCell ref="F279:G279"/>
    <mergeCell ref="H279:I279"/>
    <mergeCell ref="J279:K279"/>
    <mergeCell ref="L279:M279"/>
    <mergeCell ref="N279:O279"/>
    <mergeCell ref="P279:Q279"/>
    <mergeCell ref="R279:S279"/>
    <mergeCell ref="T279:U279"/>
    <mergeCell ref="L278:M278"/>
    <mergeCell ref="N278:O278"/>
    <mergeCell ref="P278:Q278"/>
    <mergeCell ref="R278:S278"/>
    <mergeCell ref="T276:U276"/>
    <mergeCell ref="L277:M277"/>
    <mergeCell ref="N277:O277"/>
    <mergeCell ref="P277:Q277"/>
    <mergeCell ref="R277:S277"/>
    <mergeCell ref="T277:U277"/>
    <mergeCell ref="L276:M276"/>
    <mergeCell ref="N276:O276"/>
    <mergeCell ref="P276:Q276"/>
    <mergeCell ref="R276:S276"/>
    <mergeCell ref="B277:E277"/>
    <mergeCell ref="F277:G277"/>
    <mergeCell ref="H277:I277"/>
    <mergeCell ref="J277:K277"/>
    <mergeCell ref="H278:I278"/>
    <mergeCell ref="J278:K278"/>
    <mergeCell ref="F278:G278"/>
    <mergeCell ref="B276:E276"/>
    <mergeCell ref="F276:G276"/>
    <mergeCell ref="H276:I276"/>
    <mergeCell ref="J276:K276"/>
    <mergeCell ref="T274:U274"/>
    <mergeCell ref="B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R273:S273"/>
    <mergeCell ref="T273:U273"/>
    <mergeCell ref="P274:Q274"/>
    <mergeCell ref="R274:S274"/>
    <mergeCell ref="B274:E274"/>
    <mergeCell ref="F274:G274"/>
    <mergeCell ref="H274:I274"/>
    <mergeCell ref="J274:K274"/>
    <mergeCell ref="L274:M274"/>
    <mergeCell ref="N274:O274"/>
    <mergeCell ref="P272:Q272"/>
    <mergeCell ref="R272:S272"/>
    <mergeCell ref="T272:U272"/>
    <mergeCell ref="B273:E273"/>
    <mergeCell ref="F273:G273"/>
    <mergeCell ref="H273:I273"/>
    <mergeCell ref="J273:K273"/>
    <mergeCell ref="L273:M273"/>
    <mergeCell ref="N273:O273"/>
    <mergeCell ref="P273:Q273"/>
    <mergeCell ref="B272:E272"/>
    <mergeCell ref="F272:G272"/>
    <mergeCell ref="H272:I272"/>
    <mergeCell ref="J272:K272"/>
    <mergeCell ref="L272:M272"/>
    <mergeCell ref="N272:O272"/>
    <mergeCell ref="T270:U270"/>
    <mergeCell ref="B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R269:S269"/>
    <mergeCell ref="T269:U269"/>
    <mergeCell ref="B270:E270"/>
    <mergeCell ref="F270:G270"/>
    <mergeCell ref="H270:I270"/>
    <mergeCell ref="J270:K270"/>
    <mergeCell ref="L270:M270"/>
    <mergeCell ref="N270:O270"/>
    <mergeCell ref="P270:Q270"/>
    <mergeCell ref="R270:S270"/>
    <mergeCell ref="P268:Q268"/>
    <mergeCell ref="R268:S268"/>
    <mergeCell ref="T268:U268"/>
    <mergeCell ref="B269:E269"/>
    <mergeCell ref="F269:G269"/>
    <mergeCell ref="H269:I269"/>
    <mergeCell ref="J269:K269"/>
    <mergeCell ref="L269:M269"/>
    <mergeCell ref="N269:O269"/>
    <mergeCell ref="P269:Q269"/>
    <mergeCell ref="B268:E268"/>
    <mergeCell ref="F268:G268"/>
    <mergeCell ref="H268:I268"/>
    <mergeCell ref="J268:K268"/>
    <mergeCell ref="L268:M268"/>
    <mergeCell ref="N268:O268"/>
    <mergeCell ref="R266:S266"/>
    <mergeCell ref="T266:U266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N265:O265"/>
    <mergeCell ref="P265:Q265"/>
    <mergeCell ref="R265:S265"/>
    <mergeCell ref="T265:U265"/>
    <mergeCell ref="F266:G266"/>
    <mergeCell ref="H266:I266"/>
    <mergeCell ref="J266:K266"/>
    <mergeCell ref="L266:M266"/>
    <mergeCell ref="N266:O266"/>
    <mergeCell ref="P266:Q266"/>
    <mergeCell ref="F265:G265"/>
    <mergeCell ref="H265:I265"/>
    <mergeCell ref="J265:K265"/>
    <mergeCell ref="L265:M265"/>
    <mergeCell ref="F264:G264"/>
    <mergeCell ref="H264:I264"/>
    <mergeCell ref="J264:K264"/>
    <mergeCell ref="N264:O264"/>
    <mergeCell ref="P264:Q264"/>
    <mergeCell ref="L264:M264"/>
    <mergeCell ref="R264:S264"/>
    <mergeCell ref="T264:U264"/>
    <mergeCell ref="L263:M263"/>
    <mergeCell ref="T262:U262"/>
    <mergeCell ref="N263:O263"/>
    <mergeCell ref="P263:Q263"/>
    <mergeCell ref="R263:S263"/>
    <mergeCell ref="T263:U263"/>
    <mergeCell ref="B263:E263"/>
    <mergeCell ref="F263:G263"/>
    <mergeCell ref="H263:I263"/>
    <mergeCell ref="J263:K263"/>
    <mergeCell ref="P261:Q261"/>
    <mergeCell ref="R261:S261"/>
    <mergeCell ref="T261:U261"/>
    <mergeCell ref="F262:G262"/>
    <mergeCell ref="H262:I262"/>
    <mergeCell ref="J262:K262"/>
    <mergeCell ref="L262:M262"/>
    <mergeCell ref="N262:O262"/>
    <mergeCell ref="P262:Q262"/>
    <mergeCell ref="R262:S262"/>
    <mergeCell ref="N236:O236"/>
    <mergeCell ref="P236:Q236"/>
    <mergeCell ref="R236:S236"/>
    <mergeCell ref="T236:U236"/>
    <mergeCell ref="B261:E261"/>
    <mergeCell ref="F261:G261"/>
    <mergeCell ref="H261:I261"/>
    <mergeCell ref="J261:K261"/>
    <mergeCell ref="L261:M261"/>
    <mergeCell ref="N261:O261"/>
    <mergeCell ref="N260:O260"/>
    <mergeCell ref="P260:Q260"/>
    <mergeCell ref="R260:S260"/>
    <mergeCell ref="T260:U260"/>
    <mergeCell ref="L235:M235"/>
    <mergeCell ref="N235:O235"/>
    <mergeCell ref="P235:Q235"/>
    <mergeCell ref="R235:S235"/>
    <mergeCell ref="T235:U235"/>
    <mergeCell ref="L236:M236"/>
    <mergeCell ref="T223:U223"/>
    <mergeCell ref="B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J223:K223"/>
    <mergeCell ref="L223:M223"/>
    <mergeCell ref="N223:O223"/>
    <mergeCell ref="P223:Q223"/>
    <mergeCell ref="R223:S223"/>
    <mergeCell ref="P222:Q222"/>
    <mergeCell ref="T219:U219"/>
    <mergeCell ref="B221:E221"/>
    <mergeCell ref="F221:G221"/>
    <mergeCell ref="H221:I221"/>
    <mergeCell ref="J221:K221"/>
    <mergeCell ref="T221:U221"/>
    <mergeCell ref="H220:I220"/>
    <mergeCell ref="J220:K220"/>
    <mergeCell ref="R220:S220"/>
    <mergeCell ref="R221:S221"/>
    <mergeCell ref="T215:U215"/>
    <mergeCell ref="T217:U217"/>
    <mergeCell ref="B219:E219"/>
    <mergeCell ref="F219:G219"/>
    <mergeCell ref="H219:I219"/>
    <mergeCell ref="J219:K219"/>
    <mergeCell ref="L219:M219"/>
    <mergeCell ref="N219:O219"/>
    <mergeCell ref="P219:Q219"/>
    <mergeCell ref="R219:S219"/>
    <mergeCell ref="L215:M215"/>
    <mergeCell ref="R214:S214"/>
    <mergeCell ref="H211:I211"/>
    <mergeCell ref="J211:K211"/>
    <mergeCell ref="L211:M211"/>
    <mergeCell ref="L214:M214"/>
    <mergeCell ref="L212:M212"/>
    <mergeCell ref="L213:M213"/>
    <mergeCell ref="N215:O215"/>
    <mergeCell ref="P215:Q215"/>
    <mergeCell ref="F208:G208"/>
    <mergeCell ref="H208:I208"/>
    <mergeCell ref="J208:K208"/>
    <mergeCell ref="B213:E213"/>
    <mergeCell ref="F213:G213"/>
    <mergeCell ref="H213:I213"/>
    <mergeCell ref="J213:K213"/>
    <mergeCell ref="F211:G211"/>
    <mergeCell ref="B209:E209"/>
    <mergeCell ref="B203:E203"/>
    <mergeCell ref="F203:G203"/>
    <mergeCell ref="H203:I203"/>
    <mergeCell ref="J203:K203"/>
    <mergeCell ref="L203:M203"/>
    <mergeCell ref="N203:O203"/>
    <mergeCell ref="B174:E174"/>
    <mergeCell ref="B173:E173"/>
    <mergeCell ref="B172:E172"/>
    <mergeCell ref="B171:E171"/>
    <mergeCell ref="H131:I131"/>
    <mergeCell ref="H132:I132"/>
    <mergeCell ref="H133:I133"/>
    <mergeCell ref="B169:E169"/>
    <mergeCell ref="B138:E138"/>
    <mergeCell ref="B136:E137"/>
    <mergeCell ref="T400:U400"/>
    <mergeCell ref="L400:M400"/>
    <mergeCell ref="N400:O400"/>
    <mergeCell ref="P400:Q400"/>
    <mergeCell ref="R400:S400"/>
    <mergeCell ref="H176:M176"/>
    <mergeCell ref="P203:Q203"/>
    <mergeCell ref="R203:S203"/>
    <mergeCell ref="P206:Q206"/>
    <mergeCell ref="R206:S206"/>
    <mergeCell ref="H61:K61"/>
    <mergeCell ref="B62:E63"/>
    <mergeCell ref="F62:G62"/>
    <mergeCell ref="H62:I62"/>
    <mergeCell ref="J62:K62"/>
    <mergeCell ref="B170:E170"/>
    <mergeCell ref="B133:E133"/>
    <mergeCell ref="B128:E128"/>
    <mergeCell ref="H127:I127"/>
    <mergeCell ref="J127:K127"/>
    <mergeCell ref="T319:U319"/>
    <mergeCell ref="T320:U320"/>
    <mergeCell ref="T321:U321"/>
    <mergeCell ref="B400:E400"/>
    <mergeCell ref="F400:G400"/>
    <mergeCell ref="H400:I400"/>
    <mergeCell ref="J400:K400"/>
    <mergeCell ref="B319:E319"/>
    <mergeCell ref="F319:G319"/>
    <mergeCell ref="H319:I319"/>
    <mergeCell ref="P65:Q65"/>
    <mergeCell ref="R65:S65"/>
    <mergeCell ref="T318:U318"/>
    <mergeCell ref="N208:O208"/>
    <mergeCell ref="P208:Q208"/>
    <mergeCell ref="R208:S208"/>
    <mergeCell ref="R211:S211"/>
    <mergeCell ref="N213:O213"/>
    <mergeCell ref="P213:Q213"/>
    <mergeCell ref="N143:O145"/>
    <mergeCell ref="V62:W64"/>
    <mergeCell ref="X62:Y62"/>
    <mergeCell ref="X63:Y63"/>
    <mergeCell ref="X64:X65"/>
    <mergeCell ref="Y64:Y65"/>
    <mergeCell ref="L62:M62"/>
    <mergeCell ref="N62:O62"/>
    <mergeCell ref="P62:Q62"/>
    <mergeCell ref="R62:S62"/>
    <mergeCell ref="N65:O65"/>
    <mergeCell ref="F65:G65"/>
    <mergeCell ref="H65:I65"/>
    <mergeCell ref="J65:K65"/>
    <mergeCell ref="L65:M65"/>
    <mergeCell ref="B64:B65"/>
    <mergeCell ref="C64:C65"/>
    <mergeCell ref="D64:D65"/>
    <mergeCell ref="E64:E65"/>
    <mergeCell ref="R66:S66"/>
    <mergeCell ref="N67:O67"/>
    <mergeCell ref="P67:Q67"/>
    <mergeCell ref="R67:S67"/>
    <mergeCell ref="F66:G66"/>
    <mergeCell ref="H66:I66"/>
    <mergeCell ref="J66:K66"/>
    <mergeCell ref="L66:M66"/>
    <mergeCell ref="F67:G67"/>
    <mergeCell ref="H67:I67"/>
    <mergeCell ref="J67:K67"/>
    <mergeCell ref="L67:M67"/>
    <mergeCell ref="N66:O66"/>
    <mergeCell ref="P66:Q66"/>
    <mergeCell ref="N68:O68"/>
    <mergeCell ref="P68:Q68"/>
    <mergeCell ref="R68:S68"/>
    <mergeCell ref="T68:U68"/>
    <mergeCell ref="F68:G68"/>
    <mergeCell ref="H68:I68"/>
    <mergeCell ref="J68:K68"/>
    <mergeCell ref="L68:M68"/>
    <mergeCell ref="N69:O69"/>
    <mergeCell ref="P69:Q69"/>
    <mergeCell ref="R69:S69"/>
    <mergeCell ref="T69:U69"/>
    <mergeCell ref="F69:G69"/>
    <mergeCell ref="H69:I69"/>
    <mergeCell ref="J69:K69"/>
    <mergeCell ref="L69:M69"/>
    <mergeCell ref="N70:O70"/>
    <mergeCell ref="P70:Q70"/>
    <mergeCell ref="R70:S70"/>
    <mergeCell ref="T70:U70"/>
    <mergeCell ref="F70:G70"/>
    <mergeCell ref="H70:I70"/>
    <mergeCell ref="J70:K70"/>
    <mergeCell ref="L70:M70"/>
    <mergeCell ref="N71:O71"/>
    <mergeCell ref="P71:Q71"/>
    <mergeCell ref="R71:S71"/>
    <mergeCell ref="T71:U71"/>
    <mergeCell ref="F71:G71"/>
    <mergeCell ref="H71:I71"/>
    <mergeCell ref="J71:K71"/>
    <mergeCell ref="L71:M71"/>
    <mergeCell ref="N72:O72"/>
    <mergeCell ref="P72:Q72"/>
    <mergeCell ref="R72:S72"/>
    <mergeCell ref="T72:U72"/>
    <mergeCell ref="F72:G72"/>
    <mergeCell ref="H72:I72"/>
    <mergeCell ref="J72:K72"/>
    <mergeCell ref="L72:M72"/>
    <mergeCell ref="L74:M74"/>
    <mergeCell ref="N73:O73"/>
    <mergeCell ref="P73:Q73"/>
    <mergeCell ref="R73:S73"/>
    <mergeCell ref="T73:U73"/>
    <mergeCell ref="F73:G73"/>
    <mergeCell ref="H73:I73"/>
    <mergeCell ref="J73:K73"/>
    <mergeCell ref="L73:M73"/>
    <mergeCell ref="R75:S75"/>
    <mergeCell ref="T75:U75"/>
    <mergeCell ref="F76:G76"/>
    <mergeCell ref="N74:O74"/>
    <mergeCell ref="P74:Q74"/>
    <mergeCell ref="R74:S74"/>
    <mergeCell ref="T74:U74"/>
    <mergeCell ref="F74:G74"/>
    <mergeCell ref="H74:I74"/>
    <mergeCell ref="J74:K74"/>
    <mergeCell ref="F75:G75"/>
    <mergeCell ref="H75:I75"/>
    <mergeCell ref="J75:K75"/>
    <mergeCell ref="L75:M75"/>
    <mergeCell ref="N75:O75"/>
    <mergeCell ref="P75:Q75"/>
    <mergeCell ref="T342:U342"/>
    <mergeCell ref="V374:W374"/>
    <mergeCell ref="F375:G375"/>
    <mergeCell ref="H375:I375"/>
    <mergeCell ref="J375:K375"/>
    <mergeCell ref="L375:M375"/>
    <mergeCell ref="N375:O375"/>
    <mergeCell ref="P375:Q375"/>
    <mergeCell ref="V375:W375"/>
    <mergeCell ref="T345:U345"/>
    <mergeCell ref="L76:M76"/>
    <mergeCell ref="N76:O76"/>
    <mergeCell ref="P76:Q76"/>
    <mergeCell ref="R76:S76"/>
    <mergeCell ref="T76:U76"/>
    <mergeCell ref="H77:I77"/>
    <mergeCell ref="P374:Q374"/>
    <mergeCell ref="B374:E375"/>
    <mergeCell ref="F374:G374"/>
    <mergeCell ref="H374:I374"/>
    <mergeCell ref="J374:K374"/>
    <mergeCell ref="T374:U374"/>
    <mergeCell ref="R375:S375"/>
    <mergeCell ref="T375:U375"/>
    <mergeCell ref="R374:S374"/>
    <mergeCell ref="B344:E344"/>
    <mergeCell ref="F344:G344"/>
    <mergeCell ref="L374:M374"/>
    <mergeCell ref="N374:O374"/>
    <mergeCell ref="B373:E373"/>
    <mergeCell ref="F373:G373"/>
    <mergeCell ref="B347:E347"/>
    <mergeCell ref="F347:G347"/>
    <mergeCell ref="H347:I347"/>
    <mergeCell ref="J347:K347"/>
    <mergeCell ref="B342:E342"/>
    <mergeCell ref="F342:G342"/>
    <mergeCell ref="H342:I342"/>
    <mergeCell ref="J342:K342"/>
    <mergeCell ref="L342:M342"/>
    <mergeCell ref="N342:O342"/>
    <mergeCell ref="R78:S78"/>
    <mergeCell ref="F77:G77"/>
    <mergeCell ref="J77:K77"/>
    <mergeCell ref="L77:M77"/>
    <mergeCell ref="N77:O77"/>
    <mergeCell ref="R342:S342"/>
    <mergeCell ref="P342:Q342"/>
    <mergeCell ref="F206:G206"/>
    <mergeCell ref="H206:I206"/>
    <mergeCell ref="J206:K206"/>
    <mergeCell ref="T79:U79"/>
    <mergeCell ref="P77:Q77"/>
    <mergeCell ref="R77:S77"/>
    <mergeCell ref="T77:U77"/>
    <mergeCell ref="F78:G78"/>
    <mergeCell ref="H78:I78"/>
    <mergeCell ref="J78:K78"/>
    <mergeCell ref="L78:M78"/>
    <mergeCell ref="N78:O78"/>
    <mergeCell ref="P78:Q78"/>
    <mergeCell ref="F79:G79"/>
    <mergeCell ref="H79:I79"/>
    <mergeCell ref="J79:K79"/>
    <mergeCell ref="L79:M79"/>
    <mergeCell ref="N79:O79"/>
    <mergeCell ref="P79:Q79"/>
    <mergeCell ref="N80:O80"/>
    <mergeCell ref="P80:Q80"/>
    <mergeCell ref="R80:S80"/>
    <mergeCell ref="T80:U80"/>
    <mergeCell ref="F80:G80"/>
    <mergeCell ref="H80:I80"/>
    <mergeCell ref="J80:K80"/>
    <mergeCell ref="L80:M80"/>
    <mergeCell ref="N81:O81"/>
    <mergeCell ref="P81:Q81"/>
    <mergeCell ref="R81:S81"/>
    <mergeCell ref="T81:U81"/>
    <mergeCell ref="F81:G81"/>
    <mergeCell ref="H81:I81"/>
    <mergeCell ref="J81:K81"/>
    <mergeCell ref="L81:M81"/>
    <mergeCell ref="N82:O82"/>
    <mergeCell ref="P82:Q82"/>
    <mergeCell ref="R82:S82"/>
    <mergeCell ref="T82:U82"/>
    <mergeCell ref="F82:G82"/>
    <mergeCell ref="H82:I82"/>
    <mergeCell ref="J82:K82"/>
    <mergeCell ref="L82:M82"/>
    <mergeCell ref="N83:O83"/>
    <mergeCell ref="P83:Q83"/>
    <mergeCell ref="R83:S83"/>
    <mergeCell ref="T83:U83"/>
    <mergeCell ref="F83:G83"/>
    <mergeCell ref="H83:I83"/>
    <mergeCell ref="J83:K83"/>
    <mergeCell ref="L83:M83"/>
    <mergeCell ref="N84:O84"/>
    <mergeCell ref="P84:Q84"/>
    <mergeCell ref="R84:S84"/>
    <mergeCell ref="T84:U84"/>
    <mergeCell ref="F84:G84"/>
    <mergeCell ref="H84:I84"/>
    <mergeCell ref="J84:K84"/>
    <mergeCell ref="L84:M84"/>
    <mergeCell ref="F86:G86"/>
    <mergeCell ref="N85:O85"/>
    <mergeCell ref="P85:Q85"/>
    <mergeCell ref="R85:S85"/>
    <mergeCell ref="T85:U85"/>
    <mergeCell ref="F85:G85"/>
    <mergeCell ref="H85:I85"/>
    <mergeCell ref="J85:K85"/>
    <mergeCell ref="L85:M85"/>
    <mergeCell ref="J87:K87"/>
    <mergeCell ref="L87:M87"/>
    <mergeCell ref="N86:O86"/>
    <mergeCell ref="P86:Q86"/>
    <mergeCell ref="R86:S86"/>
    <mergeCell ref="T86:U86"/>
    <mergeCell ref="F88:G88"/>
    <mergeCell ref="H88:I88"/>
    <mergeCell ref="J88:K88"/>
    <mergeCell ref="L88:M88"/>
    <mergeCell ref="N87:O87"/>
    <mergeCell ref="P87:Q87"/>
    <mergeCell ref="N88:O88"/>
    <mergeCell ref="P88:Q88"/>
    <mergeCell ref="F87:G87"/>
    <mergeCell ref="H87:I87"/>
    <mergeCell ref="N89:O89"/>
    <mergeCell ref="P89:Q89"/>
    <mergeCell ref="R89:S89"/>
    <mergeCell ref="N90:O90"/>
    <mergeCell ref="P90:Q90"/>
    <mergeCell ref="R90:S90"/>
    <mergeCell ref="F89:G89"/>
    <mergeCell ref="H89:I89"/>
    <mergeCell ref="J89:K89"/>
    <mergeCell ref="L89:M89"/>
    <mergeCell ref="F177:G177"/>
    <mergeCell ref="L143:M145"/>
    <mergeCell ref="F90:G90"/>
    <mergeCell ref="H90:I90"/>
    <mergeCell ref="J90:K90"/>
    <mergeCell ref="L90:M90"/>
    <mergeCell ref="T317:U317"/>
    <mergeCell ref="R316:S316"/>
    <mergeCell ref="V317:W317"/>
    <mergeCell ref="V316:W316"/>
    <mergeCell ref="T316:U316"/>
    <mergeCell ref="N317:O317"/>
    <mergeCell ref="P317:Q317"/>
    <mergeCell ref="R317:S317"/>
    <mergeCell ref="P316:Q316"/>
    <mergeCell ref="F290:G290"/>
    <mergeCell ref="T284:U284"/>
    <mergeCell ref="R284:S284"/>
    <mergeCell ref="R92:S92"/>
    <mergeCell ref="T92:U92"/>
    <mergeCell ref="T95:U95"/>
    <mergeCell ref="T259:U259"/>
    <mergeCell ref="T226:U226"/>
    <mergeCell ref="R226:S226"/>
    <mergeCell ref="R202:S202"/>
    <mergeCell ref="F217:G217"/>
    <mergeCell ref="P93:Q93"/>
    <mergeCell ref="B315:E315"/>
    <mergeCell ref="F315:G315"/>
    <mergeCell ref="B284:E284"/>
    <mergeCell ref="F284:G284"/>
    <mergeCell ref="H284:I284"/>
    <mergeCell ref="J284:K284"/>
    <mergeCell ref="F288:G288"/>
    <mergeCell ref="J288:K288"/>
    <mergeCell ref="F260:G260"/>
    <mergeCell ref="F286:G286"/>
    <mergeCell ref="F257:G257"/>
    <mergeCell ref="L284:M284"/>
    <mergeCell ref="F91:G91"/>
    <mergeCell ref="H91:I91"/>
    <mergeCell ref="J91:K91"/>
    <mergeCell ref="F228:G228"/>
    <mergeCell ref="F216:G216"/>
    <mergeCell ref="F220:G220"/>
    <mergeCell ref="H260:I260"/>
    <mergeCell ref="J260:K260"/>
    <mergeCell ref="L260:M260"/>
    <mergeCell ref="L225:M225"/>
    <mergeCell ref="N225:O225"/>
    <mergeCell ref="J218:K218"/>
    <mergeCell ref="L218:M218"/>
    <mergeCell ref="J225:K225"/>
    <mergeCell ref="J258:K258"/>
    <mergeCell ref="L259:M259"/>
    <mergeCell ref="B316:E317"/>
    <mergeCell ref="F316:G316"/>
    <mergeCell ref="H316:I316"/>
    <mergeCell ref="J316:K316"/>
    <mergeCell ref="F317:G317"/>
    <mergeCell ref="P284:Q284"/>
    <mergeCell ref="B286:E286"/>
    <mergeCell ref="H317:I317"/>
    <mergeCell ref="J317:K317"/>
    <mergeCell ref="B290:E290"/>
    <mergeCell ref="F92:G92"/>
    <mergeCell ref="H92:I92"/>
    <mergeCell ref="J92:K92"/>
    <mergeCell ref="L92:M92"/>
    <mergeCell ref="N92:O92"/>
    <mergeCell ref="P92:Q92"/>
    <mergeCell ref="F93:G93"/>
    <mergeCell ref="H93:I93"/>
    <mergeCell ref="N284:O284"/>
    <mergeCell ref="F95:G95"/>
    <mergeCell ref="H95:I95"/>
    <mergeCell ref="J95:K95"/>
    <mergeCell ref="L95:M95"/>
    <mergeCell ref="F94:G94"/>
    <mergeCell ref="H94:I94"/>
    <mergeCell ref="J94:K94"/>
    <mergeCell ref="L94:M94"/>
    <mergeCell ref="N96:O96"/>
    <mergeCell ref="P96:Q96"/>
    <mergeCell ref="R96:S96"/>
    <mergeCell ref="P97:Q97"/>
    <mergeCell ref="N97:O97"/>
    <mergeCell ref="F96:G96"/>
    <mergeCell ref="H96:I96"/>
    <mergeCell ref="J96:K96"/>
    <mergeCell ref="L96:M96"/>
    <mergeCell ref="H98:I98"/>
    <mergeCell ref="J98:K98"/>
    <mergeCell ref="F97:G97"/>
    <mergeCell ref="H97:I97"/>
    <mergeCell ref="J97:K97"/>
    <mergeCell ref="L97:M97"/>
    <mergeCell ref="J101:K102"/>
    <mergeCell ref="R101:S102"/>
    <mergeCell ref="L98:M98"/>
    <mergeCell ref="N98:O98"/>
    <mergeCell ref="P98:Q98"/>
    <mergeCell ref="R98:S98"/>
    <mergeCell ref="N101:O102"/>
    <mergeCell ref="P101:Q102"/>
    <mergeCell ref="V101:W101"/>
    <mergeCell ref="X101:Y101"/>
    <mergeCell ref="X102:Y102"/>
    <mergeCell ref="P103:Q103"/>
    <mergeCell ref="B103:E103"/>
    <mergeCell ref="F103:G103"/>
    <mergeCell ref="H103:I103"/>
    <mergeCell ref="J103:K103"/>
    <mergeCell ref="L103:M103"/>
    <mergeCell ref="N103:O103"/>
    <mergeCell ref="X103:Y103"/>
    <mergeCell ref="B105:C105"/>
    <mergeCell ref="D105:E105"/>
    <mergeCell ref="F105:G105"/>
    <mergeCell ref="H105:I105"/>
    <mergeCell ref="J105:K105"/>
    <mergeCell ref="L105:M105"/>
    <mergeCell ref="N105:O105"/>
    <mergeCell ref="T105:U105"/>
    <mergeCell ref="B106:C106"/>
    <mergeCell ref="R103:S103"/>
    <mergeCell ref="T103:U103"/>
    <mergeCell ref="B107:C107"/>
    <mergeCell ref="N117:O119"/>
    <mergeCell ref="H116:M116"/>
    <mergeCell ref="J117:K119"/>
    <mergeCell ref="B108:C108"/>
    <mergeCell ref="B110:C110"/>
    <mergeCell ref="D110:E110"/>
    <mergeCell ref="B111:C111"/>
    <mergeCell ref="B127:E127"/>
    <mergeCell ref="B121:E121"/>
    <mergeCell ref="B123:E123"/>
    <mergeCell ref="B124:E124"/>
    <mergeCell ref="L217:M217"/>
    <mergeCell ref="F127:G127"/>
    <mergeCell ref="P143:Q145"/>
    <mergeCell ref="R143:S145"/>
    <mergeCell ref="T143:U145"/>
    <mergeCell ref="V143:W145"/>
    <mergeCell ref="L208:M208"/>
    <mergeCell ref="F215:G215"/>
    <mergeCell ref="H215:I215"/>
    <mergeCell ref="J215:K215"/>
    <mergeCell ref="L147:M147"/>
    <mergeCell ref="N147:O147"/>
    <mergeCell ref="P147:Q147"/>
    <mergeCell ref="R147:S147"/>
    <mergeCell ref="Z143:Z146"/>
    <mergeCell ref="X144:Y144"/>
    <mergeCell ref="X145:X146"/>
    <mergeCell ref="Y145:Y146"/>
    <mergeCell ref="T146:U146"/>
    <mergeCell ref="T150:U150"/>
    <mergeCell ref="L146:M146"/>
    <mergeCell ref="N146:O146"/>
    <mergeCell ref="P146:Q146"/>
    <mergeCell ref="R146:S146"/>
    <mergeCell ref="J146:K146"/>
    <mergeCell ref="T147:U147"/>
    <mergeCell ref="L148:M148"/>
    <mergeCell ref="N148:O148"/>
    <mergeCell ref="P148:Q148"/>
    <mergeCell ref="T148:U148"/>
    <mergeCell ref="P149:Q149"/>
    <mergeCell ref="R149:S149"/>
    <mergeCell ref="T149:U149"/>
    <mergeCell ref="L258:M258"/>
    <mergeCell ref="P259:Q259"/>
    <mergeCell ref="R259:S259"/>
    <mergeCell ref="T258:U258"/>
    <mergeCell ref="N258:O258"/>
    <mergeCell ref="P258:Q258"/>
    <mergeCell ref="R258:S258"/>
    <mergeCell ref="N259:O259"/>
    <mergeCell ref="F259:G259"/>
    <mergeCell ref="H259:I259"/>
    <mergeCell ref="J259:K259"/>
    <mergeCell ref="V258:W258"/>
    <mergeCell ref="F258:G258"/>
    <mergeCell ref="H258:I258"/>
    <mergeCell ref="V259:W259"/>
    <mergeCell ref="B148:E148"/>
    <mergeCell ref="F148:G148"/>
    <mergeCell ref="H148:I148"/>
    <mergeCell ref="J148:K148"/>
    <mergeCell ref="R148:S148"/>
    <mergeCell ref="B228:E228"/>
    <mergeCell ref="J226:K226"/>
    <mergeCell ref="B190:E190"/>
    <mergeCell ref="F190:G190"/>
    <mergeCell ref="H190:I190"/>
    <mergeCell ref="B235:E235"/>
    <mergeCell ref="F235:G235"/>
    <mergeCell ref="H235:I235"/>
    <mergeCell ref="B237:E237"/>
    <mergeCell ref="F237:G237"/>
    <mergeCell ref="H237:I237"/>
    <mergeCell ref="B257:E257"/>
    <mergeCell ref="B241:E241"/>
    <mergeCell ref="L110:M110"/>
    <mergeCell ref="P105:Q105"/>
    <mergeCell ref="L226:M226"/>
    <mergeCell ref="N226:O226"/>
    <mergeCell ref="P226:Q226"/>
    <mergeCell ref="B226:E226"/>
    <mergeCell ref="F226:G226"/>
    <mergeCell ref="H226:I226"/>
    <mergeCell ref="J147:K147"/>
    <mergeCell ref="N46:O47"/>
    <mergeCell ref="J48:K48"/>
    <mergeCell ref="P225:Q225"/>
    <mergeCell ref="L55:M55"/>
    <mergeCell ref="P121:Q121"/>
    <mergeCell ref="L123:M123"/>
    <mergeCell ref="N123:O123"/>
    <mergeCell ref="P123:Q123"/>
    <mergeCell ref="L124:M124"/>
    <mergeCell ref="F50:G50"/>
    <mergeCell ref="H50:I50"/>
    <mergeCell ref="B48:E48"/>
    <mergeCell ref="X48:Y48"/>
    <mergeCell ref="V46:W46"/>
    <mergeCell ref="B46:E47"/>
    <mergeCell ref="F46:G47"/>
    <mergeCell ref="H46:I47"/>
    <mergeCell ref="J46:K47"/>
    <mergeCell ref="F48:G48"/>
    <mergeCell ref="B51:C51"/>
    <mergeCell ref="B52:C52"/>
    <mergeCell ref="B53:C53"/>
    <mergeCell ref="B55:C55"/>
    <mergeCell ref="B50:C50"/>
    <mergeCell ref="D50:E50"/>
    <mergeCell ref="D55:E55"/>
    <mergeCell ref="F55:G55"/>
    <mergeCell ref="H55:I55"/>
    <mergeCell ref="F110:G110"/>
    <mergeCell ref="H110:I110"/>
    <mergeCell ref="B101:E102"/>
    <mergeCell ref="F101:G102"/>
    <mergeCell ref="B58:C58"/>
    <mergeCell ref="B56:C56"/>
    <mergeCell ref="B57:C57"/>
    <mergeCell ref="H101:I102"/>
    <mergeCell ref="B112:C112"/>
    <mergeCell ref="B113:C113"/>
    <mergeCell ref="L117:M119"/>
    <mergeCell ref="B117:E120"/>
    <mergeCell ref="J121:K121"/>
    <mergeCell ref="J125:K125"/>
    <mergeCell ref="H125:I125"/>
    <mergeCell ref="H121:I121"/>
    <mergeCell ref="N124:O124"/>
    <mergeCell ref="H123:I123"/>
    <mergeCell ref="J123:K123"/>
    <mergeCell ref="H124:I124"/>
    <mergeCell ref="J124:K124"/>
    <mergeCell ref="J122:K122"/>
    <mergeCell ref="F136:G137"/>
    <mergeCell ref="F121:G121"/>
    <mergeCell ref="F123:G123"/>
    <mergeCell ref="F124:G124"/>
    <mergeCell ref="B125:E125"/>
    <mergeCell ref="F122:G122"/>
    <mergeCell ref="B122:E122"/>
    <mergeCell ref="F125:G125"/>
    <mergeCell ref="H143:I145"/>
    <mergeCell ref="H136:I137"/>
    <mergeCell ref="J138:K138"/>
    <mergeCell ref="F134:G134"/>
    <mergeCell ref="H134:I134"/>
    <mergeCell ref="H142:M142"/>
    <mergeCell ref="L136:M137"/>
    <mergeCell ref="J143:K145"/>
    <mergeCell ref="J136:K137"/>
    <mergeCell ref="L138:M138"/>
    <mergeCell ref="L134:M134"/>
    <mergeCell ref="J128:K128"/>
    <mergeCell ref="H129:I129"/>
    <mergeCell ref="J129:K129"/>
    <mergeCell ref="J131:K131"/>
    <mergeCell ref="J133:K133"/>
    <mergeCell ref="V136:W136"/>
    <mergeCell ref="X136:Y136"/>
    <mergeCell ref="P136:Q137"/>
    <mergeCell ref="R136:S137"/>
    <mergeCell ref="R132:S132"/>
    <mergeCell ref="T132:U132"/>
    <mergeCell ref="X137:Y137"/>
    <mergeCell ref="P134:Q134"/>
    <mergeCell ref="V169:W169"/>
    <mergeCell ref="X169:Y169"/>
    <mergeCell ref="X138:Y138"/>
    <mergeCell ref="V162:W162"/>
    <mergeCell ref="X162:Y162"/>
    <mergeCell ref="X163:Y163"/>
    <mergeCell ref="X164:Y164"/>
    <mergeCell ref="X143:Y143"/>
    <mergeCell ref="B193:E193"/>
    <mergeCell ref="B191:E191"/>
    <mergeCell ref="B192:E192"/>
    <mergeCell ref="B195:E195"/>
    <mergeCell ref="H199:I199"/>
    <mergeCell ref="B194:E194"/>
    <mergeCell ref="B200:E201"/>
    <mergeCell ref="F200:G200"/>
    <mergeCell ref="B199:E199"/>
    <mergeCell ref="H201:I201"/>
    <mergeCell ref="F201:G201"/>
    <mergeCell ref="F199:G199"/>
    <mergeCell ref="X190:Y190"/>
    <mergeCell ref="T190:U190"/>
    <mergeCell ref="V190:W190"/>
    <mergeCell ref="R150:S150"/>
    <mergeCell ref="X174:Y174"/>
    <mergeCell ref="P202:Q202"/>
    <mergeCell ref="P177:Q177"/>
    <mergeCell ref="P200:Q200"/>
    <mergeCell ref="T160:U160"/>
    <mergeCell ref="P158:Q158"/>
    <mergeCell ref="X195:Y195"/>
    <mergeCell ref="R200:S200"/>
    <mergeCell ref="T200:U200"/>
    <mergeCell ref="V201:W201"/>
    <mergeCell ref="V200:W200"/>
    <mergeCell ref="T201:U201"/>
    <mergeCell ref="R201:S201"/>
    <mergeCell ref="B202:E202"/>
    <mergeCell ref="F202:G202"/>
    <mergeCell ref="H202:I202"/>
    <mergeCell ref="J202:K202"/>
    <mergeCell ref="L202:M202"/>
    <mergeCell ref="N202:O202"/>
    <mergeCell ref="N149:O149"/>
    <mergeCell ref="H200:I200"/>
    <mergeCell ref="J200:K200"/>
    <mergeCell ref="H177:I177"/>
    <mergeCell ref="J177:K177"/>
    <mergeCell ref="L177:M177"/>
    <mergeCell ref="N177:O177"/>
    <mergeCell ref="F2:K2"/>
    <mergeCell ref="F3:K3"/>
    <mergeCell ref="F4:K4"/>
    <mergeCell ref="C10:C11"/>
    <mergeCell ref="D10:D11"/>
    <mergeCell ref="E10:E11"/>
    <mergeCell ref="B8:E9"/>
    <mergeCell ref="J8:K8"/>
    <mergeCell ref="H11:I11"/>
    <mergeCell ref="B2:E2"/>
    <mergeCell ref="B3:E3"/>
    <mergeCell ref="B4:E4"/>
    <mergeCell ref="B129:E129"/>
    <mergeCell ref="B130:E130"/>
    <mergeCell ref="B147:E147"/>
    <mergeCell ref="B126:E126"/>
    <mergeCell ref="B131:E131"/>
    <mergeCell ref="B132:E132"/>
    <mergeCell ref="B98:C98"/>
    <mergeCell ref="B10:B11"/>
    <mergeCell ref="F169:G169"/>
    <mergeCell ref="B150:E150"/>
    <mergeCell ref="F154:G154"/>
    <mergeCell ref="H154:I154"/>
    <mergeCell ref="H128:I128"/>
    <mergeCell ref="J151:K151"/>
    <mergeCell ref="H149:I149"/>
    <mergeCell ref="J149:K149"/>
    <mergeCell ref="J134:K134"/>
    <mergeCell ref="H146:I146"/>
    <mergeCell ref="B152:E152"/>
    <mergeCell ref="L8:M8"/>
    <mergeCell ref="F8:G8"/>
    <mergeCell ref="H8:I8"/>
    <mergeCell ref="H150:I150"/>
    <mergeCell ref="L150:M150"/>
    <mergeCell ref="F17:G17"/>
    <mergeCell ref="F18:G18"/>
    <mergeCell ref="B44:C44"/>
    <mergeCell ref="L149:M149"/>
    <mergeCell ref="V8:W10"/>
    <mergeCell ref="R8:S8"/>
    <mergeCell ref="T8:U8"/>
    <mergeCell ref="P8:Q8"/>
    <mergeCell ref="N8:O8"/>
    <mergeCell ref="Z117:Z120"/>
    <mergeCell ref="X8:Y8"/>
    <mergeCell ref="X10:X11"/>
    <mergeCell ref="Y10:Y11"/>
    <mergeCell ref="X117:Y117"/>
    <mergeCell ref="X119:X120"/>
    <mergeCell ref="Y119:Y120"/>
    <mergeCell ref="X46:Y46"/>
    <mergeCell ref="X47:Y47"/>
    <mergeCell ref="X118:Y118"/>
    <mergeCell ref="B204:E204"/>
    <mergeCell ref="F204:G204"/>
    <mergeCell ref="H204:I204"/>
    <mergeCell ref="J204:K204"/>
    <mergeCell ref="P204:Q204"/>
    <mergeCell ref="X9:Y9"/>
    <mergeCell ref="F150:G150"/>
    <mergeCell ref="V117:W119"/>
    <mergeCell ref="B134:E134"/>
    <mergeCell ref="L190:M190"/>
    <mergeCell ref="B207:E207"/>
    <mergeCell ref="F207:G207"/>
    <mergeCell ref="H207:I207"/>
    <mergeCell ref="J207:K207"/>
    <mergeCell ref="R204:S204"/>
    <mergeCell ref="B205:E205"/>
    <mergeCell ref="N210:O210"/>
    <mergeCell ref="P210:Q210"/>
    <mergeCell ref="J209:K209"/>
    <mergeCell ref="L209:M209"/>
    <mergeCell ref="L210:M210"/>
    <mergeCell ref="B206:E206"/>
    <mergeCell ref="L206:M206"/>
    <mergeCell ref="N206:O206"/>
    <mergeCell ref="B208:E208"/>
    <mergeCell ref="P151:Q151"/>
    <mergeCell ref="H151:I151"/>
    <mergeCell ref="P150:Q150"/>
    <mergeCell ref="L151:M151"/>
    <mergeCell ref="N151:O151"/>
    <mergeCell ref="P190:Q190"/>
    <mergeCell ref="P153:Q153"/>
    <mergeCell ref="H153:I153"/>
    <mergeCell ref="J153:K153"/>
    <mergeCell ref="L153:M153"/>
    <mergeCell ref="B212:E212"/>
    <mergeCell ref="F212:G212"/>
    <mergeCell ref="H212:I212"/>
    <mergeCell ref="J212:K212"/>
    <mergeCell ref="B210:E210"/>
    <mergeCell ref="B211:E211"/>
    <mergeCell ref="J210:K210"/>
    <mergeCell ref="F210:G210"/>
    <mergeCell ref="H210:I210"/>
    <mergeCell ref="T214:U214"/>
    <mergeCell ref="T211:U211"/>
    <mergeCell ref="T213:U213"/>
    <mergeCell ref="T212:U212"/>
    <mergeCell ref="N211:O211"/>
    <mergeCell ref="P211:Q211"/>
    <mergeCell ref="N212:O212"/>
    <mergeCell ref="P212:Q212"/>
    <mergeCell ref="J214:K214"/>
    <mergeCell ref="T152:U152"/>
    <mergeCell ref="T155:U155"/>
    <mergeCell ref="T156:U156"/>
    <mergeCell ref="T158:U158"/>
    <mergeCell ref="T159:U159"/>
    <mergeCell ref="L205:M205"/>
    <mergeCell ref="N205:O205"/>
    <mergeCell ref="P205:Q205"/>
    <mergeCell ref="R205:S205"/>
    <mergeCell ref="T210:U210"/>
    <mergeCell ref="T208:U208"/>
    <mergeCell ref="T202:U202"/>
    <mergeCell ref="T203:U203"/>
    <mergeCell ref="R209:S209"/>
    <mergeCell ref="T204:U204"/>
    <mergeCell ref="T207:U207"/>
    <mergeCell ref="T205:U205"/>
    <mergeCell ref="T209:U209"/>
    <mergeCell ref="T206:U206"/>
    <mergeCell ref="J160:K160"/>
    <mergeCell ref="N169:O169"/>
    <mergeCell ref="L204:M204"/>
    <mergeCell ref="N204:O204"/>
    <mergeCell ref="L200:M200"/>
    <mergeCell ref="N200:O200"/>
    <mergeCell ref="N190:O190"/>
    <mergeCell ref="J201:K201"/>
    <mergeCell ref="P157:Q157"/>
    <mergeCell ref="P160:Q160"/>
    <mergeCell ref="N201:O201"/>
    <mergeCell ref="L201:M201"/>
    <mergeCell ref="P169:Q169"/>
    <mergeCell ref="J190:K190"/>
    <mergeCell ref="L162:M163"/>
    <mergeCell ref="N162:O163"/>
    <mergeCell ref="J169:K169"/>
    <mergeCell ref="L169:M169"/>
    <mergeCell ref="P209:Q209"/>
    <mergeCell ref="N160:O160"/>
    <mergeCell ref="P207:Q207"/>
    <mergeCell ref="J217:K217"/>
    <mergeCell ref="N164:O164"/>
    <mergeCell ref="P164:Q164"/>
    <mergeCell ref="L207:M207"/>
    <mergeCell ref="N207:O207"/>
    <mergeCell ref="J205:K205"/>
    <mergeCell ref="P201:Q201"/>
    <mergeCell ref="J159:K159"/>
    <mergeCell ref="J158:K158"/>
    <mergeCell ref="L157:M157"/>
    <mergeCell ref="H168:M168"/>
    <mergeCell ref="N209:O209"/>
    <mergeCell ref="N157:O157"/>
    <mergeCell ref="N158:O158"/>
    <mergeCell ref="H209:I209"/>
    <mergeCell ref="H169:I169"/>
    <mergeCell ref="T225:U225"/>
    <mergeCell ref="R225:S225"/>
    <mergeCell ref="L216:M216"/>
    <mergeCell ref="T153:U153"/>
    <mergeCell ref="L220:M220"/>
    <mergeCell ref="L221:M221"/>
    <mergeCell ref="N221:O221"/>
    <mergeCell ref="P221:Q221"/>
    <mergeCell ref="P220:Q220"/>
    <mergeCell ref="N220:O220"/>
    <mergeCell ref="B222:E222"/>
    <mergeCell ref="H222:I222"/>
    <mergeCell ref="J222:K222"/>
    <mergeCell ref="L156:M156"/>
    <mergeCell ref="N156:O156"/>
    <mergeCell ref="P156:Q156"/>
    <mergeCell ref="J156:K156"/>
    <mergeCell ref="J157:K157"/>
    <mergeCell ref="L159:M159"/>
    <mergeCell ref="L160:M160"/>
    <mergeCell ref="L222:M222"/>
    <mergeCell ref="N222:O222"/>
    <mergeCell ref="H216:I216"/>
    <mergeCell ref="J216:K216"/>
    <mergeCell ref="N214:O214"/>
    <mergeCell ref="R153:S153"/>
    <mergeCell ref="N153:O153"/>
    <mergeCell ref="R215:S215"/>
    <mergeCell ref="P214:Q214"/>
    <mergeCell ref="L158:M158"/>
    <mergeCell ref="F225:G225"/>
    <mergeCell ref="H225:I225"/>
    <mergeCell ref="F218:G218"/>
    <mergeCell ref="H217:I217"/>
    <mergeCell ref="F205:G205"/>
    <mergeCell ref="H205:I205"/>
    <mergeCell ref="H218:I218"/>
    <mergeCell ref="F209:G209"/>
    <mergeCell ref="F214:G214"/>
    <mergeCell ref="H214:I214"/>
    <mergeCell ref="F223:G223"/>
    <mergeCell ref="H223:I223"/>
    <mergeCell ref="J14:K14"/>
    <mergeCell ref="F14:G14"/>
    <mergeCell ref="F15:G15"/>
    <mergeCell ref="F16:G16"/>
    <mergeCell ref="F19:G19"/>
    <mergeCell ref="F222:G222"/>
    <mergeCell ref="F20:G20"/>
    <mergeCell ref="F21:G21"/>
    <mergeCell ref="P11:Q11"/>
    <mergeCell ref="R11:S11"/>
    <mergeCell ref="F11:G11"/>
    <mergeCell ref="L14:M14"/>
    <mergeCell ref="N14:O14"/>
    <mergeCell ref="P14:Q14"/>
    <mergeCell ref="R14:S14"/>
    <mergeCell ref="J11:K11"/>
    <mergeCell ref="L12:M12"/>
    <mergeCell ref="H12:I12"/>
    <mergeCell ref="H13:I13"/>
    <mergeCell ref="T11:U11"/>
    <mergeCell ref="F12:G12"/>
    <mergeCell ref="P12:Q12"/>
    <mergeCell ref="R12:S12"/>
    <mergeCell ref="T12:U12"/>
    <mergeCell ref="L11:M11"/>
    <mergeCell ref="N11:O11"/>
    <mergeCell ref="F22:G22"/>
    <mergeCell ref="F23:G23"/>
    <mergeCell ref="F24:G24"/>
    <mergeCell ref="F25:G25"/>
    <mergeCell ref="N12:O12"/>
    <mergeCell ref="J13:K13"/>
    <mergeCell ref="L13:M13"/>
    <mergeCell ref="N13:O13"/>
    <mergeCell ref="F13:G13"/>
    <mergeCell ref="J12:K12"/>
    <mergeCell ref="H14:I14"/>
    <mergeCell ref="H17:I17"/>
    <mergeCell ref="R16:S16"/>
    <mergeCell ref="T16:U16"/>
    <mergeCell ref="H15:I15"/>
    <mergeCell ref="J15:K15"/>
    <mergeCell ref="L15:M15"/>
    <mergeCell ref="N15:O15"/>
    <mergeCell ref="T14:U14"/>
    <mergeCell ref="P15:Q15"/>
    <mergeCell ref="T15:U15"/>
    <mergeCell ref="H19:I19"/>
    <mergeCell ref="J19:K19"/>
    <mergeCell ref="H16:I16"/>
    <mergeCell ref="L17:M17"/>
    <mergeCell ref="N17:O17"/>
    <mergeCell ref="P17:Q17"/>
    <mergeCell ref="P16:Q16"/>
    <mergeCell ref="J16:K16"/>
    <mergeCell ref="L16:M16"/>
    <mergeCell ref="R15:S15"/>
    <mergeCell ref="H23:I23"/>
    <mergeCell ref="H26:I26"/>
    <mergeCell ref="F38:G38"/>
    <mergeCell ref="F30:G30"/>
    <mergeCell ref="F31:G31"/>
    <mergeCell ref="F26:G26"/>
    <mergeCell ref="F27:G27"/>
    <mergeCell ref="F34:G34"/>
    <mergeCell ref="F35:G35"/>
    <mergeCell ref="F39:G39"/>
    <mergeCell ref="F40:G40"/>
    <mergeCell ref="F41:G41"/>
    <mergeCell ref="F36:G36"/>
    <mergeCell ref="F37:G37"/>
    <mergeCell ref="F132:G132"/>
    <mergeCell ref="F130:G130"/>
    <mergeCell ref="F126:G126"/>
    <mergeCell ref="F131:G131"/>
    <mergeCell ref="F42:G42"/>
    <mergeCell ref="H24:I24"/>
    <mergeCell ref="H28:I28"/>
    <mergeCell ref="H30:I30"/>
    <mergeCell ref="F32:G32"/>
    <mergeCell ref="F33:G33"/>
    <mergeCell ref="H31:I31"/>
    <mergeCell ref="H32:I32"/>
    <mergeCell ref="F28:G28"/>
    <mergeCell ref="F29:G29"/>
    <mergeCell ref="N150:O150"/>
    <mergeCell ref="J150:K150"/>
    <mergeCell ref="L23:M23"/>
    <mergeCell ref="N22:O22"/>
    <mergeCell ref="H20:I20"/>
    <mergeCell ref="H25:I25"/>
    <mergeCell ref="H27:I27"/>
    <mergeCell ref="H29:I29"/>
    <mergeCell ref="H21:I21"/>
    <mergeCell ref="H22:I22"/>
    <mergeCell ref="H18:I18"/>
    <mergeCell ref="J18:K18"/>
    <mergeCell ref="L18:M18"/>
    <mergeCell ref="N18:O18"/>
    <mergeCell ref="N16:O16"/>
    <mergeCell ref="J17:K17"/>
    <mergeCell ref="R19:S19"/>
    <mergeCell ref="R20:S20"/>
    <mergeCell ref="T19:U19"/>
    <mergeCell ref="P19:Q19"/>
    <mergeCell ref="R17:S17"/>
    <mergeCell ref="T17:U17"/>
    <mergeCell ref="P18:Q18"/>
    <mergeCell ref="R18:S18"/>
    <mergeCell ref="T18:U18"/>
    <mergeCell ref="J20:K20"/>
    <mergeCell ref="L20:M20"/>
    <mergeCell ref="N20:O20"/>
    <mergeCell ref="P21:Q21"/>
    <mergeCell ref="P20:Q20"/>
    <mergeCell ref="L19:M19"/>
    <mergeCell ref="N19:O19"/>
    <mergeCell ref="J22:K22"/>
    <mergeCell ref="L22:M22"/>
    <mergeCell ref="P22:Q22"/>
    <mergeCell ref="R22:S22"/>
    <mergeCell ref="T20:U20"/>
    <mergeCell ref="J21:K21"/>
    <mergeCell ref="L21:M21"/>
    <mergeCell ref="N21:O21"/>
    <mergeCell ref="R21:S21"/>
    <mergeCell ref="T21:U21"/>
    <mergeCell ref="J23:K23"/>
    <mergeCell ref="N23:O23"/>
    <mergeCell ref="J24:K24"/>
    <mergeCell ref="L24:M24"/>
    <mergeCell ref="N24:O24"/>
    <mergeCell ref="R23:S23"/>
    <mergeCell ref="P23:Q23"/>
    <mergeCell ref="P24:Q24"/>
    <mergeCell ref="R24:S24"/>
    <mergeCell ref="J26:K26"/>
    <mergeCell ref="L26:M26"/>
    <mergeCell ref="N26:O26"/>
    <mergeCell ref="P26:Q26"/>
    <mergeCell ref="J25:K25"/>
    <mergeCell ref="L25:M25"/>
    <mergeCell ref="N25:O25"/>
    <mergeCell ref="P25:Q25"/>
    <mergeCell ref="T28:U28"/>
    <mergeCell ref="J27:K27"/>
    <mergeCell ref="P27:Q27"/>
    <mergeCell ref="J28:K28"/>
    <mergeCell ref="L28:M28"/>
    <mergeCell ref="N28:O28"/>
    <mergeCell ref="L27:M27"/>
    <mergeCell ref="N27:O27"/>
    <mergeCell ref="J29:K29"/>
    <mergeCell ref="L29:M29"/>
    <mergeCell ref="N29:O29"/>
    <mergeCell ref="P29:Q29"/>
    <mergeCell ref="N127:O127"/>
    <mergeCell ref="P127:Q127"/>
    <mergeCell ref="L125:M125"/>
    <mergeCell ref="L122:M122"/>
    <mergeCell ref="N122:O122"/>
    <mergeCell ref="J55:K55"/>
    <mergeCell ref="R128:S128"/>
    <mergeCell ref="T128:U128"/>
    <mergeCell ref="R120:S120"/>
    <mergeCell ref="T67:U67"/>
    <mergeCell ref="T96:U96"/>
    <mergeCell ref="T124:U124"/>
    <mergeCell ref="R123:S123"/>
    <mergeCell ref="T127:U127"/>
    <mergeCell ref="T93:U93"/>
    <mergeCell ref="R87:S87"/>
    <mergeCell ref="T154:U154"/>
    <mergeCell ref="T33:U33"/>
    <mergeCell ref="T35:U35"/>
    <mergeCell ref="T123:U123"/>
    <mergeCell ref="T126:U126"/>
    <mergeCell ref="T151:U151"/>
    <mergeCell ref="T42:U42"/>
    <mergeCell ref="T43:U43"/>
    <mergeCell ref="T50:U50"/>
    <mergeCell ref="T62:U62"/>
    <mergeCell ref="R42:S42"/>
    <mergeCell ref="R41:S41"/>
    <mergeCell ref="R44:S44"/>
    <mergeCell ref="R29:S29"/>
    <mergeCell ref="T29:U29"/>
    <mergeCell ref="P31:Q31"/>
    <mergeCell ref="P30:Q30"/>
    <mergeCell ref="T30:U30"/>
    <mergeCell ref="R31:S31"/>
    <mergeCell ref="R126:S126"/>
    <mergeCell ref="N34:O34"/>
    <mergeCell ref="R35:S35"/>
    <mergeCell ref="N36:O36"/>
    <mergeCell ref="P34:Q34"/>
    <mergeCell ref="P35:Q35"/>
    <mergeCell ref="P36:Q36"/>
    <mergeCell ref="N35:O35"/>
    <mergeCell ref="P44:Q44"/>
    <mergeCell ref="P42:Q42"/>
    <mergeCell ref="N128:O128"/>
    <mergeCell ref="N133:O133"/>
    <mergeCell ref="P126:Q126"/>
    <mergeCell ref="P128:Q128"/>
    <mergeCell ref="P129:Q129"/>
    <mergeCell ref="P130:Q130"/>
    <mergeCell ref="P132:Q132"/>
    <mergeCell ref="N129:O129"/>
    <mergeCell ref="N130:O130"/>
    <mergeCell ref="P131:Q131"/>
    <mergeCell ref="J31:K31"/>
    <mergeCell ref="L31:M31"/>
    <mergeCell ref="N31:O31"/>
    <mergeCell ref="J30:K30"/>
    <mergeCell ref="L30:M30"/>
    <mergeCell ref="N30:O30"/>
    <mergeCell ref="J32:K32"/>
    <mergeCell ref="L32:M32"/>
    <mergeCell ref="R33:S33"/>
    <mergeCell ref="H33:I33"/>
    <mergeCell ref="J33:K33"/>
    <mergeCell ref="L33:M33"/>
    <mergeCell ref="N33:O33"/>
    <mergeCell ref="N32:O32"/>
    <mergeCell ref="P32:Q32"/>
    <mergeCell ref="H37:I37"/>
    <mergeCell ref="J37:K37"/>
    <mergeCell ref="L37:M37"/>
    <mergeCell ref="L41:M41"/>
    <mergeCell ref="H38:I38"/>
    <mergeCell ref="L38:M38"/>
    <mergeCell ref="L40:M40"/>
    <mergeCell ref="H39:I39"/>
    <mergeCell ref="J39:K39"/>
    <mergeCell ref="H41:I41"/>
    <mergeCell ref="H34:I34"/>
    <mergeCell ref="J34:K34"/>
    <mergeCell ref="L34:M34"/>
    <mergeCell ref="L36:M36"/>
    <mergeCell ref="H35:I35"/>
    <mergeCell ref="J35:K35"/>
    <mergeCell ref="L35:M35"/>
    <mergeCell ref="H36:I36"/>
    <mergeCell ref="J36:K36"/>
    <mergeCell ref="N37:O37"/>
    <mergeCell ref="N50:O50"/>
    <mergeCell ref="N48:O48"/>
    <mergeCell ref="L121:M121"/>
    <mergeCell ref="L133:M133"/>
    <mergeCell ref="L127:M127"/>
    <mergeCell ref="L128:M128"/>
    <mergeCell ref="L130:M130"/>
    <mergeCell ref="L131:M131"/>
    <mergeCell ref="L39:M39"/>
    <mergeCell ref="T157:U157"/>
    <mergeCell ref="R36:S36"/>
    <mergeCell ref="T36:U36"/>
    <mergeCell ref="R37:S37"/>
    <mergeCell ref="T37:U37"/>
    <mergeCell ref="T39:U39"/>
    <mergeCell ref="T41:U41"/>
    <mergeCell ref="R151:S151"/>
    <mergeCell ref="R117:S119"/>
    <mergeCell ref="R50:S50"/>
    <mergeCell ref="H155:I155"/>
    <mergeCell ref="J155:K155"/>
    <mergeCell ref="P155:Q155"/>
    <mergeCell ref="L155:M155"/>
    <mergeCell ref="N155:O155"/>
    <mergeCell ref="P152:Q152"/>
    <mergeCell ref="J154:K154"/>
    <mergeCell ref="L154:M154"/>
    <mergeCell ref="N154:O154"/>
    <mergeCell ref="H40:I40"/>
    <mergeCell ref="J40:K40"/>
    <mergeCell ref="H86:I86"/>
    <mergeCell ref="J44:K44"/>
    <mergeCell ref="J43:K43"/>
    <mergeCell ref="L44:M44"/>
    <mergeCell ref="J86:K86"/>
    <mergeCell ref="L86:M86"/>
    <mergeCell ref="H76:I76"/>
    <mergeCell ref="J76:K76"/>
    <mergeCell ref="H126:I126"/>
    <mergeCell ref="J126:K126"/>
    <mergeCell ref="F128:G128"/>
    <mergeCell ref="F129:G129"/>
    <mergeCell ref="F133:G133"/>
    <mergeCell ref="H130:I130"/>
    <mergeCell ref="J130:K130"/>
    <mergeCell ref="F43:G43"/>
    <mergeCell ref="F44:G44"/>
    <mergeCell ref="H43:I43"/>
    <mergeCell ref="H44:I44"/>
    <mergeCell ref="H42:I42"/>
    <mergeCell ref="N38:O38"/>
    <mergeCell ref="J38:K38"/>
    <mergeCell ref="J42:K42"/>
    <mergeCell ref="L42:M42"/>
    <mergeCell ref="N42:O42"/>
    <mergeCell ref="N44:O44"/>
    <mergeCell ref="N43:O43"/>
    <mergeCell ref="N40:O40"/>
    <mergeCell ref="J41:K41"/>
    <mergeCell ref="B143:E146"/>
    <mergeCell ref="F152:G152"/>
    <mergeCell ref="F143:G145"/>
    <mergeCell ref="B151:E151"/>
    <mergeCell ref="F151:G151"/>
    <mergeCell ref="F147:G147"/>
    <mergeCell ref="F149:G149"/>
    <mergeCell ref="B159:E159"/>
    <mergeCell ref="F157:G157"/>
    <mergeCell ref="B160:E160"/>
    <mergeCell ref="F160:G160"/>
    <mergeCell ref="B158:E158"/>
    <mergeCell ref="B157:E157"/>
    <mergeCell ref="F159:G159"/>
    <mergeCell ref="F153:G153"/>
    <mergeCell ref="B153:E153"/>
    <mergeCell ref="F158:G158"/>
    <mergeCell ref="B162:E163"/>
    <mergeCell ref="F162:G163"/>
    <mergeCell ref="H162:I163"/>
    <mergeCell ref="J162:K163"/>
    <mergeCell ref="B156:E156"/>
    <mergeCell ref="F156:G156"/>
    <mergeCell ref="H156:I156"/>
    <mergeCell ref="H157:I157"/>
    <mergeCell ref="H159:I159"/>
    <mergeCell ref="H158:I158"/>
    <mergeCell ref="T31:U31"/>
    <mergeCell ref="R30:S30"/>
    <mergeCell ref="L43:M43"/>
    <mergeCell ref="P39:Q39"/>
    <mergeCell ref="P40:Q40"/>
    <mergeCell ref="N41:O41"/>
    <mergeCell ref="P41:Q41"/>
    <mergeCell ref="N39:O39"/>
    <mergeCell ref="T40:U40"/>
    <mergeCell ref="T38:U38"/>
    <mergeCell ref="T32:U32"/>
    <mergeCell ref="R32:S32"/>
    <mergeCell ref="P13:Q13"/>
    <mergeCell ref="R13:S13"/>
    <mergeCell ref="T13:U13"/>
    <mergeCell ref="R27:S27"/>
    <mergeCell ref="T27:U27"/>
    <mergeCell ref="P28:Q28"/>
    <mergeCell ref="R28:S28"/>
    <mergeCell ref="T22:U22"/>
    <mergeCell ref="T23:U23"/>
    <mergeCell ref="T24:U24"/>
    <mergeCell ref="P43:Q43"/>
    <mergeCell ref="P33:Q33"/>
    <mergeCell ref="R38:S38"/>
    <mergeCell ref="R39:S39"/>
    <mergeCell ref="R40:S40"/>
    <mergeCell ref="R43:S43"/>
    <mergeCell ref="P37:Q37"/>
    <mergeCell ref="L120:M120"/>
    <mergeCell ref="N121:O121"/>
    <mergeCell ref="N125:O125"/>
    <mergeCell ref="R25:S25"/>
    <mergeCell ref="T25:U25"/>
    <mergeCell ref="R26:S26"/>
    <mergeCell ref="T26:U26"/>
    <mergeCell ref="P38:Q38"/>
    <mergeCell ref="R34:S34"/>
    <mergeCell ref="T34:U34"/>
    <mergeCell ref="B164:E164"/>
    <mergeCell ref="F164:G164"/>
    <mergeCell ref="H164:I164"/>
    <mergeCell ref="J164:K164"/>
    <mergeCell ref="F138:G138"/>
    <mergeCell ref="H138:I138"/>
    <mergeCell ref="J152:K152"/>
    <mergeCell ref="H160:I160"/>
    <mergeCell ref="H152:I152"/>
    <mergeCell ref="H147:I147"/>
    <mergeCell ref="B155:E155"/>
    <mergeCell ref="F155:G155"/>
    <mergeCell ref="B154:E154"/>
    <mergeCell ref="F120:G120"/>
    <mergeCell ref="J120:K120"/>
    <mergeCell ref="H120:I120"/>
    <mergeCell ref="J132:K132"/>
    <mergeCell ref="H122:I122"/>
    <mergeCell ref="F146:G146"/>
    <mergeCell ref="B149:E149"/>
    <mergeCell ref="P218:Q218"/>
    <mergeCell ref="P216:Q216"/>
    <mergeCell ref="N131:O131"/>
    <mergeCell ref="P133:Q133"/>
    <mergeCell ref="N134:O134"/>
    <mergeCell ref="T44:U44"/>
    <mergeCell ref="R46:S47"/>
    <mergeCell ref="T46:U47"/>
    <mergeCell ref="T48:U48"/>
    <mergeCell ref="R48:S48"/>
    <mergeCell ref="N152:O152"/>
    <mergeCell ref="R190:S190"/>
    <mergeCell ref="R210:S210"/>
    <mergeCell ref="R213:S213"/>
    <mergeCell ref="R164:S164"/>
    <mergeCell ref="L126:M126"/>
    <mergeCell ref="N126:O126"/>
    <mergeCell ref="L129:M129"/>
    <mergeCell ref="N132:O132"/>
    <mergeCell ref="R127:S127"/>
    <mergeCell ref="B178:E178"/>
    <mergeCell ref="B179:E179"/>
    <mergeCell ref="B180:E180"/>
    <mergeCell ref="V177:W177"/>
    <mergeCell ref="T177:U177"/>
    <mergeCell ref="X177:Y177"/>
    <mergeCell ref="R177:S177"/>
    <mergeCell ref="B177:E177"/>
    <mergeCell ref="X182:Y182"/>
    <mergeCell ref="F229:G229"/>
    <mergeCell ref="H229:I229"/>
    <mergeCell ref="J229:K229"/>
    <mergeCell ref="L229:M229"/>
    <mergeCell ref="N229:O229"/>
    <mergeCell ref="P229:Q229"/>
    <mergeCell ref="R229:S229"/>
    <mergeCell ref="R216:S216"/>
    <mergeCell ref="N217:O217"/>
    <mergeCell ref="P230:Q230"/>
    <mergeCell ref="R230:S230"/>
    <mergeCell ref="T230:U230"/>
    <mergeCell ref="V230:W230"/>
    <mergeCell ref="B181:E181"/>
    <mergeCell ref="B182:E182"/>
    <mergeCell ref="P217:Q217"/>
    <mergeCell ref="R218:S218"/>
    <mergeCell ref="N216:O216"/>
    <mergeCell ref="N218:O218"/>
    <mergeCell ref="F231:G231"/>
    <mergeCell ref="H231:I231"/>
    <mergeCell ref="J231:K231"/>
    <mergeCell ref="L231:M231"/>
    <mergeCell ref="N231:O231"/>
    <mergeCell ref="V229:W229"/>
    <mergeCell ref="F230:G230"/>
    <mergeCell ref="H230:I230"/>
    <mergeCell ref="J230:K230"/>
    <mergeCell ref="L230:M230"/>
    <mergeCell ref="L46:M47"/>
    <mergeCell ref="P162:Q163"/>
    <mergeCell ref="N159:O159"/>
    <mergeCell ref="P159:Q159"/>
    <mergeCell ref="N120:O120"/>
    <mergeCell ref="P120:Q120"/>
    <mergeCell ref="P154:Q154"/>
    <mergeCell ref="L152:M152"/>
    <mergeCell ref="P46:Q47"/>
    <mergeCell ref="L132:M132"/>
    <mergeCell ref="H48:I48"/>
    <mergeCell ref="F117:G119"/>
    <mergeCell ref="H117:I119"/>
    <mergeCell ref="J50:K50"/>
    <mergeCell ref="L50:M50"/>
    <mergeCell ref="L101:M102"/>
    <mergeCell ref="L48:M48"/>
    <mergeCell ref="L93:M93"/>
    <mergeCell ref="L91:M91"/>
    <mergeCell ref="F98:G98"/>
    <mergeCell ref="J110:K110"/>
    <mergeCell ref="P50:Q50"/>
    <mergeCell ref="R97:S97"/>
    <mergeCell ref="T97:U97"/>
    <mergeCell ref="T90:U90"/>
    <mergeCell ref="R91:S91"/>
    <mergeCell ref="T91:U91"/>
    <mergeCell ref="T89:U89"/>
    <mergeCell ref="T78:U78"/>
    <mergeCell ref="J93:K93"/>
    <mergeCell ref="N95:O95"/>
    <mergeCell ref="P95:Q95"/>
    <mergeCell ref="R95:S95"/>
    <mergeCell ref="N94:O94"/>
    <mergeCell ref="R93:S93"/>
    <mergeCell ref="P48:Q48"/>
    <mergeCell ref="N93:O93"/>
    <mergeCell ref="P91:Q91"/>
    <mergeCell ref="R88:S88"/>
    <mergeCell ref="N91:O91"/>
    <mergeCell ref="P117:Q119"/>
    <mergeCell ref="T101:U102"/>
    <mergeCell ref="T66:U66"/>
    <mergeCell ref="T65:U65"/>
    <mergeCell ref="P94:Q94"/>
    <mergeCell ref="R94:S94"/>
    <mergeCell ref="T94:U94"/>
    <mergeCell ref="T88:U88"/>
    <mergeCell ref="T87:U87"/>
    <mergeCell ref="R79:S79"/>
    <mergeCell ref="T121:U121"/>
    <mergeCell ref="T98:U98"/>
    <mergeCell ref="R105:S105"/>
    <mergeCell ref="R121:S121"/>
    <mergeCell ref="T117:U119"/>
    <mergeCell ref="T120:U120"/>
    <mergeCell ref="T125:U125"/>
    <mergeCell ref="P122:Q122"/>
    <mergeCell ref="T122:U122"/>
    <mergeCell ref="R125:S125"/>
    <mergeCell ref="P124:Q124"/>
    <mergeCell ref="R124:S124"/>
    <mergeCell ref="R122:S122"/>
    <mergeCell ref="P125:Q125"/>
    <mergeCell ref="R232:S232"/>
    <mergeCell ref="R157:S157"/>
    <mergeCell ref="R156:S156"/>
    <mergeCell ref="R154:S154"/>
    <mergeCell ref="R155:S155"/>
    <mergeCell ref="R159:S159"/>
    <mergeCell ref="R158:S158"/>
    <mergeCell ref="R129:S129"/>
    <mergeCell ref="R152:S152"/>
    <mergeCell ref="R160:S160"/>
    <mergeCell ref="F233:G233"/>
    <mergeCell ref="H233:I233"/>
    <mergeCell ref="J233:K233"/>
    <mergeCell ref="F232:G232"/>
    <mergeCell ref="H232:I232"/>
    <mergeCell ref="J232:K232"/>
    <mergeCell ref="P232:Q232"/>
    <mergeCell ref="T169:U169"/>
    <mergeCell ref="R169:S169"/>
    <mergeCell ref="R217:S217"/>
    <mergeCell ref="R212:S212"/>
    <mergeCell ref="R207:S207"/>
    <mergeCell ref="T129:U129"/>
    <mergeCell ref="R130:S130"/>
    <mergeCell ref="T130:U130"/>
    <mergeCell ref="R131:S131"/>
    <mergeCell ref="T131:U131"/>
    <mergeCell ref="T229:U229"/>
    <mergeCell ref="T231:U231"/>
    <mergeCell ref="P231:Q231"/>
    <mergeCell ref="R231:S231"/>
    <mergeCell ref="L234:M234"/>
    <mergeCell ref="T162:U163"/>
    <mergeCell ref="T218:U218"/>
    <mergeCell ref="T164:U164"/>
    <mergeCell ref="R222:S222"/>
    <mergeCell ref="T216:U216"/>
    <mergeCell ref="P233:Q233"/>
    <mergeCell ref="P138:Q138"/>
    <mergeCell ref="N136:O137"/>
    <mergeCell ref="L164:M164"/>
    <mergeCell ref="H234:I234"/>
    <mergeCell ref="J234:K234"/>
    <mergeCell ref="N232:O232"/>
    <mergeCell ref="L232:M232"/>
    <mergeCell ref="L233:M233"/>
    <mergeCell ref="N230:O230"/>
    <mergeCell ref="R234:S234"/>
    <mergeCell ref="T234:U234"/>
    <mergeCell ref="N233:O233"/>
    <mergeCell ref="N138:O138"/>
    <mergeCell ref="T232:U232"/>
    <mergeCell ref="T222:U222"/>
    <mergeCell ref="T220:U220"/>
    <mergeCell ref="R162:S163"/>
    <mergeCell ref="N234:O234"/>
    <mergeCell ref="P234:Q234"/>
    <mergeCell ref="F234:G234"/>
    <mergeCell ref="R133:S133"/>
    <mergeCell ref="T133:U133"/>
    <mergeCell ref="R233:S233"/>
    <mergeCell ref="T136:U137"/>
    <mergeCell ref="R134:S134"/>
    <mergeCell ref="T134:U134"/>
    <mergeCell ref="T233:U233"/>
    <mergeCell ref="T138:U138"/>
    <mergeCell ref="R138:S138"/>
    <mergeCell ref="B214:E214"/>
    <mergeCell ref="B217:E217"/>
    <mergeCell ref="B215:E215"/>
    <mergeCell ref="B234:E234"/>
    <mergeCell ref="B220:E220"/>
    <mergeCell ref="B218:E218"/>
    <mergeCell ref="B216:E216"/>
    <mergeCell ref="B233:E233"/>
    <mergeCell ref="B232:E232"/>
    <mergeCell ref="B231:E231"/>
    <mergeCell ref="B223:E223"/>
    <mergeCell ref="B225:E225"/>
    <mergeCell ref="B229:E230"/>
    <mergeCell ref="B267:E267"/>
    <mergeCell ref="B262:E262"/>
    <mergeCell ref="B258:E259"/>
    <mergeCell ref="B260:E260"/>
    <mergeCell ref="B264:E264"/>
    <mergeCell ref="B265:E265"/>
    <mergeCell ref="B266:E266"/>
  </mergeCells>
  <phoneticPr fontId="2"/>
  <dataValidations disablePrompts="1" count="1">
    <dataValidation type="list" allowBlank="1" showInputMessage="1" showErrorMessage="1" sqref="E66:E96 E12:E42">
      <formula1>"晴,曇,雨"</formula1>
    </dataValidation>
  </dataValidations>
  <pageMargins left="0.78740157480314965" right="0.45" top="0.78740157480314965" bottom="0.98425196850393704" header="0.51181102362204722" footer="0.51181102362204722"/>
  <pageSetup paperSize="9" scale="73" orientation="landscape"/>
  <headerFooter>
    <oddHeader xml:space="preserve">&amp;R&amp;D &amp;T    </oddHeader>
    <oddFooter>&amp;R&amp;A</oddFooter>
  </headerFooter>
  <rowBreaks count="6" manualBreakCount="6">
    <brk id="115" max="16383" man="1"/>
    <brk id="166" max="16383" man="1"/>
    <brk id="197" max="16383" man="1"/>
    <brk id="256" max="25" man="1"/>
    <brk id="314" max="25" man="1"/>
    <brk id="372" max="25" man="1"/>
  </row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AF431"/>
  <sheetViews>
    <sheetView zoomScale="68" zoomScaleNormal="75" zoomScaleSheetLayoutView="90" zoomScalePageLayoutView="75" workbookViewId="0">
      <selection activeCell="F2" sqref="F2:K2"/>
    </sheetView>
  </sheetViews>
  <sheetFormatPr baseColWidth="12" defaultColWidth="9" defaultRowHeight="12" x14ac:dyDescent="0"/>
  <cols>
    <col min="1" max="1" width="1.1640625" style="1" customWidth="1"/>
    <col min="2" max="2" width="4.33203125" style="1" customWidth="1"/>
    <col min="3" max="3" width="3.1640625" style="1" customWidth="1"/>
    <col min="4" max="4" width="6.6640625" style="1" customWidth="1"/>
    <col min="5" max="5" width="7.83203125" style="1" customWidth="1"/>
    <col min="6" max="6" width="6.6640625" style="1" customWidth="1"/>
    <col min="7" max="7" width="7.83203125" style="1" customWidth="1"/>
    <col min="8" max="8" width="6.6640625" style="1" customWidth="1"/>
    <col min="9" max="9" width="7.83203125" style="1" customWidth="1"/>
    <col min="10" max="10" width="6.6640625" style="1" customWidth="1"/>
    <col min="11" max="11" width="7.83203125" style="1" customWidth="1"/>
    <col min="12" max="12" width="6.6640625" style="1" customWidth="1"/>
    <col min="13" max="13" width="7.83203125" style="1" customWidth="1"/>
    <col min="14" max="14" width="6.6640625" style="1" customWidth="1"/>
    <col min="15" max="15" width="7.83203125" style="1" customWidth="1"/>
    <col min="16" max="16" width="6.6640625" style="1" customWidth="1"/>
    <col min="17" max="17" width="7.83203125" style="1" customWidth="1"/>
    <col min="18" max="18" width="6.6640625" style="1" customWidth="1"/>
    <col min="19" max="19" width="7.83203125" style="1" customWidth="1"/>
    <col min="20" max="20" width="6.6640625" style="1" customWidth="1"/>
    <col min="21" max="21" width="7.83203125" style="1" customWidth="1"/>
    <col min="22" max="22" width="5.83203125" style="1" customWidth="1"/>
    <col min="23" max="23" width="8.33203125" style="1" customWidth="1"/>
    <col min="24" max="24" width="6.6640625" style="1" customWidth="1"/>
    <col min="25" max="25" width="8.33203125" style="1" customWidth="1"/>
    <col min="26" max="26" width="8.6640625" style="1" customWidth="1"/>
    <col min="27" max="31" width="9" style="1"/>
    <col min="32" max="32" width="7.5" style="1" customWidth="1"/>
    <col min="33" max="33" width="9" style="1"/>
    <col min="34" max="34" width="7.33203125" style="1" customWidth="1"/>
    <col min="35" max="16384" width="9" style="1"/>
  </cols>
  <sheetData>
    <row r="1" spans="1:32" ht="3" customHeight="1" thickBot="1"/>
    <row r="2" spans="1:32" ht="14.25" customHeight="1">
      <c r="B2" s="665" t="s">
        <v>82</v>
      </c>
      <c r="C2" s="665"/>
      <c r="D2" s="665"/>
      <c r="E2" s="665"/>
      <c r="F2" s="927" t="s">
        <v>351</v>
      </c>
      <c r="G2" s="927"/>
      <c r="H2" s="927"/>
      <c r="I2" s="927"/>
      <c r="J2" s="927"/>
      <c r="K2" s="927"/>
    </row>
    <row r="3" spans="1:32" ht="13.5" customHeight="1">
      <c r="B3" s="666" t="s">
        <v>83</v>
      </c>
      <c r="C3" s="666"/>
      <c r="D3" s="666"/>
      <c r="E3" s="666"/>
      <c r="F3" s="577" t="s">
        <v>352</v>
      </c>
      <c r="G3" s="578"/>
      <c r="H3" s="578"/>
      <c r="I3" s="578"/>
      <c r="J3" s="578"/>
      <c r="K3" s="579"/>
      <c r="M3" s="16"/>
      <c r="N3" s="16"/>
      <c r="O3" s="16"/>
    </row>
    <row r="4" spans="1:32" ht="16.5" customHeight="1" thickBot="1">
      <c r="B4" s="667" t="s">
        <v>106</v>
      </c>
      <c r="C4" s="667"/>
      <c r="D4" s="667"/>
      <c r="E4" s="667"/>
      <c r="F4" s="928" t="s">
        <v>346</v>
      </c>
      <c r="G4" s="928"/>
      <c r="H4" s="928"/>
      <c r="I4" s="928"/>
      <c r="J4" s="928"/>
      <c r="K4" s="928"/>
    </row>
    <row r="5" spans="1:32" ht="9" customHeight="1"/>
    <row r="6" spans="1:32" ht="9" customHeight="1"/>
    <row r="7" spans="1:32" ht="18.75" customHeight="1" thickBot="1">
      <c r="B7" s="66" t="s">
        <v>43</v>
      </c>
      <c r="C7" s="38"/>
      <c r="D7" s="38"/>
      <c r="E7" s="38"/>
      <c r="G7" s="368">
        <v>3</v>
      </c>
      <c r="H7" s="233"/>
      <c r="I7" s="233"/>
      <c r="J7" s="233"/>
      <c r="K7" s="233"/>
    </row>
    <row r="8" spans="1:32" ht="11.25" customHeight="1" thickBot="1">
      <c r="B8" s="932">
        <v>6</v>
      </c>
      <c r="C8" s="933"/>
      <c r="D8" s="933"/>
      <c r="E8" s="934"/>
      <c r="F8" s="520" t="s">
        <v>107</v>
      </c>
      <c r="G8" s="521"/>
      <c r="H8" s="520" t="s">
        <v>108</v>
      </c>
      <c r="I8" s="521"/>
      <c r="J8" s="520" t="s">
        <v>109</v>
      </c>
      <c r="K8" s="521"/>
      <c r="L8" s="520" t="s">
        <v>110</v>
      </c>
      <c r="M8" s="521"/>
      <c r="N8" s="520" t="s">
        <v>111</v>
      </c>
      <c r="O8" s="596"/>
      <c r="P8" s="520" t="s">
        <v>126</v>
      </c>
      <c r="Q8" s="521"/>
      <c r="R8" s="520" t="s">
        <v>112</v>
      </c>
      <c r="S8" s="521"/>
      <c r="T8" s="520" t="s">
        <v>113</v>
      </c>
      <c r="U8" s="521"/>
      <c r="V8" s="940" t="s">
        <v>4</v>
      </c>
      <c r="W8" s="815"/>
      <c r="X8" s="501" t="s">
        <v>84</v>
      </c>
      <c r="Y8" s="495"/>
      <c r="Z8" s="54"/>
      <c r="AA8" s="44"/>
      <c r="AB8" s="45"/>
      <c r="AC8" s="45"/>
      <c r="AD8" s="39"/>
      <c r="AE8" s="42"/>
      <c r="AF8" s="42"/>
    </row>
    <row r="9" spans="1:32" ht="11.25" customHeight="1" thickBot="1">
      <c r="B9" s="935"/>
      <c r="C9" s="673"/>
      <c r="D9" s="673"/>
      <c r="E9" s="936"/>
      <c r="F9" s="31" t="s">
        <v>123</v>
      </c>
      <c r="G9" s="33">
        <v>0</v>
      </c>
      <c r="H9" s="32" t="s">
        <v>123</v>
      </c>
      <c r="I9" s="33">
        <v>0</v>
      </c>
      <c r="J9" s="32" t="s">
        <v>123</v>
      </c>
      <c r="K9" s="33">
        <v>0</v>
      </c>
      <c r="L9" s="32" t="s">
        <v>123</v>
      </c>
      <c r="M9" s="33">
        <v>0</v>
      </c>
      <c r="N9" s="32" t="s">
        <v>123</v>
      </c>
      <c r="O9" s="33">
        <v>0</v>
      </c>
      <c r="P9" s="32" t="s">
        <v>123</v>
      </c>
      <c r="Q9" s="33">
        <v>0</v>
      </c>
      <c r="R9" s="32" t="s">
        <v>123</v>
      </c>
      <c r="S9" s="33">
        <v>0</v>
      </c>
      <c r="T9" s="32" t="s">
        <v>123</v>
      </c>
      <c r="U9" s="33">
        <v>0</v>
      </c>
      <c r="V9" s="509"/>
      <c r="W9" s="941"/>
      <c r="X9" s="944">
        <v>100</v>
      </c>
      <c r="Y9" s="945"/>
      <c r="Z9" s="55"/>
      <c r="AA9" s="46"/>
      <c r="AB9" s="45"/>
      <c r="AC9" s="45"/>
      <c r="AD9" s="36"/>
      <c r="AE9" s="37"/>
      <c r="AF9" s="42"/>
    </row>
    <row r="10" spans="1:32" ht="11.25" customHeight="1">
      <c r="A10" s="2"/>
      <c r="B10" s="929" t="s">
        <v>0</v>
      </c>
      <c r="C10" s="677"/>
      <c r="D10" s="507" t="s">
        <v>1</v>
      </c>
      <c r="E10" s="926" t="s">
        <v>2</v>
      </c>
      <c r="F10" s="31" t="s">
        <v>124</v>
      </c>
      <c r="G10" s="33">
        <v>0</v>
      </c>
      <c r="H10" s="32" t="s">
        <v>124</v>
      </c>
      <c r="I10" s="33">
        <v>0</v>
      </c>
      <c r="J10" s="32" t="s">
        <v>124</v>
      </c>
      <c r="K10" s="33">
        <v>0</v>
      </c>
      <c r="L10" s="32" t="s">
        <v>124</v>
      </c>
      <c r="M10" s="33">
        <v>0</v>
      </c>
      <c r="N10" s="32" t="s">
        <v>124</v>
      </c>
      <c r="O10" s="33">
        <v>0</v>
      </c>
      <c r="P10" s="32" t="s">
        <v>124</v>
      </c>
      <c r="Q10" s="33">
        <v>0</v>
      </c>
      <c r="R10" s="32" t="s">
        <v>124</v>
      </c>
      <c r="S10" s="33">
        <v>0</v>
      </c>
      <c r="T10" s="32" t="s">
        <v>124</v>
      </c>
      <c r="U10" s="33">
        <v>0</v>
      </c>
      <c r="V10" s="942"/>
      <c r="W10" s="943"/>
      <c r="X10" s="509" t="s">
        <v>103</v>
      </c>
      <c r="Y10" s="812" t="s">
        <v>42</v>
      </c>
      <c r="Z10" s="55"/>
      <c r="AA10" s="44"/>
      <c r="AB10" s="50"/>
      <c r="AC10" s="57"/>
      <c r="AD10" s="39"/>
      <c r="AE10" s="39"/>
      <c r="AF10" s="42"/>
    </row>
    <row r="11" spans="1:32" ht="11.25" customHeight="1" thickBot="1">
      <c r="A11" s="2"/>
      <c r="B11" s="880"/>
      <c r="C11" s="678"/>
      <c r="D11" s="511"/>
      <c r="E11" s="882"/>
      <c r="F11" s="512" t="s">
        <v>127</v>
      </c>
      <c r="G11" s="819"/>
      <c r="H11" s="850" t="s">
        <v>127</v>
      </c>
      <c r="I11" s="819"/>
      <c r="J11" s="850" t="s">
        <v>127</v>
      </c>
      <c r="K11" s="819"/>
      <c r="L11" s="850" t="s">
        <v>127</v>
      </c>
      <c r="M11" s="819"/>
      <c r="N11" s="850" t="s">
        <v>127</v>
      </c>
      <c r="O11" s="819"/>
      <c r="P11" s="850" t="s">
        <v>127</v>
      </c>
      <c r="Q11" s="819"/>
      <c r="R11" s="850" t="s">
        <v>127</v>
      </c>
      <c r="S11" s="819"/>
      <c r="T11" s="850" t="s">
        <v>127</v>
      </c>
      <c r="U11" s="819"/>
      <c r="V11" s="135" t="s">
        <v>127</v>
      </c>
      <c r="W11" s="13" t="s">
        <v>3</v>
      </c>
      <c r="X11" s="511"/>
      <c r="Y11" s="883"/>
      <c r="Z11" s="56"/>
      <c r="AA11" s="47"/>
      <c r="AB11" s="58"/>
      <c r="AC11" s="59"/>
      <c r="AD11" s="39"/>
      <c r="AE11" s="39"/>
      <c r="AF11" s="42"/>
    </row>
    <row r="12" spans="1:32" ht="11.25" customHeight="1">
      <c r="A12" s="2"/>
      <c r="B12" s="7" t="s">
        <v>6</v>
      </c>
      <c r="C12" s="5" t="s">
        <v>230</v>
      </c>
      <c r="D12" s="3" t="s">
        <v>37</v>
      </c>
      <c r="E12" s="4"/>
      <c r="F12" s="1000">
        <v>0</v>
      </c>
      <c r="G12" s="998"/>
      <c r="H12" s="998">
        <v>0</v>
      </c>
      <c r="I12" s="998"/>
      <c r="J12" s="998">
        <v>0</v>
      </c>
      <c r="K12" s="998"/>
      <c r="L12" s="998">
        <v>0</v>
      </c>
      <c r="M12" s="998"/>
      <c r="N12" s="998">
        <v>0</v>
      </c>
      <c r="O12" s="998"/>
      <c r="P12" s="998">
        <v>0</v>
      </c>
      <c r="Q12" s="998"/>
      <c r="R12" s="998">
        <v>0</v>
      </c>
      <c r="S12" s="998"/>
      <c r="T12" s="956">
        <v>0</v>
      </c>
      <c r="U12" s="955"/>
      <c r="V12" s="92">
        <f t="shared" ref="V12:V42" si="0">SUM(F12,H12,J12,L12,N12,P12,R12,T12)</f>
        <v>0</v>
      </c>
      <c r="W12" s="91">
        <v>0</v>
      </c>
      <c r="X12" s="90">
        <f t="shared" ref="X12:X42" si="1">IF($X$9=0,0,Y12/$X$9)</f>
        <v>0</v>
      </c>
      <c r="Y12" s="93">
        <v>0</v>
      </c>
      <c r="Z12" s="94">
        <f t="shared" ref="Z12:Z42" si="2">W12-Y12</f>
        <v>0</v>
      </c>
      <c r="AA12" s="48"/>
      <c r="AB12" s="60"/>
      <c r="AC12" s="61"/>
      <c r="AD12" s="41"/>
      <c r="AE12" s="40"/>
      <c r="AF12" s="40"/>
    </row>
    <row r="13" spans="1:32" ht="11.25" customHeight="1">
      <c r="A13" s="2"/>
      <c r="B13" s="9" t="s">
        <v>7</v>
      </c>
      <c r="C13" s="10" t="s">
        <v>231</v>
      </c>
      <c r="D13" s="6" t="s">
        <v>37</v>
      </c>
      <c r="E13" s="11"/>
      <c r="F13" s="999">
        <v>0</v>
      </c>
      <c r="G13" s="997"/>
      <c r="H13" s="997">
        <v>0</v>
      </c>
      <c r="I13" s="997"/>
      <c r="J13" s="997">
        <v>0</v>
      </c>
      <c r="K13" s="997"/>
      <c r="L13" s="997">
        <v>0</v>
      </c>
      <c r="M13" s="997"/>
      <c r="N13" s="997">
        <v>0</v>
      </c>
      <c r="O13" s="997"/>
      <c r="P13" s="997">
        <v>0</v>
      </c>
      <c r="Q13" s="997"/>
      <c r="R13" s="997">
        <v>0</v>
      </c>
      <c r="S13" s="997"/>
      <c r="T13" s="930">
        <v>0</v>
      </c>
      <c r="U13" s="931"/>
      <c r="V13" s="92">
        <f t="shared" si="0"/>
        <v>0</v>
      </c>
      <c r="W13" s="95">
        <v>0</v>
      </c>
      <c r="X13" s="92">
        <f t="shared" si="1"/>
        <v>0</v>
      </c>
      <c r="Y13" s="96">
        <v>0</v>
      </c>
      <c r="Z13" s="97">
        <f t="shared" si="2"/>
        <v>0</v>
      </c>
      <c r="AA13" s="48"/>
      <c r="AB13" s="60"/>
      <c r="AC13" s="61"/>
      <c r="AD13" s="41"/>
      <c r="AE13" s="40"/>
      <c r="AF13" s="40"/>
    </row>
    <row r="14" spans="1:32" ht="11.25" customHeight="1">
      <c r="A14" s="2"/>
      <c r="B14" s="9" t="s">
        <v>8</v>
      </c>
      <c r="C14" s="10" t="s">
        <v>232</v>
      </c>
      <c r="D14" s="6" t="s">
        <v>37</v>
      </c>
      <c r="E14" s="11"/>
      <c r="F14" s="999">
        <v>0</v>
      </c>
      <c r="G14" s="997"/>
      <c r="H14" s="997">
        <v>0</v>
      </c>
      <c r="I14" s="997"/>
      <c r="J14" s="997">
        <v>0</v>
      </c>
      <c r="K14" s="997"/>
      <c r="L14" s="997">
        <v>0</v>
      </c>
      <c r="M14" s="997"/>
      <c r="N14" s="997">
        <v>0</v>
      </c>
      <c r="O14" s="997"/>
      <c r="P14" s="997">
        <v>0</v>
      </c>
      <c r="Q14" s="997"/>
      <c r="R14" s="997">
        <v>0</v>
      </c>
      <c r="S14" s="997"/>
      <c r="T14" s="930">
        <v>0</v>
      </c>
      <c r="U14" s="931"/>
      <c r="V14" s="92">
        <f t="shared" si="0"/>
        <v>0</v>
      </c>
      <c r="W14" s="95">
        <v>0</v>
      </c>
      <c r="X14" s="92">
        <f t="shared" si="1"/>
        <v>0</v>
      </c>
      <c r="Y14" s="96">
        <v>0</v>
      </c>
      <c r="Z14" s="97">
        <f t="shared" si="2"/>
        <v>0</v>
      </c>
      <c r="AA14" s="48"/>
      <c r="AB14" s="60"/>
      <c r="AC14" s="61"/>
      <c r="AD14" s="41"/>
      <c r="AE14" s="40"/>
      <c r="AF14" s="40"/>
    </row>
    <row r="15" spans="1:32" ht="11.25" customHeight="1">
      <c r="A15" s="2"/>
      <c r="B15" s="9" t="s">
        <v>9</v>
      </c>
      <c r="C15" s="10" t="s">
        <v>233</v>
      </c>
      <c r="D15" s="6" t="s">
        <v>37</v>
      </c>
      <c r="E15" s="11"/>
      <c r="F15" s="999">
        <v>0</v>
      </c>
      <c r="G15" s="997"/>
      <c r="H15" s="997">
        <v>0</v>
      </c>
      <c r="I15" s="997"/>
      <c r="J15" s="997">
        <v>0</v>
      </c>
      <c r="K15" s="997"/>
      <c r="L15" s="997">
        <v>0</v>
      </c>
      <c r="M15" s="997"/>
      <c r="N15" s="997">
        <v>0</v>
      </c>
      <c r="O15" s="997"/>
      <c r="P15" s="997">
        <v>0</v>
      </c>
      <c r="Q15" s="997"/>
      <c r="R15" s="997">
        <v>0</v>
      </c>
      <c r="S15" s="997"/>
      <c r="T15" s="930">
        <v>0</v>
      </c>
      <c r="U15" s="931"/>
      <c r="V15" s="92">
        <f t="shared" si="0"/>
        <v>0</v>
      </c>
      <c r="W15" s="95">
        <v>0</v>
      </c>
      <c r="X15" s="92">
        <f t="shared" si="1"/>
        <v>0</v>
      </c>
      <c r="Y15" s="96">
        <v>0</v>
      </c>
      <c r="Z15" s="97">
        <f t="shared" si="2"/>
        <v>0</v>
      </c>
      <c r="AA15" s="48"/>
      <c r="AB15" s="60"/>
      <c r="AC15" s="61"/>
      <c r="AD15" s="41"/>
      <c r="AE15" s="40"/>
      <c r="AF15" s="40"/>
    </row>
    <row r="16" spans="1:32" ht="11.25" customHeight="1">
      <c r="A16" s="2"/>
      <c r="B16" s="9" t="s">
        <v>10</v>
      </c>
      <c r="C16" s="10" t="s">
        <v>347</v>
      </c>
      <c r="D16" s="6" t="s">
        <v>37</v>
      </c>
      <c r="E16" s="11"/>
      <c r="F16" s="999">
        <v>0</v>
      </c>
      <c r="G16" s="997"/>
      <c r="H16" s="997">
        <v>0</v>
      </c>
      <c r="I16" s="997"/>
      <c r="J16" s="997">
        <v>0</v>
      </c>
      <c r="K16" s="997"/>
      <c r="L16" s="997">
        <v>0</v>
      </c>
      <c r="M16" s="997"/>
      <c r="N16" s="997">
        <v>0</v>
      </c>
      <c r="O16" s="997"/>
      <c r="P16" s="997">
        <v>0</v>
      </c>
      <c r="Q16" s="997"/>
      <c r="R16" s="997">
        <v>0</v>
      </c>
      <c r="S16" s="997"/>
      <c r="T16" s="930">
        <v>0</v>
      </c>
      <c r="U16" s="931"/>
      <c r="V16" s="92">
        <f t="shared" si="0"/>
        <v>0</v>
      </c>
      <c r="W16" s="95">
        <v>0</v>
      </c>
      <c r="X16" s="92">
        <f t="shared" si="1"/>
        <v>0</v>
      </c>
      <c r="Y16" s="96">
        <v>0</v>
      </c>
      <c r="Z16" s="97">
        <f t="shared" si="2"/>
        <v>0</v>
      </c>
      <c r="AA16" s="48"/>
      <c r="AB16" s="60"/>
      <c r="AC16" s="61"/>
      <c r="AD16" s="41"/>
      <c r="AE16" s="40"/>
      <c r="AF16" s="40"/>
    </row>
    <row r="17" spans="1:32" ht="11.25" customHeight="1">
      <c r="A17" s="2"/>
      <c r="B17" s="9" t="s">
        <v>11</v>
      </c>
      <c r="C17" s="10" t="s">
        <v>348</v>
      </c>
      <c r="D17" s="6" t="s">
        <v>37</v>
      </c>
      <c r="E17" s="11"/>
      <c r="F17" s="999">
        <v>0</v>
      </c>
      <c r="G17" s="997"/>
      <c r="H17" s="997">
        <v>0</v>
      </c>
      <c r="I17" s="997"/>
      <c r="J17" s="997">
        <v>0</v>
      </c>
      <c r="K17" s="997"/>
      <c r="L17" s="997">
        <v>0</v>
      </c>
      <c r="M17" s="997"/>
      <c r="N17" s="997">
        <v>0</v>
      </c>
      <c r="O17" s="997"/>
      <c r="P17" s="997">
        <v>0</v>
      </c>
      <c r="Q17" s="997"/>
      <c r="R17" s="997">
        <v>0</v>
      </c>
      <c r="S17" s="997"/>
      <c r="T17" s="930">
        <v>0</v>
      </c>
      <c r="U17" s="931"/>
      <c r="V17" s="92">
        <f t="shared" si="0"/>
        <v>0</v>
      </c>
      <c r="W17" s="95">
        <v>0</v>
      </c>
      <c r="X17" s="92">
        <f t="shared" si="1"/>
        <v>0</v>
      </c>
      <c r="Y17" s="96">
        <v>0</v>
      </c>
      <c r="Z17" s="97">
        <f t="shared" si="2"/>
        <v>0</v>
      </c>
      <c r="AA17" s="48"/>
      <c r="AB17" s="60"/>
      <c r="AC17" s="61"/>
      <c r="AD17" s="41"/>
      <c r="AE17" s="40"/>
      <c r="AF17" s="40"/>
    </row>
    <row r="18" spans="1:32" ht="11.25" customHeight="1">
      <c r="A18" s="2"/>
      <c r="B18" s="9" t="s">
        <v>12</v>
      </c>
      <c r="C18" s="10" t="s">
        <v>229</v>
      </c>
      <c r="D18" s="6" t="s">
        <v>37</v>
      </c>
      <c r="E18" s="11"/>
      <c r="F18" s="999">
        <v>0</v>
      </c>
      <c r="G18" s="997"/>
      <c r="H18" s="997">
        <v>0</v>
      </c>
      <c r="I18" s="997"/>
      <c r="J18" s="997">
        <v>0</v>
      </c>
      <c r="K18" s="997"/>
      <c r="L18" s="997">
        <v>0</v>
      </c>
      <c r="M18" s="997"/>
      <c r="N18" s="997">
        <v>0</v>
      </c>
      <c r="O18" s="997"/>
      <c r="P18" s="997">
        <v>0</v>
      </c>
      <c r="Q18" s="997"/>
      <c r="R18" s="997">
        <v>0</v>
      </c>
      <c r="S18" s="997"/>
      <c r="T18" s="930">
        <v>0</v>
      </c>
      <c r="U18" s="931"/>
      <c r="V18" s="92">
        <f t="shared" si="0"/>
        <v>0</v>
      </c>
      <c r="W18" s="95">
        <v>0</v>
      </c>
      <c r="X18" s="92">
        <f t="shared" si="1"/>
        <v>0</v>
      </c>
      <c r="Y18" s="96">
        <v>0</v>
      </c>
      <c r="Z18" s="97">
        <f t="shared" si="2"/>
        <v>0</v>
      </c>
      <c r="AA18" s="48"/>
      <c r="AB18" s="60"/>
      <c r="AC18" s="61"/>
      <c r="AD18" s="41"/>
      <c r="AE18" s="40"/>
      <c r="AF18" s="40"/>
    </row>
    <row r="19" spans="1:32" ht="11.25" customHeight="1">
      <c r="A19" s="2"/>
      <c r="B19" s="9" t="s">
        <v>13</v>
      </c>
      <c r="C19" s="10" t="s">
        <v>230</v>
      </c>
      <c r="D19" s="6" t="s">
        <v>38</v>
      </c>
      <c r="E19" s="11"/>
      <c r="F19" s="999">
        <v>0</v>
      </c>
      <c r="G19" s="997"/>
      <c r="H19" s="997">
        <v>0</v>
      </c>
      <c r="I19" s="997"/>
      <c r="J19" s="997">
        <v>0</v>
      </c>
      <c r="K19" s="997"/>
      <c r="L19" s="997">
        <v>0</v>
      </c>
      <c r="M19" s="997"/>
      <c r="N19" s="997">
        <v>0</v>
      </c>
      <c r="O19" s="997"/>
      <c r="P19" s="997">
        <v>0</v>
      </c>
      <c r="Q19" s="997"/>
      <c r="R19" s="997">
        <v>0</v>
      </c>
      <c r="S19" s="997"/>
      <c r="T19" s="930">
        <v>0</v>
      </c>
      <c r="U19" s="931"/>
      <c r="V19" s="92">
        <f t="shared" si="0"/>
        <v>0</v>
      </c>
      <c r="W19" s="95">
        <v>0</v>
      </c>
      <c r="X19" s="92">
        <f t="shared" si="1"/>
        <v>0</v>
      </c>
      <c r="Y19" s="96">
        <v>0</v>
      </c>
      <c r="Z19" s="97">
        <f t="shared" si="2"/>
        <v>0</v>
      </c>
      <c r="AA19" s="48"/>
      <c r="AB19" s="60"/>
      <c r="AC19" s="61"/>
      <c r="AD19" s="41"/>
      <c r="AE19" s="40"/>
      <c r="AF19" s="40"/>
    </row>
    <row r="20" spans="1:32" ht="11.25" customHeight="1">
      <c r="A20" s="2"/>
      <c r="B20" s="9" t="s">
        <v>14</v>
      </c>
      <c r="C20" s="10" t="s">
        <v>231</v>
      </c>
      <c r="D20" s="6" t="s">
        <v>38</v>
      </c>
      <c r="E20" s="11"/>
      <c r="F20" s="999">
        <v>0</v>
      </c>
      <c r="G20" s="997"/>
      <c r="H20" s="997">
        <v>0</v>
      </c>
      <c r="I20" s="997"/>
      <c r="J20" s="997">
        <v>0</v>
      </c>
      <c r="K20" s="997"/>
      <c r="L20" s="997">
        <v>0</v>
      </c>
      <c r="M20" s="997"/>
      <c r="N20" s="997">
        <v>0</v>
      </c>
      <c r="O20" s="997"/>
      <c r="P20" s="997">
        <v>0</v>
      </c>
      <c r="Q20" s="997"/>
      <c r="R20" s="997">
        <v>0</v>
      </c>
      <c r="S20" s="997"/>
      <c r="T20" s="930">
        <v>0</v>
      </c>
      <c r="U20" s="931"/>
      <c r="V20" s="92">
        <f t="shared" si="0"/>
        <v>0</v>
      </c>
      <c r="W20" s="95">
        <v>0</v>
      </c>
      <c r="X20" s="92">
        <f t="shared" si="1"/>
        <v>0</v>
      </c>
      <c r="Y20" s="96">
        <v>0</v>
      </c>
      <c r="Z20" s="97">
        <f t="shared" si="2"/>
        <v>0</v>
      </c>
      <c r="AA20" s="48"/>
      <c r="AB20" s="60"/>
      <c r="AC20" s="61"/>
      <c r="AD20" s="41"/>
      <c r="AE20" s="40"/>
      <c r="AF20" s="40"/>
    </row>
    <row r="21" spans="1:32" ht="11.25" customHeight="1">
      <c r="A21" s="2"/>
      <c r="B21" s="9" t="s">
        <v>15</v>
      </c>
      <c r="C21" s="10" t="s">
        <v>232</v>
      </c>
      <c r="D21" s="6" t="s">
        <v>38</v>
      </c>
      <c r="E21" s="11"/>
      <c r="F21" s="999">
        <v>0</v>
      </c>
      <c r="G21" s="997"/>
      <c r="H21" s="997">
        <v>0</v>
      </c>
      <c r="I21" s="997"/>
      <c r="J21" s="997">
        <v>0</v>
      </c>
      <c r="K21" s="997"/>
      <c r="L21" s="997">
        <v>0</v>
      </c>
      <c r="M21" s="997"/>
      <c r="N21" s="997">
        <v>0</v>
      </c>
      <c r="O21" s="997"/>
      <c r="P21" s="997">
        <v>0</v>
      </c>
      <c r="Q21" s="997"/>
      <c r="R21" s="997">
        <v>0</v>
      </c>
      <c r="S21" s="997"/>
      <c r="T21" s="930">
        <v>0</v>
      </c>
      <c r="U21" s="931"/>
      <c r="V21" s="92">
        <f t="shared" si="0"/>
        <v>0</v>
      </c>
      <c r="W21" s="95">
        <v>0</v>
      </c>
      <c r="X21" s="92">
        <f t="shared" si="1"/>
        <v>0</v>
      </c>
      <c r="Y21" s="96">
        <v>0</v>
      </c>
      <c r="Z21" s="97">
        <f t="shared" si="2"/>
        <v>0</v>
      </c>
      <c r="AA21" s="48"/>
      <c r="AB21" s="60"/>
      <c r="AC21" s="61"/>
      <c r="AD21" s="41"/>
      <c r="AE21" s="40"/>
      <c r="AF21" s="40"/>
    </row>
    <row r="22" spans="1:32" ht="11.25" customHeight="1">
      <c r="A22" s="2"/>
      <c r="B22" s="9" t="s">
        <v>16</v>
      </c>
      <c r="C22" s="10" t="s">
        <v>233</v>
      </c>
      <c r="D22" s="6" t="s">
        <v>38</v>
      </c>
      <c r="E22" s="11"/>
      <c r="F22" s="999">
        <v>0</v>
      </c>
      <c r="G22" s="997"/>
      <c r="H22" s="997">
        <v>0</v>
      </c>
      <c r="I22" s="997"/>
      <c r="J22" s="997">
        <v>0</v>
      </c>
      <c r="K22" s="997"/>
      <c r="L22" s="997">
        <v>0</v>
      </c>
      <c r="M22" s="997"/>
      <c r="N22" s="997">
        <v>0</v>
      </c>
      <c r="O22" s="997"/>
      <c r="P22" s="997">
        <v>0</v>
      </c>
      <c r="Q22" s="997"/>
      <c r="R22" s="997">
        <v>0</v>
      </c>
      <c r="S22" s="997"/>
      <c r="T22" s="930">
        <v>0</v>
      </c>
      <c r="U22" s="931"/>
      <c r="V22" s="92">
        <f t="shared" si="0"/>
        <v>0</v>
      </c>
      <c r="W22" s="95">
        <v>0</v>
      </c>
      <c r="X22" s="92">
        <f t="shared" si="1"/>
        <v>0</v>
      </c>
      <c r="Y22" s="96">
        <v>0</v>
      </c>
      <c r="Z22" s="97">
        <f t="shared" si="2"/>
        <v>0</v>
      </c>
      <c r="AA22" s="48"/>
      <c r="AB22" s="60"/>
      <c r="AC22" s="61"/>
      <c r="AD22" s="41"/>
      <c r="AE22" s="40"/>
      <c r="AF22" s="40"/>
    </row>
    <row r="23" spans="1:32" ht="11.25" customHeight="1">
      <c r="A23" s="2"/>
      <c r="B23" s="9" t="s">
        <v>17</v>
      </c>
      <c r="C23" s="10" t="s">
        <v>347</v>
      </c>
      <c r="D23" s="6" t="s">
        <v>38</v>
      </c>
      <c r="E23" s="11"/>
      <c r="F23" s="999">
        <v>0</v>
      </c>
      <c r="G23" s="997"/>
      <c r="H23" s="997">
        <v>0</v>
      </c>
      <c r="I23" s="997"/>
      <c r="J23" s="997">
        <v>0</v>
      </c>
      <c r="K23" s="997"/>
      <c r="L23" s="997">
        <v>0</v>
      </c>
      <c r="M23" s="997"/>
      <c r="N23" s="997">
        <v>0</v>
      </c>
      <c r="O23" s="997"/>
      <c r="P23" s="997">
        <v>0</v>
      </c>
      <c r="Q23" s="997"/>
      <c r="R23" s="997">
        <v>0</v>
      </c>
      <c r="S23" s="997"/>
      <c r="T23" s="930">
        <v>0</v>
      </c>
      <c r="U23" s="931"/>
      <c r="V23" s="92">
        <f t="shared" si="0"/>
        <v>0</v>
      </c>
      <c r="W23" s="95">
        <v>0</v>
      </c>
      <c r="X23" s="92">
        <f t="shared" si="1"/>
        <v>0</v>
      </c>
      <c r="Y23" s="96">
        <v>0</v>
      </c>
      <c r="Z23" s="97">
        <f t="shared" si="2"/>
        <v>0</v>
      </c>
      <c r="AA23" s="48"/>
      <c r="AB23" s="60"/>
      <c r="AC23" s="61"/>
      <c r="AD23" s="41"/>
      <c r="AE23" s="40"/>
      <c r="AF23" s="40"/>
    </row>
    <row r="24" spans="1:32" ht="11.25" customHeight="1">
      <c r="A24" s="2"/>
      <c r="B24" s="9" t="s">
        <v>18</v>
      </c>
      <c r="C24" s="10" t="s">
        <v>348</v>
      </c>
      <c r="D24" s="6" t="s">
        <v>38</v>
      </c>
      <c r="E24" s="11"/>
      <c r="F24" s="999">
        <v>0</v>
      </c>
      <c r="G24" s="997"/>
      <c r="H24" s="997">
        <v>0</v>
      </c>
      <c r="I24" s="997"/>
      <c r="J24" s="997">
        <v>0</v>
      </c>
      <c r="K24" s="997"/>
      <c r="L24" s="997">
        <v>0</v>
      </c>
      <c r="M24" s="997"/>
      <c r="N24" s="997">
        <v>0</v>
      </c>
      <c r="O24" s="997"/>
      <c r="P24" s="997">
        <v>0</v>
      </c>
      <c r="Q24" s="997"/>
      <c r="R24" s="997">
        <v>0</v>
      </c>
      <c r="S24" s="997"/>
      <c r="T24" s="930">
        <v>0</v>
      </c>
      <c r="U24" s="931"/>
      <c r="V24" s="92">
        <f t="shared" si="0"/>
        <v>0</v>
      </c>
      <c r="W24" s="95">
        <v>0</v>
      </c>
      <c r="X24" s="92">
        <f t="shared" si="1"/>
        <v>0</v>
      </c>
      <c r="Y24" s="96">
        <v>0</v>
      </c>
      <c r="Z24" s="97">
        <f t="shared" si="2"/>
        <v>0</v>
      </c>
      <c r="AA24" s="48"/>
      <c r="AB24" s="60"/>
      <c r="AC24" s="61"/>
      <c r="AD24" s="41"/>
      <c r="AE24" s="40"/>
      <c r="AF24" s="40"/>
    </row>
    <row r="25" spans="1:32" ht="11.25" customHeight="1">
      <c r="A25" s="2"/>
      <c r="B25" s="9" t="s">
        <v>19</v>
      </c>
      <c r="C25" s="10" t="s">
        <v>229</v>
      </c>
      <c r="D25" s="6" t="s">
        <v>38</v>
      </c>
      <c r="E25" s="11"/>
      <c r="F25" s="999">
        <v>0</v>
      </c>
      <c r="G25" s="997"/>
      <c r="H25" s="997">
        <v>0</v>
      </c>
      <c r="I25" s="997"/>
      <c r="J25" s="997">
        <v>0</v>
      </c>
      <c r="K25" s="997"/>
      <c r="L25" s="997">
        <v>0</v>
      </c>
      <c r="M25" s="997"/>
      <c r="N25" s="997">
        <v>0</v>
      </c>
      <c r="O25" s="997"/>
      <c r="P25" s="997">
        <v>0</v>
      </c>
      <c r="Q25" s="997"/>
      <c r="R25" s="997">
        <v>0</v>
      </c>
      <c r="S25" s="997"/>
      <c r="T25" s="930">
        <v>0</v>
      </c>
      <c r="U25" s="931"/>
      <c r="V25" s="92">
        <f t="shared" si="0"/>
        <v>0</v>
      </c>
      <c r="W25" s="95">
        <v>0</v>
      </c>
      <c r="X25" s="92">
        <f t="shared" si="1"/>
        <v>0</v>
      </c>
      <c r="Y25" s="96">
        <v>0</v>
      </c>
      <c r="Z25" s="97">
        <f t="shared" si="2"/>
        <v>0</v>
      </c>
      <c r="AA25" s="48"/>
      <c r="AB25" s="60"/>
      <c r="AC25" s="61"/>
      <c r="AD25" s="41"/>
      <c r="AE25" s="40"/>
      <c r="AF25" s="40"/>
    </row>
    <row r="26" spans="1:32" ht="11.25" customHeight="1">
      <c r="A26" s="2"/>
      <c r="B26" s="9" t="s">
        <v>20</v>
      </c>
      <c r="C26" s="10" t="s">
        <v>230</v>
      </c>
      <c r="D26" s="6" t="s">
        <v>39</v>
      </c>
      <c r="E26" s="11"/>
      <c r="F26" s="999">
        <v>0</v>
      </c>
      <c r="G26" s="997"/>
      <c r="H26" s="997">
        <v>0</v>
      </c>
      <c r="I26" s="997"/>
      <c r="J26" s="997">
        <v>0</v>
      </c>
      <c r="K26" s="997"/>
      <c r="L26" s="997">
        <v>0</v>
      </c>
      <c r="M26" s="997"/>
      <c r="N26" s="997">
        <v>0</v>
      </c>
      <c r="O26" s="997"/>
      <c r="P26" s="997">
        <v>0</v>
      </c>
      <c r="Q26" s="997"/>
      <c r="R26" s="997">
        <v>0</v>
      </c>
      <c r="S26" s="997"/>
      <c r="T26" s="930">
        <v>0</v>
      </c>
      <c r="U26" s="931"/>
      <c r="V26" s="92">
        <f t="shared" si="0"/>
        <v>0</v>
      </c>
      <c r="W26" s="95">
        <v>0</v>
      </c>
      <c r="X26" s="92">
        <f t="shared" si="1"/>
        <v>0</v>
      </c>
      <c r="Y26" s="96">
        <v>0</v>
      </c>
      <c r="Z26" s="97">
        <f t="shared" si="2"/>
        <v>0</v>
      </c>
      <c r="AA26" s="48"/>
      <c r="AB26" s="60"/>
      <c r="AC26" s="61"/>
      <c r="AD26" s="41"/>
      <c r="AE26" s="40"/>
      <c r="AF26" s="40"/>
    </row>
    <row r="27" spans="1:32" ht="11.25" customHeight="1">
      <c r="A27" s="2"/>
      <c r="B27" s="9" t="s">
        <v>21</v>
      </c>
      <c r="C27" s="10" t="s">
        <v>231</v>
      </c>
      <c r="D27" s="6" t="s">
        <v>39</v>
      </c>
      <c r="E27" s="11"/>
      <c r="F27" s="999">
        <v>0</v>
      </c>
      <c r="G27" s="997"/>
      <c r="H27" s="997">
        <v>0</v>
      </c>
      <c r="I27" s="997"/>
      <c r="J27" s="997">
        <v>0</v>
      </c>
      <c r="K27" s="997"/>
      <c r="L27" s="997">
        <v>0</v>
      </c>
      <c r="M27" s="997"/>
      <c r="N27" s="997">
        <v>0</v>
      </c>
      <c r="O27" s="997"/>
      <c r="P27" s="997">
        <v>0</v>
      </c>
      <c r="Q27" s="997"/>
      <c r="R27" s="997">
        <v>0</v>
      </c>
      <c r="S27" s="997"/>
      <c r="T27" s="930">
        <v>0</v>
      </c>
      <c r="U27" s="931"/>
      <c r="V27" s="92">
        <f t="shared" si="0"/>
        <v>0</v>
      </c>
      <c r="W27" s="95">
        <v>0</v>
      </c>
      <c r="X27" s="92">
        <f t="shared" si="1"/>
        <v>0</v>
      </c>
      <c r="Y27" s="96">
        <v>0</v>
      </c>
      <c r="Z27" s="97">
        <f t="shared" si="2"/>
        <v>0</v>
      </c>
      <c r="AA27" s="48"/>
      <c r="AB27" s="60"/>
      <c r="AC27" s="61"/>
      <c r="AD27" s="41"/>
      <c r="AE27" s="40"/>
      <c r="AF27" s="40"/>
    </row>
    <row r="28" spans="1:32" ht="11.25" customHeight="1">
      <c r="A28" s="2"/>
      <c r="B28" s="9" t="s">
        <v>22</v>
      </c>
      <c r="C28" s="10" t="s">
        <v>232</v>
      </c>
      <c r="D28" s="6" t="s">
        <v>39</v>
      </c>
      <c r="E28" s="11"/>
      <c r="F28" s="999">
        <v>0</v>
      </c>
      <c r="G28" s="997"/>
      <c r="H28" s="997">
        <v>0</v>
      </c>
      <c r="I28" s="997"/>
      <c r="J28" s="997">
        <v>0</v>
      </c>
      <c r="K28" s="997"/>
      <c r="L28" s="997">
        <v>0</v>
      </c>
      <c r="M28" s="997"/>
      <c r="N28" s="997">
        <v>0</v>
      </c>
      <c r="O28" s="997"/>
      <c r="P28" s="997">
        <v>0</v>
      </c>
      <c r="Q28" s="997"/>
      <c r="R28" s="997">
        <v>0</v>
      </c>
      <c r="S28" s="997"/>
      <c r="T28" s="930">
        <v>0</v>
      </c>
      <c r="U28" s="931"/>
      <c r="V28" s="92">
        <f t="shared" si="0"/>
        <v>0</v>
      </c>
      <c r="W28" s="95">
        <v>0</v>
      </c>
      <c r="X28" s="92">
        <f t="shared" si="1"/>
        <v>0</v>
      </c>
      <c r="Y28" s="96">
        <v>0</v>
      </c>
      <c r="Z28" s="97">
        <f t="shared" si="2"/>
        <v>0</v>
      </c>
      <c r="AA28" s="48"/>
      <c r="AB28" s="60"/>
      <c r="AC28" s="61"/>
      <c r="AD28" s="41"/>
      <c r="AE28" s="40"/>
      <c r="AF28" s="40"/>
    </row>
    <row r="29" spans="1:32" ht="11.25" customHeight="1">
      <c r="A29" s="2"/>
      <c r="B29" s="9" t="s">
        <v>23</v>
      </c>
      <c r="C29" s="10" t="s">
        <v>233</v>
      </c>
      <c r="D29" s="6" t="s">
        <v>39</v>
      </c>
      <c r="E29" s="11"/>
      <c r="F29" s="999">
        <v>0</v>
      </c>
      <c r="G29" s="997"/>
      <c r="H29" s="997">
        <v>0</v>
      </c>
      <c r="I29" s="997"/>
      <c r="J29" s="997">
        <v>0</v>
      </c>
      <c r="K29" s="997"/>
      <c r="L29" s="997">
        <v>0</v>
      </c>
      <c r="M29" s="997"/>
      <c r="N29" s="997">
        <v>0</v>
      </c>
      <c r="O29" s="997"/>
      <c r="P29" s="997">
        <v>0</v>
      </c>
      <c r="Q29" s="997"/>
      <c r="R29" s="997">
        <v>0</v>
      </c>
      <c r="S29" s="997"/>
      <c r="T29" s="930">
        <v>0</v>
      </c>
      <c r="U29" s="931"/>
      <c r="V29" s="92">
        <f t="shared" si="0"/>
        <v>0</v>
      </c>
      <c r="W29" s="95">
        <v>0</v>
      </c>
      <c r="X29" s="92">
        <f t="shared" si="1"/>
        <v>0</v>
      </c>
      <c r="Y29" s="96">
        <v>0</v>
      </c>
      <c r="Z29" s="97">
        <f t="shared" si="2"/>
        <v>0</v>
      </c>
      <c r="AA29" s="48"/>
      <c r="AB29" s="60"/>
      <c r="AC29" s="61"/>
      <c r="AD29" s="41"/>
      <c r="AE29" s="40"/>
      <c r="AF29" s="40"/>
    </row>
    <row r="30" spans="1:32" ht="10.5" customHeight="1">
      <c r="A30" s="2"/>
      <c r="B30" s="9" t="s">
        <v>24</v>
      </c>
      <c r="C30" s="10" t="s">
        <v>347</v>
      </c>
      <c r="D30" s="6" t="s">
        <v>39</v>
      </c>
      <c r="E30" s="11"/>
      <c r="F30" s="999">
        <v>0</v>
      </c>
      <c r="G30" s="997"/>
      <c r="H30" s="997">
        <v>0</v>
      </c>
      <c r="I30" s="997"/>
      <c r="J30" s="997">
        <v>0</v>
      </c>
      <c r="K30" s="997"/>
      <c r="L30" s="997">
        <v>0</v>
      </c>
      <c r="M30" s="997"/>
      <c r="N30" s="997">
        <v>0</v>
      </c>
      <c r="O30" s="997"/>
      <c r="P30" s="997">
        <v>0</v>
      </c>
      <c r="Q30" s="997"/>
      <c r="R30" s="997">
        <v>0</v>
      </c>
      <c r="S30" s="997"/>
      <c r="T30" s="930">
        <v>0</v>
      </c>
      <c r="U30" s="931"/>
      <c r="V30" s="92">
        <f t="shared" si="0"/>
        <v>0</v>
      </c>
      <c r="W30" s="95">
        <v>0</v>
      </c>
      <c r="X30" s="92">
        <f t="shared" si="1"/>
        <v>0</v>
      </c>
      <c r="Y30" s="96">
        <v>0</v>
      </c>
      <c r="Z30" s="97">
        <f t="shared" si="2"/>
        <v>0</v>
      </c>
      <c r="AA30" s="48"/>
      <c r="AB30" s="60"/>
      <c r="AC30" s="61"/>
      <c r="AD30" s="41"/>
      <c r="AE30" s="40"/>
      <c r="AF30" s="40"/>
    </row>
    <row r="31" spans="1:32" ht="11.25" customHeight="1">
      <c r="A31" s="2"/>
      <c r="B31" s="9" t="s">
        <v>25</v>
      </c>
      <c r="C31" s="10" t="s">
        <v>348</v>
      </c>
      <c r="D31" s="6" t="s">
        <v>39</v>
      </c>
      <c r="E31" s="11"/>
      <c r="F31" s="999">
        <v>0</v>
      </c>
      <c r="G31" s="997"/>
      <c r="H31" s="997">
        <v>0</v>
      </c>
      <c r="I31" s="997"/>
      <c r="J31" s="997">
        <v>0</v>
      </c>
      <c r="K31" s="997"/>
      <c r="L31" s="997">
        <v>0</v>
      </c>
      <c r="M31" s="997"/>
      <c r="N31" s="997">
        <v>0</v>
      </c>
      <c r="O31" s="997"/>
      <c r="P31" s="997">
        <v>0</v>
      </c>
      <c r="Q31" s="997"/>
      <c r="R31" s="997">
        <v>0</v>
      </c>
      <c r="S31" s="997"/>
      <c r="T31" s="930">
        <v>0</v>
      </c>
      <c r="U31" s="931"/>
      <c r="V31" s="92">
        <f t="shared" si="0"/>
        <v>0</v>
      </c>
      <c r="W31" s="95">
        <v>0</v>
      </c>
      <c r="X31" s="92">
        <f t="shared" si="1"/>
        <v>0</v>
      </c>
      <c r="Y31" s="96">
        <v>0</v>
      </c>
      <c r="Z31" s="97">
        <f t="shared" si="2"/>
        <v>0</v>
      </c>
      <c r="AA31" s="48"/>
      <c r="AB31" s="60"/>
      <c r="AC31" s="61"/>
      <c r="AD31" s="41"/>
      <c r="AE31" s="40"/>
      <c r="AF31" s="40"/>
    </row>
    <row r="32" spans="1:32" ht="11.25" customHeight="1">
      <c r="A32" s="2"/>
      <c r="B32" s="9" t="s">
        <v>26</v>
      </c>
      <c r="C32" s="10" t="s">
        <v>229</v>
      </c>
      <c r="D32" s="6" t="s">
        <v>39</v>
      </c>
      <c r="E32" s="11"/>
      <c r="F32" s="999">
        <v>0</v>
      </c>
      <c r="G32" s="997"/>
      <c r="H32" s="997">
        <v>0</v>
      </c>
      <c r="I32" s="997"/>
      <c r="J32" s="997">
        <v>0</v>
      </c>
      <c r="K32" s="997"/>
      <c r="L32" s="997">
        <v>0</v>
      </c>
      <c r="M32" s="997"/>
      <c r="N32" s="997">
        <v>0</v>
      </c>
      <c r="O32" s="997"/>
      <c r="P32" s="997">
        <v>0</v>
      </c>
      <c r="Q32" s="997"/>
      <c r="R32" s="997">
        <v>0</v>
      </c>
      <c r="S32" s="997"/>
      <c r="T32" s="930">
        <v>0</v>
      </c>
      <c r="U32" s="931"/>
      <c r="V32" s="92">
        <f t="shared" si="0"/>
        <v>0</v>
      </c>
      <c r="W32" s="95">
        <v>0</v>
      </c>
      <c r="X32" s="92">
        <f t="shared" si="1"/>
        <v>0</v>
      </c>
      <c r="Y32" s="96">
        <v>0</v>
      </c>
      <c r="Z32" s="97">
        <f t="shared" si="2"/>
        <v>0</v>
      </c>
      <c r="AA32" s="48"/>
      <c r="AB32" s="60"/>
      <c r="AC32" s="61"/>
      <c r="AD32" s="41"/>
      <c r="AE32" s="40"/>
      <c r="AF32" s="40"/>
    </row>
    <row r="33" spans="1:32" ht="11.25" customHeight="1">
      <c r="A33" s="2"/>
      <c r="B33" s="9" t="s">
        <v>27</v>
      </c>
      <c r="C33" s="10" t="s">
        <v>230</v>
      </c>
      <c r="D33" s="6" t="s">
        <v>40</v>
      </c>
      <c r="E33" s="11"/>
      <c r="F33" s="999">
        <v>0</v>
      </c>
      <c r="G33" s="997"/>
      <c r="H33" s="997">
        <v>0</v>
      </c>
      <c r="I33" s="997"/>
      <c r="J33" s="997">
        <v>0</v>
      </c>
      <c r="K33" s="997"/>
      <c r="L33" s="997">
        <v>0</v>
      </c>
      <c r="M33" s="997"/>
      <c r="N33" s="997">
        <v>0</v>
      </c>
      <c r="O33" s="997"/>
      <c r="P33" s="997">
        <v>0</v>
      </c>
      <c r="Q33" s="997"/>
      <c r="R33" s="997">
        <v>0</v>
      </c>
      <c r="S33" s="997"/>
      <c r="T33" s="930">
        <v>0</v>
      </c>
      <c r="U33" s="931"/>
      <c r="V33" s="92">
        <f t="shared" si="0"/>
        <v>0</v>
      </c>
      <c r="W33" s="95">
        <v>0</v>
      </c>
      <c r="X33" s="92">
        <f t="shared" si="1"/>
        <v>0</v>
      </c>
      <c r="Y33" s="96">
        <v>0</v>
      </c>
      <c r="Z33" s="97">
        <f t="shared" si="2"/>
        <v>0</v>
      </c>
      <c r="AA33" s="48"/>
      <c r="AB33" s="60"/>
      <c r="AC33" s="61"/>
      <c r="AD33" s="41"/>
      <c r="AE33" s="40"/>
      <c r="AF33" s="40"/>
    </row>
    <row r="34" spans="1:32" ht="11.25" customHeight="1">
      <c r="A34" s="2"/>
      <c r="B34" s="9" t="s">
        <v>28</v>
      </c>
      <c r="C34" s="10" t="s">
        <v>231</v>
      </c>
      <c r="D34" s="6" t="s">
        <v>40</v>
      </c>
      <c r="E34" s="11"/>
      <c r="F34" s="999">
        <v>0</v>
      </c>
      <c r="G34" s="997"/>
      <c r="H34" s="997">
        <v>0</v>
      </c>
      <c r="I34" s="997"/>
      <c r="J34" s="997">
        <v>0</v>
      </c>
      <c r="K34" s="997"/>
      <c r="L34" s="997">
        <v>0</v>
      </c>
      <c r="M34" s="997"/>
      <c r="N34" s="997">
        <v>0</v>
      </c>
      <c r="O34" s="997"/>
      <c r="P34" s="997">
        <v>0</v>
      </c>
      <c r="Q34" s="997"/>
      <c r="R34" s="997">
        <v>0</v>
      </c>
      <c r="S34" s="997"/>
      <c r="T34" s="930">
        <v>0</v>
      </c>
      <c r="U34" s="931"/>
      <c r="V34" s="92">
        <f t="shared" si="0"/>
        <v>0</v>
      </c>
      <c r="W34" s="95">
        <v>0</v>
      </c>
      <c r="X34" s="92">
        <f t="shared" si="1"/>
        <v>0</v>
      </c>
      <c r="Y34" s="96">
        <v>0</v>
      </c>
      <c r="Z34" s="97">
        <f t="shared" si="2"/>
        <v>0</v>
      </c>
      <c r="AA34" s="48"/>
      <c r="AB34" s="60"/>
      <c r="AC34" s="61"/>
      <c r="AD34" s="41"/>
      <c r="AE34" s="40"/>
      <c r="AF34" s="40"/>
    </row>
    <row r="35" spans="1:32" ht="11.25" customHeight="1">
      <c r="A35" s="2"/>
      <c r="B35" s="9" t="s">
        <v>29</v>
      </c>
      <c r="C35" s="10" t="s">
        <v>232</v>
      </c>
      <c r="D35" s="6" t="s">
        <v>40</v>
      </c>
      <c r="E35" s="11"/>
      <c r="F35" s="999">
        <v>0</v>
      </c>
      <c r="G35" s="997"/>
      <c r="H35" s="997">
        <v>0</v>
      </c>
      <c r="I35" s="997"/>
      <c r="J35" s="997">
        <v>0</v>
      </c>
      <c r="K35" s="997"/>
      <c r="L35" s="997">
        <v>0</v>
      </c>
      <c r="M35" s="997"/>
      <c r="N35" s="997">
        <v>0</v>
      </c>
      <c r="O35" s="997"/>
      <c r="P35" s="997">
        <v>0</v>
      </c>
      <c r="Q35" s="997"/>
      <c r="R35" s="997">
        <v>0</v>
      </c>
      <c r="S35" s="997"/>
      <c r="T35" s="930">
        <v>0</v>
      </c>
      <c r="U35" s="931"/>
      <c r="V35" s="92">
        <f t="shared" si="0"/>
        <v>0</v>
      </c>
      <c r="W35" s="95">
        <v>0</v>
      </c>
      <c r="X35" s="92">
        <f t="shared" si="1"/>
        <v>0</v>
      </c>
      <c r="Y35" s="96">
        <v>0</v>
      </c>
      <c r="Z35" s="97">
        <f t="shared" si="2"/>
        <v>0</v>
      </c>
      <c r="AA35" s="48"/>
      <c r="AB35" s="60"/>
      <c r="AC35" s="61"/>
      <c r="AD35" s="41"/>
      <c r="AE35" s="40"/>
      <c r="AF35" s="40"/>
    </row>
    <row r="36" spans="1:32" ht="11.25" customHeight="1">
      <c r="A36" s="2"/>
      <c r="B36" s="9" t="s">
        <v>30</v>
      </c>
      <c r="C36" s="10" t="s">
        <v>233</v>
      </c>
      <c r="D36" s="6" t="s">
        <v>40</v>
      </c>
      <c r="E36" s="11"/>
      <c r="F36" s="999">
        <v>0</v>
      </c>
      <c r="G36" s="997"/>
      <c r="H36" s="997">
        <v>0</v>
      </c>
      <c r="I36" s="997"/>
      <c r="J36" s="997">
        <v>0</v>
      </c>
      <c r="K36" s="997"/>
      <c r="L36" s="997">
        <v>0</v>
      </c>
      <c r="M36" s="997"/>
      <c r="N36" s="997">
        <v>0</v>
      </c>
      <c r="O36" s="997"/>
      <c r="P36" s="997">
        <v>0</v>
      </c>
      <c r="Q36" s="997"/>
      <c r="R36" s="997">
        <v>0</v>
      </c>
      <c r="S36" s="997"/>
      <c r="T36" s="930">
        <v>0</v>
      </c>
      <c r="U36" s="931"/>
      <c r="V36" s="92">
        <f t="shared" si="0"/>
        <v>0</v>
      </c>
      <c r="W36" s="95">
        <v>0</v>
      </c>
      <c r="X36" s="92">
        <f t="shared" si="1"/>
        <v>0</v>
      </c>
      <c r="Y36" s="96">
        <v>0</v>
      </c>
      <c r="Z36" s="97">
        <f t="shared" si="2"/>
        <v>0</v>
      </c>
      <c r="AA36" s="48"/>
      <c r="AB36" s="60"/>
      <c r="AC36" s="61"/>
      <c r="AD36" s="41"/>
      <c r="AE36" s="40"/>
      <c r="AF36" s="40"/>
    </row>
    <row r="37" spans="1:32" ht="11.25" customHeight="1">
      <c r="A37" s="2"/>
      <c r="B37" s="9" t="s">
        <v>31</v>
      </c>
      <c r="C37" s="10" t="s">
        <v>347</v>
      </c>
      <c r="D37" s="6" t="s">
        <v>40</v>
      </c>
      <c r="E37" s="11"/>
      <c r="F37" s="999">
        <v>0</v>
      </c>
      <c r="G37" s="997"/>
      <c r="H37" s="997">
        <v>0</v>
      </c>
      <c r="I37" s="997"/>
      <c r="J37" s="997">
        <v>0</v>
      </c>
      <c r="K37" s="997"/>
      <c r="L37" s="997">
        <v>0</v>
      </c>
      <c r="M37" s="997"/>
      <c r="N37" s="997">
        <v>0</v>
      </c>
      <c r="O37" s="997"/>
      <c r="P37" s="997">
        <v>0</v>
      </c>
      <c r="Q37" s="997"/>
      <c r="R37" s="997">
        <v>0</v>
      </c>
      <c r="S37" s="997"/>
      <c r="T37" s="930">
        <v>0</v>
      </c>
      <c r="U37" s="931"/>
      <c r="V37" s="92">
        <f t="shared" si="0"/>
        <v>0</v>
      </c>
      <c r="W37" s="95">
        <v>0</v>
      </c>
      <c r="X37" s="92">
        <f t="shared" si="1"/>
        <v>0</v>
      </c>
      <c r="Y37" s="96">
        <v>0</v>
      </c>
      <c r="Z37" s="97">
        <f t="shared" si="2"/>
        <v>0</v>
      </c>
      <c r="AA37" s="48"/>
      <c r="AB37" s="60"/>
      <c r="AC37" s="61"/>
      <c r="AD37" s="41"/>
      <c r="AE37" s="40"/>
      <c r="AF37" s="40"/>
    </row>
    <row r="38" spans="1:32" ht="11.25" customHeight="1">
      <c r="A38" s="2"/>
      <c r="B38" s="9" t="s">
        <v>32</v>
      </c>
      <c r="C38" s="10" t="s">
        <v>348</v>
      </c>
      <c r="D38" s="6" t="s">
        <v>40</v>
      </c>
      <c r="E38" s="11"/>
      <c r="F38" s="999">
        <v>0</v>
      </c>
      <c r="G38" s="997"/>
      <c r="H38" s="997">
        <v>0</v>
      </c>
      <c r="I38" s="997"/>
      <c r="J38" s="997">
        <v>0</v>
      </c>
      <c r="K38" s="997"/>
      <c r="L38" s="997">
        <v>0</v>
      </c>
      <c r="M38" s="997"/>
      <c r="N38" s="997">
        <v>0</v>
      </c>
      <c r="O38" s="997"/>
      <c r="P38" s="997">
        <v>0</v>
      </c>
      <c r="Q38" s="997"/>
      <c r="R38" s="997">
        <v>0</v>
      </c>
      <c r="S38" s="997"/>
      <c r="T38" s="930">
        <v>0</v>
      </c>
      <c r="U38" s="931"/>
      <c r="V38" s="92">
        <f t="shared" si="0"/>
        <v>0</v>
      </c>
      <c r="W38" s="95">
        <v>0</v>
      </c>
      <c r="X38" s="92">
        <f t="shared" si="1"/>
        <v>0</v>
      </c>
      <c r="Y38" s="96">
        <v>0</v>
      </c>
      <c r="Z38" s="97">
        <f t="shared" si="2"/>
        <v>0</v>
      </c>
      <c r="AA38" s="48"/>
      <c r="AB38" s="60"/>
      <c r="AC38" s="61"/>
      <c r="AD38" s="41"/>
      <c r="AE38" s="40"/>
      <c r="AF38" s="40"/>
    </row>
    <row r="39" spans="1:32" ht="11.25" customHeight="1">
      <c r="A39" s="2"/>
      <c r="B39" s="9" t="s">
        <v>33</v>
      </c>
      <c r="C39" s="10" t="s">
        <v>229</v>
      </c>
      <c r="D39" s="6" t="s">
        <v>40</v>
      </c>
      <c r="E39" s="11"/>
      <c r="F39" s="999">
        <v>0</v>
      </c>
      <c r="G39" s="997"/>
      <c r="H39" s="997">
        <v>0</v>
      </c>
      <c r="I39" s="997"/>
      <c r="J39" s="997">
        <v>0</v>
      </c>
      <c r="K39" s="997"/>
      <c r="L39" s="997">
        <v>0</v>
      </c>
      <c r="M39" s="997"/>
      <c r="N39" s="997">
        <v>0</v>
      </c>
      <c r="O39" s="997"/>
      <c r="P39" s="997">
        <v>0</v>
      </c>
      <c r="Q39" s="997"/>
      <c r="R39" s="997">
        <v>0</v>
      </c>
      <c r="S39" s="997"/>
      <c r="T39" s="930">
        <v>0</v>
      </c>
      <c r="U39" s="931"/>
      <c r="V39" s="92">
        <f t="shared" si="0"/>
        <v>0</v>
      </c>
      <c r="W39" s="95">
        <v>0</v>
      </c>
      <c r="X39" s="92">
        <f t="shared" si="1"/>
        <v>0</v>
      </c>
      <c r="Y39" s="96">
        <v>0</v>
      </c>
      <c r="Z39" s="97">
        <f t="shared" si="2"/>
        <v>0</v>
      </c>
      <c r="AA39" s="48"/>
      <c r="AB39" s="60"/>
      <c r="AC39" s="61"/>
      <c r="AD39" s="41"/>
      <c r="AE39" s="40"/>
      <c r="AF39" s="40"/>
    </row>
    <row r="40" spans="1:32" ht="11.25" customHeight="1">
      <c r="A40" s="2"/>
      <c r="B40" s="9" t="s">
        <v>34</v>
      </c>
      <c r="C40" s="10" t="s">
        <v>230</v>
      </c>
      <c r="D40" s="6" t="s">
        <v>41</v>
      </c>
      <c r="E40" s="11"/>
      <c r="F40" s="999">
        <v>0</v>
      </c>
      <c r="G40" s="997"/>
      <c r="H40" s="997">
        <v>0</v>
      </c>
      <c r="I40" s="997"/>
      <c r="J40" s="997">
        <v>0</v>
      </c>
      <c r="K40" s="997"/>
      <c r="L40" s="997">
        <v>0</v>
      </c>
      <c r="M40" s="997"/>
      <c r="N40" s="997">
        <v>0</v>
      </c>
      <c r="O40" s="997"/>
      <c r="P40" s="997">
        <v>0</v>
      </c>
      <c r="Q40" s="997"/>
      <c r="R40" s="997">
        <v>0</v>
      </c>
      <c r="S40" s="997"/>
      <c r="T40" s="930">
        <v>0</v>
      </c>
      <c r="U40" s="931"/>
      <c r="V40" s="92">
        <f t="shared" si="0"/>
        <v>0</v>
      </c>
      <c r="W40" s="95">
        <v>0</v>
      </c>
      <c r="X40" s="92">
        <f t="shared" si="1"/>
        <v>0</v>
      </c>
      <c r="Y40" s="96">
        <v>0</v>
      </c>
      <c r="Z40" s="97">
        <f t="shared" si="2"/>
        <v>0</v>
      </c>
      <c r="AA40" s="48"/>
      <c r="AB40" s="60"/>
      <c r="AC40" s="61"/>
      <c r="AD40" s="41"/>
      <c r="AE40" s="40"/>
      <c r="AF40" s="40"/>
    </row>
    <row r="41" spans="1:32" ht="11.25" customHeight="1">
      <c r="A41" s="2"/>
      <c r="B41" s="9" t="s">
        <v>35</v>
      </c>
      <c r="C41" s="10" t="s">
        <v>231</v>
      </c>
      <c r="D41" s="6" t="s">
        <v>41</v>
      </c>
      <c r="E41" s="11"/>
      <c r="F41" s="999">
        <v>0</v>
      </c>
      <c r="G41" s="997"/>
      <c r="H41" s="997">
        <v>0</v>
      </c>
      <c r="I41" s="997"/>
      <c r="J41" s="997">
        <v>0</v>
      </c>
      <c r="K41" s="997"/>
      <c r="L41" s="997">
        <v>0</v>
      </c>
      <c r="M41" s="997"/>
      <c r="N41" s="997">
        <v>0</v>
      </c>
      <c r="O41" s="997"/>
      <c r="P41" s="997">
        <v>0</v>
      </c>
      <c r="Q41" s="997"/>
      <c r="R41" s="997">
        <v>0</v>
      </c>
      <c r="S41" s="997"/>
      <c r="T41" s="930">
        <v>0</v>
      </c>
      <c r="U41" s="931"/>
      <c r="V41" s="92">
        <f t="shared" si="0"/>
        <v>0</v>
      </c>
      <c r="W41" s="95">
        <v>0</v>
      </c>
      <c r="X41" s="92">
        <f t="shared" si="1"/>
        <v>0</v>
      </c>
      <c r="Y41" s="96">
        <v>0</v>
      </c>
      <c r="Z41" s="97">
        <f t="shared" si="2"/>
        <v>0</v>
      </c>
      <c r="AA41" s="48"/>
      <c r="AB41" s="60"/>
      <c r="AC41" s="61"/>
      <c r="AD41" s="41"/>
      <c r="AE41" s="40"/>
      <c r="AF41" s="40"/>
    </row>
    <row r="42" spans="1:32" ht="11.25" customHeight="1">
      <c r="A42" s="2"/>
      <c r="B42" s="9" t="s">
        <v>36</v>
      </c>
      <c r="C42" s="10"/>
      <c r="D42" s="6" t="s">
        <v>41</v>
      </c>
      <c r="E42" s="11"/>
      <c r="F42" s="999">
        <v>0</v>
      </c>
      <c r="G42" s="997"/>
      <c r="H42" s="997">
        <v>0</v>
      </c>
      <c r="I42" s="997"/>
      <c r="J42" s="997">
        <v>0</v>
      </c>
      <c r="K42" s="997"/>
      <c r="L42" s="997">
        <v>0</v>
      </c>
      <c r="M42" s="997"/>
      <c r="N42" s="997">
        <v>0</v>
      </c>
      <c r="O42" s="997"/>
      <c r="P42" s="997">
        <v>0</v>
      </c>
      <c r="Q42" s="997"/>
      <c r="R42" s="997">
        <v>0</v>
      </c>
      <c r="S42" s="997"/>
      <c r="T42" s="930">
        <v>0</v>
      </c>
      <c r="U42" s="931"/>
      <c r="V42" s="92">
        <f t="shared" si="0"/>
        <v>0</v>
      </c>
      <c r="W42" s="95">
        <v>0</v>
      </c>
      <c r="X42" s="92">
        <f t="shared" si="1"/>
        <v>0</v>
      </c>
      <c r="Y42" s="96">
        <v>0</v>
      </c>
      <c r="Z42" s="97">
        <f t="shared" si="2"/>
        <v>0</v>
      </c>
      <c r="AA42" s="48"/>
      <c r="AB42" s="60"/>
      <c r="AC42" s="61"/>
      <c r="AD42" s="41"/>
      <c r="AE42" s="40"/>
      <c r="AF42" s="40"/>
    </row>
    <row r="43" spans="1:32" ht="11.25" customHeight="1" thickBot="1">
      <c r="A43" s="2"/>
      <c r="B43" s="17"/>
      <c r="C43" s="18"/>
      <c r="D43" s="19"/>
      <c r="E43" s="20"/>
      <c r="F43" s="1001"/>
      <c r="G43" s="1002"/>
      <c r="H43" s="1002"/>
      <c r="I43" s="1002"/>
      <c r="J43" s="1002"/>
      <c r="K43" s="1002"/>
      <c r="L43" s="1002"/>
      <c r="M43" s="1002"/>
      <c r="N43" s="1002"/>
      <c r="O43" s="1002"/>
      <c r="P43" s="1002"/>
      <c r="Q43" s="1002"/>
      <c r="R43" s="1002"/>
      <c r="S43" s="1002"/>
      <c r="T43" s="966"/>
      <c r="U43" s="959"/>
      <c r="V43" s="98"/>
      <c r="W43" s="99"/>
      <c r="X43" s="98"/>
      <c r="Y43" s="100"/>
      <c r="Z43" s="101"/>
      <c r="AA43" s="48"/>
      <c r="AB43" s="60"/>
      <c r="AC43" s="61"/>
      <c r="AD43" s="41"/>
      <c r="AE43" s="40"/>
      <c r="AF43" s="40"/>
    </row>
    <row r="44" spans="1:32" s="67" customFormat="1" ht="18.75" customHeight="1" thickTop="1" thickBot="1">
      <c r="B44" s="412" t="s">
        <v>44</v>
      </c>
      <c r="C44" s="413"/>
      <c r="D44" s="84"/>
      <c r="E44" s="85"/>
      <c r="F44" s="960">
        <f>SUM(F12:F42)</f>
        <v>0</v>
      </c>
      <c r="G44" s="961"/>
      <c r="H44" s="967">
        <f>SUM(H12:H42)</f>
        <v>0</v>
      </c>
      <c r="I44" s="961"/>
      <c r="J44" s="967">
        <f>SUM(J12:J42)</f>
        <v>0</v>
      </c>
      <c r="K44" s="961"/>
      <c r="L44" s="967">
        <f>SUM(L12:L42)</f>
        <v>0</v>
      </c>
      <c r="M44" s="961"/>
      <c r="N44" s="967">
        <f>SUM(N12:N42)</f>
        <v>0</v>
      </c>
      <c r="O44" s="961"/>
      <c r="P44" s="967">
        <f>SUM(P12:P42)</f>
        <v>0</v>
      </c>
      <c r="Q44" s="961"/>
      <c r="R44" s="967">
        <f>SUM(R12:R42)</f>
        <v>0</v>
      </c>
      <c r="S44" s="961"/>
      <c r="T44" s="967">
        <f>SUM(T12:T42)</f>
        <v>0</v>
      </c>
      <c r="U44" s="961"/>
      <c r="V44" s="103">
        <f>SUM(V12:V42)</f>
        <v>0</v>
      </c>
      <c r="W44" s="102">
        <f>SUM(W12:W42)</f>
        <v>0</v>
      </c>
      <c r="X44" s="103">
        <f>SUM(X12:X42)</f>
        <v>0</v>
      </c>
      <c r="Y44" s="104">
        <f>SUM(Y12:Y42)</f>
        <v>0</v>
      </c>
      <c r="Z44" s="105">
        <f>SUM(Z12:Z42)</f>
        <v>0</v>
      </c>
      <c r="AA44" s="69"/>
      <c r="AB44" s="70"/>
      <c r="AC44" s="71"/>
      <c r="AD44" s="72"/>
      <c r="AE44" s="73"/>
      <c r="AF44" s="73"/>
    </row>
    <row r="45" spans="1:32" ht="11.25" customHeight="1" thickBot="1">
      <c r="AA45" s="49"/>
      <c r="AB45" s="49"/>
      <c r="AC45" s="49"/>
      <c r="AD45" s="2"/>
      <c r="AE45" s="2"/>
      <c r="AF45" s="2"/>
    </row>
    <row r="46" spans="1:32" ht="11.25" customHeight="1">
      <c r="B46" s="507" t="s">
        <v>73</v>
      </c>
      <c r="C46" s="508"/>
      <c r="D46" s="508"/>
      <c r="E46" s="815"/>
      <c r="F46" s="507" t="s">
        <v>66</v>
      </c>
      <c r="G46" s="611"/>
      <c r="H46" s="522" t="s">
        <v>65</v>
      </c>
      <c r="I46" s="611"/>
      <c r="J46" s="522" t="s">
        <v>67</v>
      </c>
      <c r="K46" s="611"/>
      <c r="L46" s="522" t="s">
        <v>68</v>
      </c>
      <c r="M46" s="611"/>
      <c r="N46" s="522" t="s">
        <v>69</v>
      </c>
      <c r="O46" s="611"/>
      <c r="P46" s="522" t="s">
        <v>70</v>
      </c>
      <c r="Q46" s="611"/>
      <c r="R46" s="522" t="s">
        <v>71</v>
      </c>
      <c r="S46" s="611"/>
      <c r="T46" s="522" t="s">
        <v>72</v>
      </c>
      <c r="U46" s="611"/>
      <c r="V46" s="885" t="s">
        <v>4</v>
      </c>
      <c r="W46" s="693"/>
      <c r="X46" s="594" t="s">
        <v>84</v>
      </c>
      <c r="Y46" s="894"/>
      <c r="Z46" s="52" t="s">
        <v>45</v>
      </c>
      <c r="AA46" s="44"/>
      <c r="AB46" s="50"/>
      <c r="AC46" s="50"/>
      <c r="AD46" s="39"/>
      <c r="AE46" s="39"/>
      <c r="AF46" s="35"/>
    </row>
    <row r="47" spans="1:32" ht="11.25" customHeight="1" thickBot="1">
      <c r="B47" s="511"/>
      <c r="C47" s="419"/>
      <c r="D47" s="419"/>
      <c r="E47" s="586"/>
      <c r="F47" s="511"/>
      <c r="G47" s="886"/>
      <c r="H47" s="883"/>
      <c r="I47" s="886"/>
      <c r="J47" s="883"/>
      <c r="K47" s="886"/>
      <c r="L47" s="883"/>
      <c r="M47" s="886"/>
      <c r="N47" s="883"/>
      <c r="O47" s="886"/>
      <c r="P47" s="883"/>
      <c r="Q47" s="886"/>
      <c r="R47" s="883"/>
      <c r="S47" s="886"/>
      <c r="T47" s="883"/>
      <c r="U47" s="886"/>
      <c r="V47" s="135" t="s">
        <v>127</v>
      </c>
      <c r="W47" s="13" t="s">
        <v>3</v>
      </c>
      <c r="X47" s="599" t="s">
        <v>3</v>
      </c>
      <c r="Y47" s="895"/>
      <c r="Z47" s="53" t="s">
        <v>46</v>
      </c>
      <c r="AA47" s="50"/>
      <c r="AB47" s="50"/>
      <c r="AC47" s="57"/>
      <c r="AD47" s="39"/>
      <c r="AE47" s="39"/>
      <c r="AF47" s="35"/>
    </row>
    <row r="48" spans="1:32" s="67" customFormat="1" ht="18.75" customHeight="1" thickBot="1">
      <c r="B48" s="511" t="s">
        <v>125</v>
      </c>
      <c r="C48" s="419"/>
      <c r="D48" s="419"/>
      <c r="E48" s="419"/>
      <c r="F48" s="968">
        <f>IF(V44=0,0,(F44/V44))</f>
        <v>0</v>
      </c>
      <c r="G48" s="887"/>
      <c r="H48" s="887">
        <f>IF(V44=0,0,(H44/V44))</f>
        <v>0</v>
      </c>
      <c r="I48" s="887"/>
      <c r="J48" s="887">
        <f>IF(V44=0,0,(J44/V44))</f>
        <v>0</v>
      </c>
      <c r="K48" s="887"/>
      <c r="L48" s="887">
        <f>IF(V44=0,0,(L44/V44))</f>
        <v>0</v>
      </c>
      <c r="M48" s="887"/>
      <c r="N48" s="887">
        <f>IF(V44=0,0,(N44/V44))</f>
        <v>0</v>
      </c>
      <c r="O48" s="887"/>
      <c r="P48" s="887">
        <f>IF(V44=0,0,(P44/V44))</f>
        <v>0</v>
      </c>
      <c r="Q48" s="887"/>
      <c r="R48" s="887">
        <f>IF(V44=0,0,(R44/V44))</f>
        <v>0</v>
      </c>
      <c r="S48" s="887"/>
      <c r="T48" s="887">
        <f>IF(V44=0,0,(T44/V44))</f>
        <v>0</v>
      </c>
      <c r="U48" s="887"/>
      <c r="V48" s="78">
        <f>IF(V44=0,0,(V44/V44))</f>
        <v>0</v>
      </c>
      <c r="W48" s="79">
        <f>IF(W44=0,0,(W44/W44))</f>
        <v>0</v>
      </c>
      <c r="X48" s="888">
        <f>IF(W44=0,0,(Y44/W44))</f>
        <v>0</v>
      </c>
      <c r="Y48" s="889"/>
      <c r="Z48" s="80">
        <f>W48-X48</f>
        <v>0</v>
      </c>
      <c r="AA48" s="81"/>
      <c r="AB48" s="82"/>
      <c r="AC48" s="83"/>
      <c r="AD48" s="77"/>
      <c r="AE48" s="77"/>
      <c r="AF48" s="77"/>
    </row>
    <row r="49" spans="1:32" ht="13" thickBot="1"/>
    <row r="50" spans="1:32" ht="11.25" customHeight="1">
      <c r="B50" s="594" t="s">
        <v>48</v>
      </c>
      <c r="C50" s="595"/>
      <c r="D50" s="596" t="s">
        <v>50</v>
      </c>
      <c r="E50" s="521"/>
      <c r="F50" s="520" t="s">
        <v>51</v>
      </c>
      <c r="G50" s="521"/>
      <c r="H50" s="520" t="s">
        <v>52</v>
      </c>
      <c r="I50" s="521"/>
      <c r="J50" s="520" t="s">
        <v>53</v>
      </c>
      <c r="K50" s="521"/>
      <c r="L50" s="520" t="s">
        <v>54</v>
      </c>
      <c r="M50" s="521"/>
      <c r="N50" s="520" t="s">
        <v>55</v>
      </c>
      <c r="O50" s="521"/>
      <c r="P50" s="520" t="s">
        <v>56</v>
      </c>
      <c r="Q50" s="525"/>
      <c r="R50" s="695" t="s">
        <v>57</v>
      </c>
      <c r="S50" s="521"/>
      <c r="T50" s="520" t="s">
        <v>58</v>
      </c>
      <c r="U50" s="693"/>
    </row>
    <row r="51" spans="1:32" ht="11.25" customHeight="1" thickBot="1">
      <c r="B51" s="599" t="s">
        <v>49</v>
      </c>
      <c r="C51" s="600"/>
      <c r="D51" s="27" t="s">
        <v>125</v>
      </c>
      <c r="E51" s="26" t="s">
        <v>129</v>
      </c>
      <c r="F51" s="26" t="s">
        <v>125</v>
      </c>
      <c r="G51" s="26" t="s">
        <v>129</v>
      </c>
      <c r="H51" s="26" t="s">
        <v>125</v>
      </c>
      <c r="I51" s="26" t="s">
        <v>129</v>
      </c>
      <c r="J51" s="26" t="s">
        <v>125</v>
      </c>
      <c r="K51" s="26" t="s">
        <v>129</v>
      </c>
      <c r="L51" s="26" t="s">
        <v>125</v>
      </c>
      <c r="M51" s="26" t="s">
        <v>129</v>
      </c>
      <c r="N51" s="26" t="s">
        <v>125</v>
      </c>
      <c r="O51" s="26" t="s">
        <v>129</v>
      </c>
      <c r="P51" s="26" t="s">
        <v>125</v>
      </c>
      <c r="Q51" s="26" t="s">
        <v>129</v>
      </c>
      <c r="R51" s="28" t="s">
        <v>125</v>
      </c>
      <c r="S51" s="26" t="s">
        <v>129</v>
      </c>
      <c r="T51" s="26" t="s">
        <v>125</v>
      </c>
      <c r="U51" s="29" t="s">
        <v>129</v>
      </c>
    </row>
    <row r="52" spans="1:32" s="67" customFormat="1" ht="22.5" customHeight="1" thickBot="1">
      <c r="B52" s="601" t="s">
        <v>130</v>
      </c>
      <c r="C52" s="602"/>
      <c r="D52" s="124">
        <f>IF((S52+U52)=0,0,(E52/(S52+U52)))</f>
        <v>0</v>
      </c>
      <c r="E52" s="130">
        <v>0</v>
      </c>
      <c r="F52" s="124">
        <f>IF((S52+U52)=0,0,(G52/(S52+U52)))</f>
        <v>0</v>
      </c>
      <c r="G52" s="130">
        <v>0</v>
      </c>
      <c r="H52" s="124">
        <f>IF((S52+U52)=0,0,(I52/(S52+U52)))</f>
        <v>0</v>
      </c>
      <c r="I52" s="130">
        <v>0</v>
      </c>
      <c r="J52" s="124">
        <f>IF((S52+U52)=0,0,(K52/(S52+U52)))</f>
        <v>0</v>
      </c>
      <c r="K52" s="130">
        <v>0</v>
      </c>
      <c r="L52" s="124">
        <f>IF((S52+U52)=0,0,(M52/(S52+U52)))</f>
        <v>0</v>
      </c>
      <c r="M52" s="130">
        <v>0</v>
      </c>
      <c r="N52" s="124">
        <f>IF((S52+U52)=0,0,(O52/(S52+U52)))</f>
        <v>0</v>
      </c>
      <c r="O52" s="130">
        <v>0</v>
      </c>
      <c r="P52" s="124">
        <f>IF((S52+U52)=0,0,(Q52/(S52+U52)))</f>
        <v>0</v>
      </c>
      <c r="Q52" s="131">
        <v>0</v>
      </c>
      <c r="R52" s="134">
        <f>SUM(D52,F52,H52,J52,L52)</f>
        <v>0</v>
      </c>
      <c r="S52" s="132">
        <f>SUM(E52,G52,I52,K52,M52)</f>
        <v>0</v>
      </c>
      <c r="T52" s="79">
        <f>SUM(N52,P52)</f>
        <v>0</v>
      </c>
      <c r="U52" s="133">
        <f>SUM(O52,Q52)</f>
        <v>0</v>
      </c>
    </row>
    <row r="53" spans="1:32" s="67" customFormat="1" ht="22.5" hidden="1" customHeight="1" thickBot="1">
      <c r="B53" s="603" t="s">
        <v>122</v>
      </c>
      <c r="C53" s="604"/>
      <c r="D53" s="124">
        <f>IF((R52+T52)=0,0,(E52/(R52+T52)))</f>
        <v>0</v>
      </c>
      <c r="E53" s="125">
        <f>IF((S52+U52)=0,0,(E52/(S52+U52)))</f>
        <v>0</v>
      </c>
      <c r="F53" s="125">
        <f>IF((R52+T52)=0,0,(F52/(R52+T52)))</f>
        <v>0</v>
      </c>
      <c r="G53" s="125">
        <f>IF((S52+U52)=0,0,(G52/(S52+U52)))</f>
        <v>0</v>
      </c>
      <c r="H53" s="125">
        <f>IF((R52+T52)=0,0,(H52/(R52+T52)))</f>
        <v>0</v>
      </c>
      <c r="I53" s="125">
        <f>IF((S52+U52)=0,0,(I52/(S52+U52)))</f>
        <v>0</v>
      </c>
      <c r="J53" s="125">
        <f>IF((R52+T52)=0,0,(J52/(R52+T52)))</f>
        <v>0</v>
      </c>
      <c r="K53" s="125">
        <f>IF((S52+U52)=0,0,(K52/(S52+U52)))</f>
        <v>0</v>
      </c>
      <c r="L53" s="125">
        <f>IF((R52+T52)=0,0,(L52/(R52+T52)))</f>
        <v>0</v>
      </c>
      <c r="M53" s="125">
        <f>IF((S52+U52)=0,0,(M52/(S52+U52)))</f>
        <v>0</v>
      </c>
      <c r="N53" s="125">
        <f>IF((R52+T52)=0,0,(N52/(R52+T52)))</f>
        <v>0</v>
      </c>
      <c r="O53" s="125">
        <f>IF((S52+U52)=0,0,(O52/(S52+U52)))</f>
        <v>0</v>
      </c>
      <c r="P53" s="125">
        <f>IF((R52+T52)=0,0,(P52/(R52+T52)))</f>
        <v>0</v>
      </c>
      <c r="Q53" s="126">
        <f>IF((S52+U52)=0,0,(Q52/(S52+U52)))</f>
        <v>0</v>
      </c>
      <c r="R53" s="127">
        <f>IF((D52+F52+H52+J52+L52+N52+P52)=0,0,((D52+F52+H52+J52+L52)/(D52+F52+H52+J52+L52+N52+P52)))</f>
        <v>0</v>
      </c>
      <c r="S53" s="128">
        <f>IF((E52+G52+I52+K52+M52+O52+Q52)=0,0,((E52+G52+I52+K52+M52)/(E52+G52+I52+K52+M52+O52+Q52)))</f>
        <v>0</v>
      </c>
      <c r="T53" s="125">
        <f>IF((D52+F52+H52+J52+L52+N52+P52)=0,0,((N52+P52)/(D52+F52+H52+J52+L52+N52+P52)))</f>
        <v>0</v>
      </c>
      <c r="U53" s="129">
        <f>IF((E52+G52+I52+K52+M52+O52+Q52)=0,0,((O52+Q52)/(E52+G52+I52+K52+M52+O52+Q52)))</f>
        <v>0</v>
      </c>
    </row>
    <row r="54" spans="1:32" ht="11.25" customHeight="1" thickBot="1"/>
    <row r="55" spans="1:32" ht="11.25" customHeight="1">
      <c r="B55" s="594" t="s">
        <v>59</v>
      </c>
      <c r="C55" s="694"/>
      <c r="D55" s="520" t="s">
        <v>60</v>
      </c>
      <c r="E55" s="596"/>
      <c r="F55" s="520" t="s">
        <v>61</v>
      </c>
      <c r="G55" s="521"/>
      <c r="H55" s="520" t="s">
        <v>62</v>
      </c>
      <c r="I55" s="521"/>
      <c r="J55" s="520" t="s">
        <v>63</v>
      </c>
      <c r="K55" s="521"/>
      <c r="L55" s="520" t="s">
        <v>64</v>
      </c>
      <c r="M55" s="693"/>
    </row>
    <row r="56" spans="1:32" ht="11.25" customHeight="1" thickBot="1">
      <c r="B56" s="599" t="s">
        <v>49</v>
      </c>
      <c r="C56" s="612"/>
      <c r="D56" s="27" t="s">
        <v>125</v>
      </c>
      <c r="E56" s="26" t="s">
        <v>129</v>
      </c>
      <c r="F56" s="26" t="s">
        <v>125</v>
      </c>
      <c r="G56" s="26" t="s">
        <v>129</v>
      </c>
      <c r="H56" s="26" t="s">
        <v>125</v>
      </c>
      <c r="I56" s="26" t="s">
        <v>129</v>
      </c>
      <c r="J56" s="26" t="s">
        <v>125</v>
      </c>
      <c r="K56" s="26" t="s">
        <v>129</v>
      </c>
      <c r="L56" s="26" t="s">
        <v>125</v>
      </c>
      <c r="M56" s="29" t="s">
        <v>129</v>
      </c>
    </row>
    <row r="57" spans="1:32" s="67" customFormat="1" ht="22.5" customHeight="1" thickBot="1">
      <c r="B57" s="601" t="s">
        <v>130</v>
      </c>
      <c r="C57" s="602"/>
      <c r="D57" s="79">
        <f>IF((E57+G57+I57+K57+M57)=0,0,(E57/(E57+G57+I57+K57+M57)))</f>
        <v>0</v>
      </c>
      <c r="E57" s="130">
        <f>SUM(V12:V18)</f>
        <v>0</v>
      </c>
      <c r="F57" s="79">
        <f>IF((E57+G57+I57+K57+M57)=0,0,(G57/(E57+G57+I57+K57+M57)))</f>
        <v>0</v>
      </c>
      <c r="G57" s="130">
        <f>SUM(V19:V25)</f>
        <v>0</v>
      </c>
      <c r="H57" s="79">
        <f>IF((E57+G57+I57+K57+M57)=0,0,(I57/(E57+G57+I57+K57+M57)))</f>
        <v>0</v>
      </c>
      <c r="I57" s="130">
        <f>SUM(V26:V32)</f>
        <v>0</v>
      </c>
      <c r="J57" s="79">
        <f>IF((E57+G57+I57+K57+M57)=0,0,(K57/(E57+G57+I57+K57+M57)))</f>
        <v>0</v>
      </c>
      <c r="K57" s="130">
        <f>SUM(V33:V39)</f>
        <v>0</v>
      </c>
      <c r="L57" s="79">
        <f>IF((E57+G57+I57+K57+M57)=0,0,(M57/(E57+G57+I57+K57+M57)))</f>
        <v>0</v>
      </c>
      <c r="M57" s="133">
        <f>SUM(V40:V42)</f>
        <v>0</v>
      </c>
    </row>
    <row r="58" spans="1:32" s="67" customFormat="1" ht="22.5" hidden="1" customHeight="1" thickBot="1">
      <c r="B58" s="603" t="s">
        <v>122</v>
      </c>
      <c r="C58" s="720"/>
      <c r="D58" s="125">
        <f>IF((D57+F57+H57+J57+L57)=0,0,(D57/(D57+F57+H57+J57+L57)))</f>
        <v>0</v>
      </c>
      <c r="E58" s="125">
        <f>IF((E57+G57+I57+K57+M57)=0,0,(E57/(E57+G57+I57+K57+M57)))</f>
        <v>0</v>
      </c>
      <c r="F58" s="125">
        <f>IF((D57+F57+H57+J57+L57)=0,0,(F57/(D57+F57+H57+J57+L57)))</f>
        <v>0</v>
      </c>
      <c r="G58" s="125">
        <f>IF((E57+G57+I57+K57+M57)=0,0,(G57/(E57+G57+I57+K57+M57)))</f>
        <v>0</v>
      </c>
      <c r="H58" s="125">
        <f>IF((D57+F57+H57+J57+L57)=0,0,(H57/(D57+F57+H57+J57+L57)))</f>
        <v>0</v>
      </c>
      <c r="I58" s="125">
        <f>IF((E57+G57+I57+K57+M57)=0,0,(I57/(E57+G57+I57+K57+M57)))</f>
        <v>0</v>
      </c>
      <c r="J58" s="125">
        <f>IF((D57+F57+H57+J57+L57)=0,0,(J57/(D57+F57+H57+J57+L57)))</f>
        <v>0</v>
      </c>
      <c r="K58" s="125">
        <f>IF((E57+G57+I57+K57+M57)=0,0,(K57/(E57+G57+I57+K57+M57)))</f>
        <v>0</v>
      </c>
      <c r="L58" s="125">
        <f>IF((D57+F57+H57+J57+L57)=0,0,(L57/(D57+F57+H57+J57+L57)))</f>
        <v>0</v>
      </c>
      <c r="M58" s="129">
        <f>IF((E57+G57+I57+K57+M57)=0,0,(M57/(E57+G57+I57+K57+M57)))</f>
        <v>0</v>
      </c>
    </row>
    <row r="61" spans="1:32" ht="18.75" customHeight="1" thickBot="1">
      <c r="B61" s="66" t="s">
        <v>43</v>
      </c>
      <c r="C61" s="38"/>
      <c r="D61" s="38"/>
      <c r="E61" s="38"/>
      <c r="G61" s="368">
        <v>3</v>
      </c>
      <c r="H61" s="834"/>
      <c r="I61" s="834"/>
      <c r="J61" s="834"/>
      <c r="K61" s="834"/>
    </row>
    <row r="62" spans="1:32" ht="11.25" customHeight="1" thickBot="1">
      <c r="B62" s="835">
        <v>5</v>
      </c>
      <c r="C62" s="836"/>
      <c r="D62" s="836"/>
      <c r="E62" s="837"/>
      <c r="F62" s="747" t="s">
        <v>107</v>
      </c>
      <c r="G62" s="748"/>
      <c r="H62" s="747" t="s">
        <v>108</v>
      </c>
      <c r="I62" s="748"/>
      <c r="J62" s="747" t="s">
        <v>109</v>
      </c>
      <c r="K62" s="748"/>
      <c r="L62" s="747" t="s">
        <v>110</v>
      </c>
      <c r="M62" s="748"/>
      <c r="N62" s="747" t="s">
        <v>111</v>
      </c>
      <c r="O62" s="749"/>
      <c r="P62" s="747" t="s">
        <v>126</v>
      </c>
      <c r="Q62" s="748"/>
      <c r="R62" s="747" t="s">
        <v>112</v>
      </c>
      <c r="S62" s="748"/>
      <c r="T62" s="747" t="s">
        <v>113</v>
      </c>
      <c r="U62" s="748"/>
      <c r="V62" s="787" t="s">
        <v>4</v>
      </c>
      <c r="W62" s="788"/>
      <c r="X62" s="828" t="s">
        <v>84</v>
      </c>
      <c r="Y62" s="829"/>
      <c r="Z62" s="159"/>
      <c r="AA62" s="44"/>
      <c r="AB62" s="45"/>
      <c r="AC62" s="45"/>
      <c r="AD62" s="39"/>
      <c r="AE62" s="42"/>
      <c r="AF62" s="42"/>
    </row>
    <row r="63" spans="1:32" ht="11.25" customHeight="1" thickBot="1">
      <c r="B63" s="838"/>
      <c r="C63" s="839"/>
      <c r="D63" s="839"/>
      <c r="E63" s="840"/>
      <c r="F63" s="141" t="s">
        <v>123</v>
      </c>
      <c r="G63" s="142">
        <v>0</v>
      </c>
      <c r="H63" s="143" t="s">
        <v>123</v>
      </c>
      <c r="I63" s="142">
        <v>0</v>
      </c>
      <c r="J63" s="143" t="s">
        <v>123</v>
      </c>
      <c r="K63" s="142">
        <v>0</v>
      </c>
      <c r="L63" s="143" t="s">
        <v>123</v>
      </c>
      <c r="M63" s="142">
        <v>0</v>
      </c>
      <c r="N63" s="143" t="s">
        <v>123</v>
      </c>
      <c r="O63" s="142">
        <v>0</v>
      </c>
      <c r="P63" s="143" t="s">
        <v>123</v>
      </c>
      <c r="Q63" s="142">
        <v>0</v>
      </c>
      <c r="R63" s="143" t="s">
        <v>123</v>
      </c>
      <c r="S63" s="142">
        <v>0</v>
      </c>
      <c r="T63" s="143" t="s">
        <v>123</v>
      </c>
      <c r="U63" s="142">
        <v>0</v>
      </c>
      <c r="V63" s="789"/>
      <c r="W63" s="790"/>
      <c r="X63" s="830">
        <v>100</v>
      </c>
      <c r="Y63" s="831"/>
      <c r="Z63" s="160"/>
      <c r="AA63" s="46"/>
      <c r="AB63" s="45"/>
      <c r="AC63" s="45"/>
      <c r="AD63" s="36"/>
      <c r="AE63" s="37"/>
      <c r="AF63" s="42"/>
    </row>
    <row r="64" spans="1:32" ht="11.25" customHeight="1">
      <c r="A64" s="2"/>
      <c r="B64" s="920" t="s">
        <v>0</v>
      </c>
      <c r="C64" s="922"/>
      <c r="D64" s="869" t="s">
        <v>1</v>
      </c>
      <c r="E64" s="924" t="s">
        <v>2</v>
      </c>
      <c r="F64" s="141" t="s">
        <v>124</v>
      </c>
      <c r="G64" s="142">
        <v>0</v>
      </c>
      <c r="H64" s="143" t="s">
        <v>124</v>
      </c>
      <c r="I64" s="142">
        <v>0</v>
      </c>
      <c r="J64" s="143" t="s">
        <v>124</v>
      </c>
      <c r="K64" s="142">
        <v>0</v>
      </c>
      <c r="L64" s="143" t="s">
        <v>124</v>
      </c>
      <c r="M64" s="142">
        <v>0</v>
      </c>
      <c r="N64" s="143" t="s">
        <v>124</v>
      </c>
      <c r="O64" s="142">
        <v>0</v>
      </c>
      <c r="P64" s="143" t="s">
        <v>124</v>
      </c>
      <c r="Q64" s="142">
        <v>0</v>
      </c>
      <c r="R64" s="143" t="s">
        <v>124</v>
      </c>
      <c r="S64" s="142">
        <v>0</v>
      </c>
      <c r="T64" s="143" t="s">
        <v>124</v>
      </c>
      <c r="U64" s="142">
        <v>0</v>
      </c>
      <c r="V64" s="791"/>
      <c r="W64" s="792"/>
      <c r="X64" s="789" t="s">
        <v>103</v>
      </c>
      <c r="Y64" s="795" t="s">
        <v>42</v>
      </c>
      <c r="Z64" s="160"/>
      <c r="AA64" s="44"/>
      <c r="AB64" s="50"/>
      <c r="AC64" s="57"/>
      <c r="AD64" s="39"/>
      <c r="AE64" s="39"/>
      <c r="AF64" s="42"/>
    </row>
    <row r="65" spans="1:32" ht="11.25" customHeight="1" thickBot="1">
      <c r="A65" s="2"/>
      <c r="B65" s="921"/>
      <c r="C65" s="923"/>
      <c r="D65" s="832"/>
      <c r="E65" s="925"/>
      <c r="F65" s="752" t="s">
        <v>127</v>
      </c>
      <c r="G65" s="753"/>
      <c r="H65" s="738" t="s">
        <v>127</v>
      </c>
      <c r="I65" s="753"/>
      <c r="J65" s="738" t="s">
        <v>127</v>
      </c>
      <c r="K65" s="753"/>
      <c r="L65" s="738" t="s">
        <v>127</v>
      </c>
      <c r="M65" s="753"/>
      <c r="N65" s="738" t="s">
        <v>127</v>
      </c>
      <c r="O65" s="753"/>
      <c r="P65" s="738" t="s">
        <v>127</v>
      </c>
      <c r="Q65" s="753"/>
      <c r="R65" s="738" t="s">
        <v>127</v>
      </c>
      <c r="S65" s="753"/>
      <c r="T65" s="738" t="s">
        <v>127</v>
      </c>
      <c r="U65" s="753"/>
      <c r="V65" s="161" t="s">
        <v>127</v>
      </c>
      <c r="W65" s="162" t="s">
        <v>3</v>
      </c>
      <c r="X65" s="832"/>
      <c r="Y65" s="833"/>
      <c r="Z65" s="163"/>
      <c r="AA65" s="47"/>
      <c r="AB65" s="58"/>
      <c r="AC65" s="59"/>
      <c r="AD65" s="39"/>
      <c r="AE65" s="39"/>
      <c r="AF65" s="42"/>
    </row>
    <row r="66" spans="1:32" ht="11.25" customHeight="1">
      <c r="A66" s="2"/>
      <c r="B66" s="144" t="s">
        <v>6</v>
      </c>
      <c r="C66" s="145" t="s">
        <v>347</v>
      </c>
      <c r="D66" s="146" t="s">
        <v>37</v>
      </c>
      <c r="E66" s="147"/>
      <c r="F66" s="993">
        <v>0</v>
      </c>
      <c r="G66" s="994"/>
      <c r="H66" s="994">
        <v>0</v>
      </c>
      <c r="I66" s="994"/>
      <c r="J66" s="994">
        <v>0</v>
      </c>
      <c r="K66" s="994"/>
      <c r="L66" s="994">
        <v>0</v>
      </c>
      <c r="M66" s="994"/>
      <c r="N66" s="994">
        <v>0</v>
      </c>
      <c r="O66" s="994"/>
      <c r="P66" s="994">
        <v>0</v>
      </c>
      <c r="Q66" s="994"/>
      <c r="R66" s="994">
        <v>0</v>
      </c>
      <c r="S66" s="994"/>
      <c r="T66" s="841">
        <v>0</v>
      </c>
      <c r="U66" s="842"/>
      <c r="V66" s="164">
        <f t="shared" ref="V66:V96" si="3">SUM(F66,H66,J66,L66,N66,P66,R66,T66)</f>
        <v>0</v>
      </c>
      <c r="W66" s="165">
        <v>0</v>
      </c>
      <c r="X66" s="164">
        <f>IF($X$63=0,0,Y66/$X$63)</f>
        <v>0</v>
      </c>
      <c r="Y66" s="166">
        <v>0</v>
      </c>
      <c r="Z66" s="167">
        <f t="shared" ref="Z66:Z96" si="4">W66-Y66</f>
        <v>0</v>
      </c>
      <c r="AA66" s="48"/>
      <c r="AB66" s="60"/>
      <c r="AC66" s="61"/>
      <c r="AD66" s="41"/>
      <c r="AE66" s="40"/>
      <c r="AF66" s="40"/>
    </row>
    <row r="67" spans="1:32" ht="11.25" customHeight="1">
      <c r="A67" s="2"/>
      <c r="B67" s="148" t="s">
        <v>7</v>
      </c>
      <c r="C67" s="149" t="s">
        <v>348</v>
      </c>
      <c r="D67" s="150" t="s">
        <v>37</v>
      </c>
      <c r="E67" s="151"/>
      <c r="F67" s="996">
        <v>0</v>
      </c>
      <c r="G67" s="995"/>
      <c r="H67" s="995">
        <v>0</v>
      </c>
      <c r="I67" s="995"/>
      <c r="J67" s="995">
        <v>0</v>
      </c>
      <c r="K67" s="995"/>
      <c r="L67" s="995">
        <v>0</v>
      </c>
      <c r="M67" s="995"/>
      <c r="N67" s="995">
        <v>0</v>
      </c>
      <c r="O67" s="995"/>
      <c r="P67" s="995">
        <v>0</v>
      </c>
      <c r="Q67" s="995"/>
      <c r="R67" s="995">
        <v>0</v>
      </c>
      <c r="S67" s="995"/>
      <c r="T67" s="843">
        <v>0</v>
      </c>
      <c r="U67" s="844"/>
      <c r="V67" s="164">
        <f t="shared" si="3"/>
        <v>0</v>
      </c>
      <c r="W67" s="168">
        <v>0</v>
      </c>
      <c r="X67" s="164">
        <f t="shared" ref="X67:X96" si="5">IF($X$63=0,0,Y67/$X$63)</f>
        <v>0</v>
      </c>
      <c r="Y67" s="169">
        <v>0</v>
      </c>
      <c r="Z67" s="170">
        <f t="shared" si="4"/>
        <v>0</v>
      </c>
      <c r="AA67" s="48"/>
      <c r="AB67" s="60"/>
      <c r="AC67" s="61"/>
      <c r="AD67" s="41"/>
      <c r="AE67" s="40"/>
      <c r="AF67" s="40"/>
    </row>
    <row r="68" spans="1:32" ht="11.25" customHeight="1">
      <c r="A68" s="2"/>
      <c r="B68" s="148" t="s">
        <v>8</v>
      </c>
      <c r="C68" s="149" t="s">
        <v>229</v>
      </c>
      <c r="D68" s="150" t="s">
        <v>37</v>
      </c>
      <c r="E68" s="151"/>
      <c r="F68" s="996">
        <v>0</v>
      </c>
      <c r="G68" s="995"/>
      <c r="H68" s="995">
        <v>0</v>
      </c>
      <c r="I68" s="995"/>
      <c r="J68" s="995">
        <v>0</v>
      </c>
      <c r="K68" s="995"/>
      <c r="L68" s="995">
        <v>0</v>
      </c>
      <c r="M68" s="995"/>
      <c r="N68" s="995">
        <v>0</v>
      </c>
      <c r="O68" s="995"/>
      <c r="P68" s="995">
        <v>0</v>
      </c>
      <c r="Q68" s="995"/>
      <c r="R68" s="995">
        <v>0</v>
      </c>
      <c r="S68" s="995"/>
      <c r="T68" s="843">
        <v>0</v>
      </c>
      <c r="U68" s="844"/>
      <c r="V68" s="164">
        <f t="shared" si="3"/>
        <v>0</v>
      </c>
      <c r="W68" s="168">
        <v>0</v>
      </c>
      <c r="X68" s="164">
        <f t="shared" si="5"/>
        <v>0</v>
      </c>
      <c r="Y68" s="169">
        <v>0</v>
      </c>
      <c r="Z68" s="170">
        <f t="shared" si="4"/>
        <v>0</v>
      </c>
      <c r="AA68" s="48"/>
      <c r="AB68" s="60"/>
      <c r="AC68" s="61"/>
      <c r="AD68" s="41"/>
      <c r="AE68" s="40"/>
      <c r="AF68" s="40"/>
    </row>
    <row r="69" spans="1:32" ht="11.25" customHeight="1">
      <c r="A69" s="2"/>
      <c r="B69" s="148" t="s">
        <v>9</v>
      </c>
      <c r="C69" s="149" t="s">
        <v>230</v>
      </c>
      <c r="D69" s="150" t="s">
        <v>37</v>
      </c>
      <c r="E69" s="151"/>
      <c r="F69" s="996">
        <v>0</v>
      </c>
      <c r="G69" s="995"/>
      <c r="H69" s="995">
        <v>0</v>
      </c>
      <c r="I69" s="995"/>
      <c r="J69" s="995">
        <v>0</v>
      </c>
      <c r="K69" s="995"/>
      <c r="L69" s="995">
        <v>0</v>
      </c>
      <c r="M69" s="995"/>
      <c r="N69" s="995">
        <v>0</v>
      </c>
      <c r="O69" s="995"/>
      <c r="P69" s="995">
        <v>0</v>
      </c>
      <c r="Q69" s="995"/>
      <c r="R69" s="995">
        <v>0</v>
      </c>
      <c r="S69" s="995"/>
      <c r="T69" s="843">
        <v>0</v>
      </c>
      <c r="U69" s="844"/>
      <c r="V69" s="164">
        <f t="shared" si="3"/>
        <v>0</v>
      </c>
      <c r="W69" s="168">
        <v>0</v>
      </c>
      <c r="X69" s="164">
        <f t="shared" si="5"/>
        <v>0</v>
      </c>
      <c r="Y69" s="169">
        <v>0</v>
      </c>
      <c r="Z69" s="170">
        <f t="shared" si="4"/>
        <v>0</v>
      </c>
      <c r="AA69" s="48"/>
      <c r="AB69" s="60"/>
      <c r="AC69" s="61"/>
      <c r="AD69" s="41"/>
      <c r="AE69" s="40"/>
      <c r="AF69" s="40"/>
    </row>
    <row r="70" spans="1:32" ht="11.25" customHeight="1">
      <c r="A70" s="2"/>
      <c r="B70" s="148" t="s">
        <v>10</v>
      </c>
      <c r="C70" s="149" t="s">
        <v>231</v>
      </c>
      <c r="D70" s="150" t="s">
        <v>37</v>
      </c>
      <c r="E70" s="151"/>
      <c r="F70" s="996">
        <v>0</v>
      </c>
      <c r="G70" s="995"/>
      <c r="H70" s="995">
        <v>0</v>
      </c>
      <c r="I70" s="995"/>
      <c r="J70" s="995">
        <v>0</v>
      </c>
      <c r="K70" s="995"/>
      <c r="L70" s="995">
        <v>0</v>
      </c>
      <c r="M70" s="995"/>
      <c r="N70" s="995">
        <v>0</v>
      </c>
      <c r="O70" s="995"/>
      <c r="P70" s="995">
        <v>0</v>
      </c>
      <c r="Q70" s="995"/>
      <c r="R70" s="995">
        <v>0</v>
      </c>
      <c r="S70" s="995"/>
      <c r="T70" s="843">
        <v>0</v>
      </c>
      <c r="U70" s="844"/>
      <c r="V70" s="164">
        <f t="shared" si="3"/>
        <v>0</v>
      </c>
      <c r="W70" s="168">
        <v>0</v>
      </c>
      <c r="X70" s="164">
        <f t="shared" si="5"/>
        <v>0</v>
      </c>
      <c r="Y70" s="169">
        <v>0</v>
      </c>
      <c r="Z70" s="170">
        <f t="shared" si="4"/>
        <v>0</v>
      </c>
      <c r="AA70" s="48"/>
      <c r="AB70" s="60"/>
      <c r="AC70" s="61"/>
      <c r="AD70" s="41"/>
      <c r="AE70" s="40"/>
      <c r="AF70" s="40"/>
    </row>
    <row r="71" spans="1:32" ht="11.25" customHeight="1">
      <c r="A71" s="2"/>
      <c r="B71" s="148" t="s">
        <v>11</v>
      </c>
      <c r="C71" s="149" t="s">
        <v>232</v>
      </c>
      <c r="D71" s="150" t="s">
        <v>37</v>
      </c>
      <c r="E71" s="151"/>
      <c r="F71" s="996">
        <v>0</v>
      </c>
      <c r="G71" s="995"/>
      <c r="H71" s="995">
        <v>0</v>
      </c>
      <c r="I71" s="995"/>
      <c r="J71" s="995">
        <v>0</v>
      </c>
      <c r="K71" s="995"/>
      <c r="L71" s="995">
        <v>0</v>
      </c>
      <c r="M71" s="995"/>
      <c r="N71" s="995">
        <v>0</v>
      </c>
      <c r="O71" s="995"/>
      <c r="P71" s="995">
        <v>0</v>
      </c>
      <c r="Q71" s="995"/>
      <c r="R71" s="995">
        <v>0</v>
      </c>
      <c r="S71" s="995"/>
      <c r="T71" s="843">
        <v>0</v>
      </c>
      <c r="U71" s="844"/>
      <c r="V71" s="164">
        <f t="shared" si="3"/>
        <v>0</v>
      </c>
      <c r="W71" s="168">
        <v>0</v>
      </c>
      <c r="X71" s="164">
        <f t="shared" si="5"/>
        <v>0</v>
      </c>
      <c r="Y71" s="169">
        <v>0</v>
      </c>
      <c r="Z71" s="170">
        <f t="shared" si="4"/>
        <v>0</v>
      </c>
      <c r="AA71" s="48"/>
      <c r="AB71" s="60"/>
      <c r="AC71" s="61"/>
      <c r="AD71" s="41"/>
      <c r="AE71" s="40"/>
      <c r="AF71" s="40"/>
    </row>
    <row r="72" spans="1:32" ht="11.25" customHeight="1">
      <c r="A72" s="2"/>
      <c r="B72" s="148" t="s">
        <v>12</v>
      </c>
      <c r="C72" s="149" t="s">
        <v>233</v>
      </c>
      <c r="D72" s="150" t="s">
        <v>37</v>
      </c>
      <c r="E72" s="151"/>
      <c r="F72" s="996">
        <v>0</v>
      </c>
      <c r="G72" s="995"/>
      <c r="H72" s="995">
        <v>0</v>
      </c>
      <c r="I72" s="995"/>
      <c r="J72" s="995">
        <v>0</v>
      </c>
      <c r="K72" s="995"/>
      <c r="L72" s="995">
        <v>0</v>
      </c>
      <c r="M72" s="995"/>
      <c r="N72" s="995">
        <v>0</v>
      </c>
      <c r="O72" s="995"/>
      <c r="P72" s="995">
        <v>0</v>
      </c>
      <c r="Q72" s="995"/>
      <c r="R72" s="995">
        <v>0</v>
      </c>
      <c r="S72" s="995"/>
      <c r="T72" s="843">
        <v>0</v>
      </c>
      <c r="U72" s="844"/>
      <c r="V72" s="164">
        <f t="shared" si="3"/>
        <v>0</v>
      </c>
      <c r="W72" s="168">
        <v>0</v>
      </c>
      <c r="X72" s="164">
        <f t="shared" si="5"/>
        <v>0</v>
      </c>
      <c r="Y72" s="169">
        <v>0</v>
      </c>
      <c r="Z72" s="170">
        <f t="shared" si="4"/>
        <v>0</v>
      </c>
      <c r="AA72" s="48"/>
      <c r="AB72" s="60"/>
      <c r="AC72" s="61"/>
      <c r="AD72" s="41"/>
      <c r="AE72" s="40"/>
      <c r="AF72" s="40"/>
    </row>
    <row r="73" spans="1:32" ht="11.25" customHeight="1">
      <c r="A73" s="2"/>
      <c r="B73" s="148" t="s">
        <v>13</v>
      </c>
      <c r="C73" s="149" t="s">
        <v>347</v>
      </c>
      <c r="D73" s="150" t="s">
        <v>38</v>
      </c>
      <c r="E73" s="151"/>
      <c r="F73" s="996">
        <v>0</v>
      </c>
      <c r="G73" s="995"/>
      <c r="H73" s="995">
        <v>0</v>
      </c>
      <c r="I73" s="995"/>
      <c r="J73" s="995">
        <v>0</v>
      </c>
      <c r="K73" s="995"/>
      <c r="L73" s="995">
        <v>0</v>
      </c>
      <c r="M73" s="995"/>
      <c r="N73" s="995">
        <v>0</v>
      </c>
      <c r="O73" s="995"/>
      <c r="P73" s="995">
        <v>0</v>
      </c>
      <c r="Q73" s="995"/>
      <c r="R73" s="995">
        <v>0</v>
      </c>
      <c r="S73" s="995"/>
      <c r="T73" s="843">
        <v>0</v>
      </c>
      <c r="U73" s="844"/>
      <c r="V73" s="164">
        <f t="shared" si="3"/>
        <v>0</v>
      </c>
      <c r="W73" s="168">
        <v>0</v>
      </c>
      <c r="X73" s="164">
        <f t="shared" si="5"/>
        <v>0</v>
      </c>
      <c r="Y73" s="169">
        <v>0</v>
      </c>
      <c r="Z73" s="170">
        <f t="shared" si="4"/>
        <v>0</v>
      </c>
      <c r="AA73" s="48"/>
      <c r="AB73" s="60"/>
      <c r="AC73" s="61"/>
      <c r="AD73" s="41"/>
      <c r="AE73" s="40"/>
      <c r="AF73" s="40"/>
    </row>
    <row r="74" spans="1:32" ht="11.25" customHeight="1">
      <c r="A74" s="2"/>
      <c r="B74" s="148" t="s">
        <v>14</v>
      </c>
      <c r="C74" s="149" t="s">
        <v>348</v>
      </c>
      <c r="D74" s="150" t="s">
        <v>38</v>
      </c>
      <c r="E74" s="151"/>
      <c r="F74" s="996">
        <v>0</v>
      </c>
      <c r="G74" s="995"/>
      <c r="H74" s="995">
        <v>0</v>
      </c>
      <c r="I74" s="995"/>
      <c r="J74" s="995">
        <v>0</v>
      </c>
      <c r="K74" s="995"/>
      <c r="L74" s="995">
        <v>0</v>
      </c>
      <c r="M74" s="995"/>
      <c r="N74" s="995">
        <v>0</v>
      </c>
      <c r="O74" s="995"/>
      <c r="P74" s="995">
        <v>0</v>
      </c>
      <c r="Q74" s="995"/>
      <c r="R74" s="995">
        <v>0</v>
      </c>
      <c r="S74" s="995"/>
      <c r="T74" s="843">
        <v>0</v>
      </c>
      <c r="U74" s="844"/>
      <c r="V74" s="164">
        <f t="shared" si="3"/>
        <v>0</v>
      </c>
      <c r="W74" s="168">
        <v>0</v>
      </c>
      <c r="X74" s="164">
        <f t="shared" si="5"/>
        <v>0</v>
      </c>
      <c r="Y74" s="169">
        <v>0</v>
      </c>
      <c r="Z74" s="170">
        <f t="shared" si="4"/>
        <v>0</v>
      </c>
      <c r="AA74" s="48"/>
      <c r="AB74" s="60"/>
      <c r="AC74" s="61"/>
      <c r="AD74" s="41"/>
      <c r="AE74" s="40"/>
      <c r="AF74" s="40"/>
    </row>
    <row r="75" spans="1:32" ht="11.25" customHeight="1">
      <c r="A75" s="2"/>
      <c r="B75" s="148" t="s">
        <v>15</v>
      </c>
      <c r="C75" s="149" t="s">
        <v>229</v>
      </c>
      <c r="D75" s="150" t="s">
        <v>38</v>
      </c>
      <c r="E75" s="151"/>
      <c r="F75" s="996">
        <v>0</v>
      </c>
      <c r="G75" s="995"/>
      <c r="H75" s="995">
        <v>0</v>
      </c>
      <c r="I75" s="995"/>
      <c r="J75" s="995">
        <v>0</v>
      </c>
      <c r="K75" s="995"/>
      <c r="L75" s="995">
        <v>0</v>
      </c>
      <c r="M75" s="995"/>
      <c r="N75" s="995">
        <v>0</v>
      </c>
      <c r="O75" s="995"/>
      <c r="P75" s="995">
        <v>0</v>
      </c>
      <c r="Q75" s="995"/>
      <c r="R75" s="995">
        <v>0</v>
      </c>
      <c r="S75" s="995"/>
      <c r="T75" s="843">
        <v>0</v>
      </c>
      <c r="U75" s="844"/>
      <c r="V75" s="164">
        <f t="shared" si="3"/>
        <v>0</v>
      </c>
      <c r="W75" s="168">
        <v>0</v>
      </c>
      <c r="X75" s="164">
        <f t="shared" si="5"/>
        <v>0</v>
      </c>
      <c r="Y75" s="169">
        <v>0</v>
      </c>
      <c r="Z75" s="170">
        <f t="shared" si="4"/>
        <v>0</v>
      </c>
      <c r="AA75" s="48"/>
      <c r="AB75" s="60"/>
      <c r="AC75" s="61"/>
      <c r="AD75" s="41"/>
      <c r="AE75" s="40"/>
      <c r="AF75" s="40"/>
    </row>
    <row r="76" spans="1:32" ht="11.25" customHeight="1">
      <c r="A76" s="2"/>
      <c r="B76" s="148" t="s">
        <v>16</v>
      </c>
      <c r="C76" s="149" t="s">
        <v>230</v>
      </c>
      <c r="D76" s="150" t="s">
        <v>38</v>
      </c>
      <c r="E76" s="151"/>
      <c r="F76" s="996">
        <v>0</v>
      </c>
      <c r="G76" s="995"/>
      <c r="H76" s="995">
        <v>0</v>
      </c>
      <c r="I76" s="995"/>
      <c r="J76" s="995">
        <v>0</v>
      </c>
      <c r="K76" s="995"/>
      <c r="L76" s="995">
        <v>0</v>
      </c>
      <c r="M76" s="995"/>
      <c r="N76" s="995">
        <v>0</v>
      </c>
      <c r="O76" s="995"/>
      <c r="P76" s="995">
        <v>0</v>
      </c>
      <c r="Q76" s="995"/>
      <c r="R76" s="995">
        <v>0</v>
      </c>
      <c r="S76" s="995"/>
      <c r="T76" s="843">
        <v>0</v>
      </c>
      <c r="U76" s="844"/>
      <c r="V76" s="164">
        <f t="shared" si="3"/>
        <v>0</v>
      </c>
      <c r="W76" s="168">
        <v>0</v>
      </c>
      <c r="X76" s="164">
        <f t="shared" si="5"/>
        <v>0</v>
      </c>
      <c r="Y76" s="169">
        <v>0</v>
      </c>
      <c r="Z76" s="170">
        <f t="shared" si="4"/>
        <v>0</v>
      </c>
      <c r="AA76" s="48"/>
      <c r="AB76" s="60"/>
      <c r="AC76" s="61"/>
      <c r="AD76" s="41"/>
      <c r="AE76" s="40"/>
      <c r="AF76" s="40"/>
    </row>
    <row r="77" spans="1:32" ht="11.25" customHeight="1">
      <c r="A77" s="2"/>
      <c r="B77" s="148" t="s">
        <v>17</v>
      </c>
      <c r="C77" s="149" t="s">
        <v>231</v>
      </c>
      <c r="D77" s="150" t="s">
        <v>38</v>
      </c>
      <c r="E77" s="151"/>
      <c r="F77" s="996">
        <v>0</v>
      </c>
      <c r="G77" s="995"/>
      <c r="H77" s="995">
        <v>0</v>
      </c>
      <c r="I77" s="995"/>
      <c r="J77" s="995">
        <v>0</v>
      </c>
      <c r="K77" s="995"/>
      <c r="L77" s="995">
        <v>0</v>
      </c>
      <c r="M77" s="995"/>
      <c r="N77" s="995">
        <v>0</v>
      </c>
      <c r="O77" s="995"/>
      <c r="P77" s="995">
        <v>0</v>
      </c>
      <c r="Q77" s="995"/>
      <c r="R77" s="995">
        <v>0</v>
      </c>
      <c r="S77" s="995"/>
      <c r="T77" s="843">
        <v>0</v>
      </c>
      <c r="U77" s="844"/>
      <c r="V77" s="164">
        <f t="shared" si="3"/>
        <v>0</v>
      </c>
      <c r="W77" s="168">
        <v>0</v>
      </c>
      <c r="X77" s="164">
        <f t="shared" si="5"/>
        <v>0</v>
      </c>
      <c r="Y77" s="169">
        <v>0</v>
      </c>
      <c r="Z77" s="170">
        <f t="shared" si="4"/>
        <v>0</v>
      </c>
      <c r="AA77" s="48"/>
      <c r="AB77" s="60"/>
      <c r="AC77" s="61"/>
      <c r="AD77" s="41"/>
      <c r="AE77" s="40"/>
      <c r="AF77" s="40"/>
    </row>
    <row r="78" spans="1:32" ht="11.25" customHeight="1">
      <c r="A78" s="2"/>
      <c r="B78" s="148" t="s">
        <v>18</v>
      </c>
      <c r="C78" s="149" t="s">
        <v>232</v>
      </c>
      <c r="D78" s="150" t="s">
        <v>38</v>
      </c>
      <c r="E78" s="151"/>
      <c r="F78" s="996">
        <v>0</v>
      </c>
      <c r="G78" s="995"/>
      <c r="H78" s="995">
        <v>0</v>
      </c>
      <c r="I78" s="995"/>
      <c r="J78" s="995">
        <v>0</v>
      </c>
      <c r="K78" s="995"/>
      <c r="L78" s="995">
        <v>0</v>
      </c>
      <c r="M78" s="995"/>
      <c r="N78" s="995">
        <v>0</v>
      </c>
      <c r="O78" s="995"/>
      <c r="P78" s="995">
        <v>0</v>
      </c>
      <c r="Q78" s="995"/>
      <c r="R78" s="995">
        <v>0</v>
      </c>
      <c r="S78" s="995"/>
      <c r="T78" s="843">
        <v>0</v>
      </c>
      <c r="U78" s="844"/>
      <c r="V78" s="164">
        <f t="shared" si="3"/>
        <v>0</v>
      </c>
      <c r="W78" s="168">
        <v>0</v>
      </c>
      <c r="X78" s="164">
        <f t="shared" si="5"/>
        <v>0</v>
      </c>
      <c r="Y78" s="169">
        <v>0</v>
      </c>
      <c r="Z78" s="170">
        <f t="shared" si="4"/>
        <v>0</v>
      </c>
      <c r="AA78" s="48"/>
      <c r="AB78" s="60"/>
      <c r="AC78" s="61"/>
      <c r="AD78" s="41"/>
      <c r="AE78" s="40"/>
      <c r="AF78" s="40"/>
    </row>
    <row r="79" spans="1:32" ht="11.25" customHeight="1">
      <c r="A79" s="2"/>
      <c r="B79" s="148" t="s">
        <v>19</v>
      </c>
      <c r="C79" s="149" t="s">
        <v>233</v>
      </c>
      <c r="D79" s="150" t="s">
        <v>38</v>
      </c>
      <c r="E79" s="151"/>
      <c r="F79" s="996">
        <v>0</v>
      </c>
      <c r="G79" s="995"/>
      <c r="H79" s="995">
        <v>0</v>
      </c>
      <c r="I79" s="995"/>
      <c r="J79" s="995">
        <v>0</v>
      </c>
      <c r="K79" s="995"/>
      <c r="L79" s="995">
        <v>0</v>
      </c>
      <c r="M79" s="995"/>
      <c r="N79" s="995">
        <v>0</v>
      </c>
      <c r="O79" s="995"/>
      <c r="P79" s="995">
        <v>0</v>
      </c>
      <c r="Q79" s="995"/>
      <c r="R79" s="995">
        <v>0</v>
      </c>
      <c r="S79" s="995"/>
      <c r="T79" s="843">
        <v>0</v>
      </c>
      <c r="U79" s="844"/>
      <c r="V79" s="164">
        <f t="shared" si="3"/>
        <v>0</v>
      </c>
      <c r="W79" s="168">
        <v>0</v>
      </c>
      <c r="X79" s="164">
        <f t="shared" si="5"/>
        <v>0</v>
      </c>
      <c r="Y79" s="169">
        <v>0</v>
      </c>
      <c r="Z79" s="170">
        <f t="shared" si="4"/>
        <v>0</v>
      </c>
      <c r="AA79" s="48"/>
      <c r="AB79" s="60"/>
      <c r="AC79" s="61"/>
      <c r="AD79" s="41"/>
      <c r="AE79" s="40"/>
      <c r="AF79" s="40"/>
    </row>
    <row r="80" spans="1:32" ht="11.25" customHeight="1">
      <c r="A80" s="2"/>
      <c r="B80" s="148" t="s">
        <v>20</v>
      </c>
      <c r="C80" s="149" t="s">
        <v>347</v>
      </c>
      <c r="D80" s="150" t="s">
        <v>39</v>
      </c>
      <c r="E80" s="151"/>
      <c r="F80" s="996">
        <v>0</v>
      </c>
      <c r="G80" s="995"/>
      <c r="H80" s="995">
        <v>0</v>
      </c>
      <c r="I80" s="995"/>
      <c r="J80" s="995">
        <v>0</v>
      </c>
      <c r="K80" s="995"/>
      <c r="L80" s="995">
        <v>0</v>
      </c>
      <c r="M80" s="995"/>
      <c r="N80" s="995">
        <v>0</v>
      </c>
      <c r="O80" s="995"/>
      <c r="P80" s="995">
        <v>0</v>
      </c>
      <c r="Q80" s="995"/>
      <c r="R80" s="995">
        <v>0</v>
      </c>
      <c r="S80" s="995"/>
      <c r="T80" s="843">
        <v>0</v>
      </c>
      <c r="U80" s="844"/>
      <c r="V80" s="164">
        <f t="shared" si="3"/>
        <v>0</v>
      </c>
      <c r="W80" s="168">
        <v>0</v>
      </c>
      <c r="X80" s="164">
        <f t="shared" si="5"/>
        <v>0</v>
      </c>
      <c r="Y80" s="169">
        <v>0</v>
      </c>
      <c r="Z80" s="170">
        <f t="shared" si="4"/>
        <v>0</v>
      </c>
      <c r="AA80" s="48"/>
      <c r="AB80" s="60"/>
      <c r="AC80" s="61"/>
      <c r="AD80" s="41"/>
      <c r="AE80" s="40"/>
      <c r="AF80" s="40"/>
    </row>
    <row r="81" spans="1:32" ht="11.25" customHeight="1">
      <c r="A81" s="2"/>
      <c r="B81" s="148" t="s">
        <v>21</v>
      </c>
      <c r="C81" s="149" t="s">
        <v>348</v>
      </c>
      <c r="D81" s="150" t="s">
        <v>39</v>
      </c>
      <c r="E81" s="151"/>
      <c r="F81" s="996">
        <v>0</v>
      </c>
      <c r="G81" s="995"/>
      <c r="H81" s="995">
        <v>0</v>
      </c>
      <c r="I81" s="995"/>
      <c r="J81" s="995">
        <v>0</v>
      </c>
      <c r="K81" s="995"/>
      <c r="L81" s="995">
        <v>0</v>
      </c>
      <c r="M81" s="995"/>
      <c r="N81" s="995">
        <v>0</v>
      </c>
      <c r="O81" s="995"/>
      <c r="P81" s="995">
        <v>0</v>
      </c>
      <c r="Q81" s="995"/>
      <c r="R81" s="995">
        <v>0</v>
      </c>
      <c r="S81" s="995"/>
      <c r="T81" s="843">
        <v>0</v>
      </c>
      <c r="U81" s="844"/>
      <c r="V81" s="164">
        <f t="shared" si="3"/>
        <v>0</v>
      </c>
      <c r="W81" s="168">
        <v>0</v>
      </c>
      <c r="X81" s="164">
        <f t="shared" si="5"/>
        <v>0</v>
      </c>
      <c r="Y81" s="169">
        <v>0</v>
      </c>
      <c r="Z81" s="170">
        <f t="shared" si="4"/>
        <v>0</v>
      </c>
      <c r="AA81" s="48"/>
      <c r="AB81" s="60"/>
      <c r="AC81" s="61"/>
      <c r="AD81" s="41"/>
      <c r="AE81" s="40"/>
      <c r="AF81" s="40"/>
    </row>
    <row r="82" spans="1:32" ht="11.25" customHeight="1">
      <c r="A82" s="2"/>
      <c r="B82" s="148" t="s">
        <v>22</v>
      </c>
      <c r="C82" s="149" t="s">
        <v>229</v>
      </c>
      <c r="D82" s="150" t="s">
        <v>39</v>
      </c>
      <c r="E82" s="151"/>
      <c r="F82" s="996">
        <v>0</v>
      </c>
      <c r="G82" s="995"/>
      <c r="H82" s="995">
        <v>0</v>
      </c>
      <c r="I82" s="995"/>
      <c r="J82" s="995">
        <v>0</v>
      </c>
      <c r="K82" s="995"/>
      <c r="L82" s="995">
        <v>0</v>
      </c>
      <c r="M82" s="995"/>
      <c r="N82" s="995">
        <v>0</v>
      </c>
      <c r="O82" s="995"/>
      <c r="P82" s="995">
        <v>0</v>
      </c>
      <c r="Q82" s="995"/>
      <c r="R82" s="995">
        <v>0</v>
      </c>
      <c r="S82" s="995"/>
      <c r="T82" s="843">
        <v>0</v>
      </c>
      <c r="U82" s="844"/>
      <c r="V82" s="164">
        <f t="shared" si="3"/>
        <v>0</v>
      </c>
      <c r="W82" s="168">
        <v>0</v>
      </c>
      <c r="X82" s="164">
        <f t="shared" si="5"/>
        <v>0</v>
      </c>
      <c r="Y82" s="169">
        <v>0</v>
      </c>
      <c r="Z82" s="170">
        <f t="shared" si="4"/>
        <v>0</v>
      </c>
      <c r="AA82" s="48"/>
      <c r="AB82" s="60"/>
      <c r="AC82" s="61"/>
      <c r="AD82" s="41"/>
      <c r="AE82" s="40"/>
      <c r="AF82" s="40"/>
    </row>
    <row r="83" spans="1:32" ht="11.25" customHeight="1">
      <c r="A83" s="2"/>
      <c r="B83" s="148" t="s">
        <v>23</v>
      </c>
      <c r="C83" s="149" t="s">
        <v>230</v>
      </c>
      <c r="D83" s="150" t="s">
        <v>39</v>
      </c>
      <c r="E83" s="151"/>
      <c r="F83" s="996">
        <v>0</v>
      </c>
      <c r="G83" s="995"/>
      <c r="H83" s="995">
        <v>0</v>
      </c>
      <c r="I83" s="995"/>
      <c r="J83" s="995">
        <v>0</v>
      </c>
      <c r="K83" s="995"/>
      <c r="L83" s="995">
        <v>0</v>
      </c>
      <c r="M83" s="995"/>
      <c r="N83" s="995">
        <v>0</v>
      </c>
      <c r="O83" s="995"/>
      <c r="P83" s="995">
        <v>0</v>
      </c>
      <c r="Q83" s="995"/>
      <c r="R83" s="995">
        <v>0</v>
      </c>
      <c r="S83" s="995"/>
      <c r="T83" s="843">
        <v>0</v>
      </c>
      <c r="U83" s="844"/>
      <c r="V83" s="164">
        <f t="shared" si="3"/>
        <v>0</v>
      </c>
      <c r="W83" s="168">
        <v>0</v>
      </c>
      <c r="X83" s="164">
        <f t="shared" si="5"/>
        <v>0</v>
      </c>
      <c r="Y83" s="169">
        <v>0</v>
      </c>
      <c r="Z83" s="170">
        <f t="shared" si="4"/>
        <v>0</v>
      </c>
      <c r="AA83" s="48"/>
      <c r="AB83" s="60"/>
      <c r="AC83" s="61"/>
      <c r="AD83" s="41"/>
      <c r="AE83" s="40"/>
      <c r="AF83" s="40"/>
    </row>
    <row r="84" spans="1:32" ht="10.5" customHeight="1">
      <c r="A84" s="2"/>
      <c r="B84" s="148" t="s">
        <v>24</v>
      </c>
      <c r="C84" s="149" t="s">
        <v>231</v>
      </c>
      <c r="D84" s="150" t="s">
        <v>39</v>
      </c>
      <c r="E84" s="151"/>
      <c r="F84" s="996">
        <v>0</v>
      </c>
      <c r="G84" s="995"/>
      <c r="H84" s="995">
        <v>0</v>
      </c>
      <c r="I84" s="995"/>
      <c r="J84" s="995">
        <v>0</v>
      </c>
      <c r="K84" s="995"/>
      <c r="L84" s="995">
        <v>0</v>
      </c>
      <c r="M84" s="995"/>
      <c r="N84" s="995">
        <v>0</v>
      </c>
      <c r="O84" s="995"/>
      <c r="P84" s="995">
        <v>0</v>
      </c>
      <c r="Q84" s="995"/>
      <c r="R84" s="995">
        <v>0</v>
      </c>
      <c r="S84" s="995"/>
      <c r="T84" s="843">
        <v>0</v>
      </c>
      <c r="U84" s="844"/>
      <c r="V84" s="164">
        <f t="shared" si="3"/>
        <v>0</v>
      </c>
      <c r="W84" s="168">
        <v>0</v>
      </c>
      <c r="X84" s="164">
        <f t="shared" si="5"/>
        <v>0</v>
      </c>
      <c r="Y84" s="169">
        <v>0</v>
      </c>
      <c r="Z84" s="170">
        <f t="shared" si="4"/>
        <v>0</v>
      </c>
      <c r="AA84" s="48"/>
      <c r="AB84" s="60"/>
      <c r="AC84" s="61"/>
      <c r="AD84" s="41"/>
      <c r="AE84" s="40"/>
      <c r="AF84" s="40"/>
    </row>
    <row r="85" spans="1:32" ht="11.25" customHeight="1">
      <c r="A85" s="2"/>
      <c r="B85" s="148" t="s">
        <v>25</v>
      </c>
      <c r="C85" s="149" t="s">
        <v>232</v>
      </c>
      <c r="D85" s="150" t="s">
        <v>39</v>
      </c>
      <c r="E85" s="151"/>
      <c r="F85" s="996">
        <v>0</v>
      </c>
      <c r="G85" s="995"/>
      <c r="H85" s="995">
        <v>0</v>
      </c>
      <c r="I85" s="995"/>
      <c r="J85" s="995">
        <v>0</v>
      </c>
      <c r="K85" s="995"/>
      <c r="L85" s="995">
        <v>0</v>
      </c>
      <c r="M85" s="995"/>
      <c r="N85" s="995">
        <v>0</v>
      </c>
      <c r="O85" s="995"/>
      <c r="P85" s="995">
        <v>0</v>
      </c>
      <c r="Q85" s="995"/>
      <c r="R85" s="995">
        <v>0</v>
      </c>
      <c r="S85" s="995"/>
      <c r="T85" s="843">
        <v>0</v>
      </c>
      <c r="U85" s="844"/>
      <c r="V85" s="164">
        <f t="shared" si="3"/>
        <v>0</v>
      </c>
      <c r="W85" s="168">
        <v>0</v>
      </c>
      <c r="X85" s="164">
        <f t="shared" si="5"/>
        <v>0</v>
      </c>
      <c r="Y85" s="169">
        <v>0</v>
      </c>
      <c r="Z85" s="170">
        <f t="shared" si="4"/>
        <v>0</v>
      </c>
      <c r="AA85" s="48"/>
      <c r="AB85" s="60"/>
      <c r="AC85" s="61"/>
      <c r="AD85" s="41"/>
      <c r="AE85" s="40"/>
      <c r="AF85" s="40"/>
    </row>
    <row r="86" spans="1:32" ht="11.25" customHeight="1">
      <c r="A86" s="2"/>
      <c r="B86" s="148" t="s">
        <v>26</v>
      </c>
      <c r="C86" s="149" t="s">
        <v>233</v>
      </c>
      <c r="D86" s="150" t="s">
        <v>39</v>
      </c>
      <c r="E86" s="151"/>
      <c r="F86" s="996">
        <v>0</v>
      </c>
      <c r="G86" s="995"/>
      <c r="H86" s="995">
        <v>0</v>
      </c>
      <c r="I86" s="995"/>
      <c r="J86" s="995">
        <v>0</v>
      </c>
      <c r="K86" s="995"/>
      <c r="L86" s="995">
        <v>0</v>
      </c>
      <c r="M86" s="995"/>
      <c r="N86" s="995">
        <v>0</v>
      </c>
      <c r="O86" s="995"/>
      <c r="P86" s="995">
        <v>0</v>
      </c>
      <c r="Q86" s="995"/>
      <c r="R86" s="995">
        <v>0</v>
      </c>
      <c r="S86" s="995"/>
      <c r="T86" s="843">
        <v>0</v>
      </c>
      <c r="U86" s="844"/>
      <c r="V86" s="164">
        <f t="shared" si="3"/>
        <v>0</v>
      </c>
      <c r="W86" s="168">
        <v>0</v>
      </c>
      <c r="X86" s="164">
        <f t="shared" si="5"/>
        <v>0</v>
      </c>
      <c r="Y86" s="169">
        <v>0</v>
      </c>
      <c r="Z86" s="170">
        <f t="shared" si="4"/>
        <v>0</v>
      </c>
      <c r="AA86" s="48"/>
      <c r="AB86" s="60"/>
      <c r="AC86" s="61"/>
      <c r="AD86" s="41"/>
      <c r="AE86" s="40"/>
      <c r="AF86" s="40"/>
    </row>
    <row r="87" spans="1:32" ht="11.25" customHeight="1">
      <c r="A87" s="2"/>
      <c r="B87" s="148" t="s">
        <v>27</v>
      </c>
      <c r="C87" s="149" t="s">
        <v>347</v>
      </c>
      <c r="D87" s="150" t="s">
        <v>40</v>
      </c>
      <c r="E87" s="151"/>
      <c r="F87" s="996">
        <v>0</v>
      </c>
      <c r="G87" s="995"/>
      <c r="H87" s="995">
        <v>0</v>
      </c>
      <c r="I87" s="995"/>
      <c r="J87" s="995">
        <v>0</v>
      </c>
      <c r="K87" s="995"/>
      <c r="L87" s="995">
        <v>0</v>
      </c>
      <c r="M87" s="995"/>
      <c r="N87" s="995">
        <v>0</v>
      </c>
      <c r="O87" s="995"/>
      <c r="P87" s="995">
        <v>0</v>
      </c>
      <c r="Q87" s="995"/>
      <c r="R87" s="995">
        <v>0</v>
      </c>
      <c r="S87" s="995"/>
      <c r="T87" s="843">
        <v>0</v>
      </c>
      <c r="U87" s="844"/>
      <c r="V87" s="164">
        <f t="shared" si="3"/>
        <v>0</v>
      </c>
      <c r="W87" s="168">
        <v>0</v>
      </c>
      <c r="X87" s="164">
        <f t="shared" si="5"/>
        <v>0</v>
      </c>
      <c r="Y87" s="169">
        <v>0</v>
      </c>
      <c r="Z87" s="170">
        <f t="shared" si="4"/>
        <v>0</v>
      </c>
      <c r="AA87" s="48"/>
      <c r="AB87" s="60"/>
      <c r="AC87" s="61"/>
      <c r="AD87" s="41"/>
      <c r="AE87" s="40"/>
      <c r="AF87" s="40"/>
    </row>
    <row r="88" spans="1:32" ht="11.25" customHeight="1">
      <c r="A88" s="2"/>
      <c r="B88" s="148" t="s">
        <v>28</v>
      </c>
      <c r="C88" s="149" t="s">
        <v>348</v>
      </c>
      <c r="D88" s="150" t="s">
        <v>40</v>
      </c>
      <c r="E88" s="151"/>
      <c r="F88" s="996">
        <v>0</v>
      </c>
      <c r="G88" s="995"/>
      <c r="H88" s="995">
        <v>0</v>
      </c>
      <c r="I88" s="995"/>
      <c r="J88" s="995">
        <v>0</v>
      </c>
      <c r="K88" s="995"/>
      <c r="L88" s="995">
        <v>0</v>
      </c>
      <c r="M88" s="995"/>
      <c r="N88" s="995">
        <v>0</v>
      </c>
      <c r="O88" s="995"/>
      <c r="P88" s="995">
        <v>0</v>
      </c>
      <c r="Q88" s="995"/>
      <c r="R88" s="995">
        <v>0</v>
      </c>
      <c r="S88" s="995"/>
      <c r="T88" s="843">
        <v>0</v>
      </c>
      <c r="U88" s="844"/>
      <c r="V88" s="164">
        <f t="shared" si="3"/>
        <v>0</v>
      </c>
      <c r="W88" s="168">
        <v>0</v>
      </c>
      <c r="X88" s="164">
        <f t="shared" si="5"/>
        <v>0</v>
      </c>
      <c r="Y88" s="169">
        <v>0</v>
      </c>
      <c r="Z88" s="170">
        <f t="shared" si="4"/>
        <v>0</v>
      </c>
      <c r="AA88" s="48"/>
      <c r="AB88" s="60"/>
      <c r="AC88" s="61"/>
      <c r="AD88" s="41"/>
      <c r="AE88" s="40"/>
      <c r="AF88" s="40"/>
    </row>
    <row r="89" spans="1:32" ht="11.25" customHeight="1">
      <c r="A89" s="2"/>
      <c r="B89" s="148" t="s">
        <v>29</v>
      </c>
      <c r="C89" s="149" t="s">
        <v>229</v>
      </c>
      <c r="D89" s="150" t="s">
        <v>40</v>
      </c>
      <c r="E89" s="151"/>
      <c r="F89" s="996">
        <v>0</v>
      </c>
      <c r="G89" s="995"/>
      <c r="H89" s="995">
        <v>0</v>
      </c>
      <c r="I89" s="995"/>
      <c r="J89" s="995">
        <v>0</v>
      </c>
      <c r="K89" s="995"/>
      <c r="L89" s="995">
        <v>0</v>
      </c>
      <c r="M89" s="995"/>
      <c r="N89" s="995">
        <v>0</v>
      </c>
      <c r="O89" s="995"/>
      <c r="P89" s="995">
        <v>0</v>
      </c>
      <c r="Q89" s="995"/>
      <c r="R89" s="995">
        <v>0</v>
      </c>
      <c r="S89" s="995"/>
      <c r="T89" s="843">
        <v>0</v>
      </c>
      <c r="U89" s="844"/>
      <c r="V89" s="164">
        <f t="shared" si="3"/>
        <v>0</v>
      </c>
      <c r="W89" s="168">
        <v>0</v>
      </c>
      <c r="X89" s="164">
        <f t="shared" si="5"/>
        <v>0</v>
      </c>
      <c r="Y89" s="169">
        <v>0</v>
      </c>
      <c r="Z89" s="170">
        <f t="shared" si="4"/>
        <v>0</v>
      </c>
      <c r="AA89" s="48"/>
      <c r="AB89" s="60"/>
      <c r="AC89" s="61"/>
      <c r="AD89" s="41"/>
      <c r="AE89" s="40"/>
      <c r="AF89" s="40"/>
    </row>
    <row r="90" spans="1:32" ht="11.25" customHeight="1">
      <c r="A90" s="2"/>
      <c r="B90" s="148" t="s">
        <v>30</v>
      </c>
      <c r="C90" s="149" t="s">
        <v>230</v>
      </c>
      <c r="D90" s="150" t="s">
        <v>40</v>
      </c>
      <c r="E90" s="151"/>
      <c r="F90" s="996">
        <v>0</v>
      </c>
      <c r="G90" s="995"/>
      <c r="H90" s="995">
        <v>0</v>
      </c>
      <c r="I90" s="995"/>
      <c r="J90" s="995">
        <v>0</v>
      </c>
      <c r="K90" s="995"/>
      <c r="L90" s="995">
        <v>0</v>
      </c>
      <c r="M90" s="995"/>
      <c r="N90" s="995">
        <v>0</v>
      </c>
      <c r="O90" s="995"/>
      <c r="P90" s="995">
        <v>0</v>
      </c>
      <c r="Q90" s="995"/>
      <c r="R90" s="995">
        <v>0</v>
      </c>
      <c r="S90" s="995"/>
      <c r="T90" s="843">
        <v>0</v>
      </c>
      <c r="U90" s="844"/>
      <c r="V90" s="164">
        <f t="shared" si="3"/>
        <v>0</v>
      </c>
      <c r="W90" s="168">
        <v>0</v>
      </c>
      <c r="X90" s="164">
        <f t="shared" si="5"/>
        <v>0</v>
      </c>
      <c r="Y90" s="169">
        <v>0</v>
      </c>
      <c r="Z90" s="170">
        <f t="shared" si="4"/>
        <v>0</v>
      </c>
      <c r="AA90" s="48"/>
      <c r="AB90" s="60"/>
      <c r="AC90" s="61"/>
      <c r="AD90" s="41"/>
      <c r="AE90" s="40"/>
      <c r="AF90" s="40"/>
    </row>
    <row r="91" spans="1:32" ht="11.25" customHeight="1">
      <c r="A91" s="2"/>
      <c r="B91" s="148" t="s">
        <v>31</v>
      </c>
      <c r="C91" s="149" t="s">
        <v>231</v>
      </c>
      <c r="D91" s="150" t="s">
        <v>40</v>
      </c>
      <c r="E91" s="151"/>
      <c r="F91" s="996">
        <v>0</v>
      </c>
      <c r="G91" s="995"/>
      <c r="H91" s="995">
        <v>0</v>
      </c>
      <c r="I91" s="995"/>
      <c r="J91" s="995">
        <v>0</v>
      </c>
      <c r="K91" s="995"/>
      <c r="L91" s="995">
        <v>0</v>
      </c>
      <c r="M91" s="995"/>
      <c r="N91" s="995">
        <v>0</v>
      </c>
      <c r="O91" s="995"/>
      <c r="P91" s="995">
        <v>0</v>
      </c>
      <c r="Q91" s="995"/>
      <c r="R91" s="995">
        <v>0</v>
      </c>
      <c r="S91" s="995"/>
      <c r="T91" s="843">
        <v>0</v>
      </c>
      <c r="U91" s="844"/>
      <c r="V91" s="164">
        <f t="shared" si="3"/>
        <v>0</v>
      </c>
      <c r="W91" s="168">
        <v>0</v>
      </c>
      <c r="X91" s="164">
        <f t="shared" si="5"/>
        <v>0</v>
      </c>
      <c r="Y91" s="169">
        <v>0</v>
      </c>
      <c r="Z91" s="170">
        <f t="shared" si="4"/>
        <v>0</v>
      </c>
      <c r="AA91" s="48"/>
      <c r="AB91" s="60"/>
      <c r="AC91" s="61"/>
      <c r="AD91" s="41"/>
      <c r="AE91" s="40"/>
      <c r="AF91" s="40"/>
    </row>
    <row r="92" spans="1:32" ht="11.25" customHeight="1">
      <c r="A92" s="2"/>
      <c r="B92" s="148" t="s">
        <v>32</v>
      </c>
      <c r="C92" s="149" t="s">
        <v>232</v>
      </c>
      <c r="D92" s="150" t="s">
        <v>40</v>
      </c>
      <c r="E92" s="151"/>
      <c r="F92" s="996">
        <v>0</v>
      </c>
      <c r="G92" s="995"/>
      <c r="H92" s="995">
        <v>0</v>
      </c>
      <c r="I92" s="995"/>
      <c r="J92" s="995">
        <v>0</v>
      </c>
      <c r="K92" s="995"/>
      <c r="L92" s="995">
        <v>0</v>
      </c>
      <c r="M92" s="995"/>
      <c r="N92" s="995">
        <v>0</v>
      </c>
      <c r="O92" s="995"/>
      <c r="P92" s="995">
        <v>0</v>
      </c>
      <c r="Q92" s="995"/>
      <c r="R92" s="995">
        <v>0</v>
      </c>
      <c r="S92" s="995"/>
      <c r="T92" s="843">
        <v>0</v>
      </c>
      <c r="U92" s="844"/>
      <c r="V92" s="164">
        <f t="shared" si="3"/>
        <v>0</v>
      </c>
      <c r="W92" s="168">
        <v>0</v>
      </c>
      <c r="X92" s="164">
        <f t="shared" si="5"/>
        <v>0</v>
      </c>
      <c r="Y92" s="169">
        <v>0</v>
      </c>
      <c r="Z92" s="170">
        <f t="shared" si="4"/>
        <v>0</v>
      </c>
      <c r="AA92" s="48"/>
      <c r="AB92" s="60"/>
      <c r="AC92" s="61"/>
      <c r="AD92" s="41"/>
      <c r="AE92" s="40"/>
      <c r="AF92" s="40"/>
    </row>
    <row r="93" spans="1:32" ht="11.25" customHeight="1">
      <c r="A93" s="2"/>
      <c r="B93" s="148" t="s">
        <v>33</v>
      </c>
      <c r="C93" s="149" t="s">
        <v>233</v>
      </c>
      <c r="D93" s="150" t="s">
        <v>40</v>
      </c>
      <c r="E93" s="151"/>
      <c r="F93" s="996">
        <v>0</v>
      </c>
      <c r="G93" s="995"/>
      <c r="H93" s="995">
        <v>0</v>
      </c>
      <c r="I93" s="995"/>
      <c r="J93" s="995">
        <v>0</v>
      </c>
      <c r="K93" s="995"/>
      <c r="L93" s="995">
        <v>0</v>
      </c>
      <c r="M93" s="995"/>
      <c r="N93" s="995">
        <v>0</v>
      </c>
      <c r="O93" s="995"/>
      <c r="P93" s="995">
        <v>0</v>
      </c>
      <c r="Q93" s="995"/>
      <c r="R93" s="995">
        <v>0</v>
      </c>
      <c r="S93" s="995"/>
      <c r="T93" s="843">
        <v>0</v>
      </c>
      <c r="U93" s="844"/>
      <c r="V93" s="164">
        <f t="shared" si="3"/>
        <v>0</v>
      </c>
      <c r="W93" s="168">
        <v>0</v>
      </c>
      <c r="X93" s="164">
        <f t="shared" si="5"/>
        <v>0</v>
      </c>
      <c r="Y93" s="169">
        <v>0</v>
      </c>
      <c r="Z93" s="170">
        <f t="shared" si="4"/>
        <v>0</v>
      </c>
      <c r="AA93" s="48"/>
      <c r="AB93" s="60"/>
      <c r="AC93" s="61"/>
      <c r="AD93" s="41"/>
      <c r="AE93" s="40"/>
      <c r="AF93" s="40"/>
    </row>
    <row r="94" spans="1:32" ht="11.25" customHeight="1">
      <c r="A94" s="2"/>
      <c r="B94" s="148" t="s">
        <v>34</v>
      </c>
      <c r="C94" s="149" t="s">
        <v>347</v>
      </c>
      <c r="D94" s="150" t="s">
        <v>41</v>
      </c>
      <c r="E94" s="151"/>
      <c r="F94" s="996">
        <v>0</v>
      </c>
      <c r="G94" s="995"/>
      <c r="H94" s="995">
        <v>0</v>
      </c>
      <c r="I94" s="995"/>
      <c r="J94" s="995">
        <v>0</v>
      </c>
      <c r="K94" s="995"/>
      <c r="L94" s="995">
        <v>0</v>
      </c>
      <c r="M94" s="995"/>
      <c r="N94" s="995">
        <v>0</v>
      </c>
      <c r="O94" s="995"/>
      <c r="P94" s="995">
        <v>0</v>
      </c>
      <c r="Q94" s="995"/>
      <c r="R94" s="995">
        <v>0</v>
      </c>
      <c r="S94" s="995"/>
      <c r="T94" s="843">
        <v>0</v>
      </c>
      <c r="U94" s="844"/>
      <c r="V94" s="164">
        <f t="shared" si="3"/>
        <v>0</v>
      </c>
      <c r="W94" s="168">
        <v>0</v>
      </c>
      <c r="X94" s="164">
        <f t="shared" si="5"/>
        <v>0</v>
      </c>
      <c r="Y94" s="169">
        <v>0</v>
      </c>
      <c r="Z94" s="170">
        <f t="shared" si="4"/>
        <v>0</v>
      </c>
      <c r="AA94" s="48"/>
      <c r="AB94" s="60"/>
      <c r="AC94" s="61"/>
      <c r="AD94" s="41"/>
      <c r="AE94" s="40"/>
      <c r="AF94" s="40"/>
    </row>
    <row r="95" spans="1:32" ht="11.25" customHeight="1">
      <c r="A95" s="2"/>
      <c r="B95" s="148" t="s">
        <v>35</v>
      </c>
      <c r="C95" s="149" t="s">
        <v>348</v>
      </c>
      <c r="D95" s="150" t="s">
        <v>41</v>
      </c>
      <c r="E95" s="151"/>
      <c r="F95" s="996">
        <v>0</v>
      </c>
      <c r="G95" s="995"/>
      <c r="H95" s="995">
        <v>0</v>
      </c>
      <c r="I95" s="995"/>
      <c r="J95" s="995">
        <v>0</v>
      </c>
      <c r="K95" s="995"/>
      <c r="L95" s="995">
        <v>0</v>
      </c>
      <c r="M95" s="995"/>
      <c r="N95" s="995">
        <v>0</v>
      </c>
      <c r="O95" s="995"/>
      <c r="P95" s="995">
        <v>0</v>
      </c>
      <c r="Q95" s="995"/>
      <c r="R95" s="995">
        <v>0</v>
      </c>
      <c r="S95" s="995"/>
      <c r="T95" s="843">
        <v>0</v>
      </c>
      <c r="U95" s="844"/>
      <c r="V95" s="164">
        <f t="shared" si="3"/>
        <v>0</v>
      </c>
      <c r="W95" s="168">
        <v>0</v>
      </c>
      <c r="X95" s="164">
        <f t="shared" si="5"/>
        <v>0</v>
      </c>
      <c r="Y95" s="169">
        <v>0</v>
      </c>
      <c r="Z95" s="170">
        <f t="shared" si="4"/>
        <v>0</v>
      </c>
      <c r="AA95" s="48"/>
      <c r="AB95" s="60"/>
      <c r="AC95" s="61"/>
      <c r="AD95" s="41"/>
      <c r="AE95" s="40"/>
      <c r="AF95" s="40"/>
    </row>
    <row r="96" spans="1:32" ht="11.25" customHeight="1">
      <c r="A96" s="2"/>
      <c r="B96" s="148" t="s">
        <v>36</v>
      </c>
      <c r="C96" s="149" t="s">
        <v>229</v>
      </c>
      <c r="D96" s="150" t="s">
        <v>41</v>
      </c>
      <c r="E96" s="151"/>
      <c r="F96" s="996">
        <v>0</v>
      </c>
      <c r="G96" s="995"/>
      <c r="H96" s="995">
        <v>0</v>
      </c>
      <c r="I96" s="995"/>
      <c r="J96" s="995">
        <v>0</v>
      </c>
      <c r="K96" s="995"/>
      <c r="L96" s="995">
        <v>0</v>
      </c>
      <c r="M96" s="995"/>
      <c r="N96" s="995">
        <v>0</v>
      </c>
      <c r="O96" s="995"/>
      <c r="P96" s="995">
        <v>0</v>
      </c>
      <c r="Q96" s="995"/>
      <c r="R96" s="995">
        <v>0</v>
      </c>
      <c r="S96" s="995"/>
      <c r="T96" s="843">
        <v>0</v>
      </c>
      <c r="U96" s="844"/>
      <c r="V96" s="164">
        <f t="shared" si="3"/>
        <v>0</v>
      </c>
      <c r="W96" s="168">
        <v>0</v>
      </c>
      <c r="X96" s="164">
        <f t="shared" si="5"/>
        <v>0</v>
      </c>
      <c r="Y96" s="169">
        <v>0</v>
      </c>
      <c r="Z96" s="170">
        <f t="shared" si="4"/>
        <v>0</v>
      </c>
      <c r="AA96" s="48"/>
      <c r="AB96" s="60"/>
      <c r="AC96" s="61"/>
      <c r="AD96" s="41"/>
      <c r="AE96" s="40"/>
      <c r="AF96" s="40"/>
    </row>
    <row r="97" spans="1:32" ht="11.25" customHeight="1" thickBot="1">
      <c r="A97" s="2"/>
      <c r="B97" s="152"/>
      <c r="C97" s="153"/>
      <c r="D97" s="154"/>
      <c r="E97" s="155"/>
      <c r="F97" s="969"/>
      <c r="G97" s="858"/>
      <c r="H97" s="857"/>
      <c r="I97" s="858"/>
      <c r="J97" s="857"/>
      <c r="K97" s="858"/>
      <c r="L97" s="857"/>
      <c r="M97" s="858"/>
      <c r="N97" s="857"/>
      <c r="O97" s="858"/>
      <c r="P97" s="857"/>
      <c r="Q97" s="858"/>
      <c r="R97" s="857"/>
      <c r="S97" s="858"/>
      <c r="T97" s="857"/>
      <c r="U97" s="858"/>
      <c r="V97" s="171"/>
      <c r="W97" s="172"/>
      <c r="X97" s="171"/>
      <c r="Y97" s="173"/>
      <c r="Z97" s="174"/>
      <c r="AA97" s="48"/>
      <c r="AB97" s="60"/>
      <c r="AC97" s="61"/>
      <c r="AD97" s="41"/>
      <c r="AE97" s="40"/>
      <c r="AF97" s="40"/>
    </row>
    <row r="98" spans="1:32" s="67" customFormat="1" ht="18.75" customHeight="1" thickTop="1" thickBot="1">
      <c r="B98" s="916" t="s">
        <v>44</v>
      </c>
      <c r="C98" s="917"/>
      <c r="D98" s="156"/>
      <c r="E98" s="157"/>
      <c r="F98" s="859">
        <f>SUM(F66:F96)</f>
        <v>0</v>
      </c>
      <c r="G98" s="860"/>
      <c r="H98" s="861">
        <f>SUM(H66:H96)</f>
        <v>0</v>
      </c>
      <c r="I98" s="860"/>
      <c r="J98" s="861">
        <f>SUM(J66:J96)</f>
        <v>0</v>
      </c>
      <c r="K98" s="860"/>
      <c r="L98" s="861">
        <f>SUM(L66:L96)</f>
        <v>0</v>
      </c>
      <c r="M98" s="860"/>
      <c r="N98" s="861">
        <f>SUM(N66:N96)</f>
        <v>0</v>
      </c>
      <c r="O98" s="860"/>
      <c r="P98" s="861">
        <f>SUM(P66:P96)</f>
        <v>0</v>
      </c>
      <c r="Q98" s="860"/>
      <c r="R98" s="861">
        <f>SUM(R66:R96)</f>
        <v>0</v>
      </c>
      <c r="S98" s="860"/>
      <c r="T98" s="861">
        <f>SUM(T66:T96)</f>
        <v>0</v>
      </c>
      <c r="U98" s="860"/>
      <c r="V98" s="158">
        <f>SUM(V66:V96)</f>
        <v>0</v>
      </c>
      <c r="W98" s="175">
        <f>SUM(W66:W96)</f>
        <v>0</v>
      </c>
      <c r="X98" s="158">
        <f>SUM(X66:X96)</f>
        <v>0</v>
      </c>
      <c r="Y98" s="176">
        <f>SUM(Y66:Y96)</f>
        <v>0</v>
      </c>
      <c r="Z98" s="177">
        <f>SUM(Z66:Z96)</f>
        <v>0</v>
      </c>
      <c r="AA98" s="69"/>
      <c r="AB98" s="70"/>
      <c r="AC98" s="71"/>
      <c r="AD98" s="72"/>
      <c r="AE98" s="73"/>
      <c r="AF98" s="73"/>
    </row>
    <row r="99" spans="1:32" ht="6" customHeight="1">
      <c r="AA99" s="49"/>
      <c r="AB99" s="49"/>
      <c r="AC99" s="49"/>
      <c r="AD99" s="2"/>
      <c r="AE99" s="2"/>
      <c r="AF99" s="2"/>
    </row>
    <row r="100" spans="1:32" ht="6" customHeight="1" thickBot="1">
      <c r="AA100" s="49"/>
      <c r="AB100" s="49"/>
      <c r="AC100" s="49"/>
      <c r="AD100" s="2"/>
      <c r="AE100" s="2"/>
      <c r="AF100" s="2"/>
    </row>
    <row r="101" spans="1:32" ht="11.25" customHeight="1">
      <c r="B101" s="869" t="s">
        <v>73</v>
      </c>
      <c r="C101" s="918"/>
      <c r="D101" s="918"/>
      <c r="E101" s="788"/>
      <c r="F101" s="869" t="s">
        <v>66</v>
      </c>
      <c r="G101" s="794"/>
      <c r="H101" s="793" t="s">
        <v>65</v>
      </c>
      <c r="I101" s="794"/>
      <c r="J101" s="793" t="s">
        <v>67</v>
      </c>
      <c r="K101" s="794"/>
      <c r="L101" s="793" t="s">
        <v>68</v>
      </c>
      <c r="M101" s="794"/>
      <c r="N101" s="793" t="s">
        <v>69</v>
      </c>
      <c r="O101" s="794"/>
      <c r="P101" s="793" t="s">
        <v>70</v>
      </c>
      <c r="Q101" s="794"/>
      <c r="R101" s="793" t="s">
        <v>71</v>
      </c>
      <c r="S101" s="794"/>
      <c r="T101" s="793" t="s">
        <v>72</v>
      </c>
      <c r="U101" s="794"/>
      <c r="V101" s="900" t="s">
        <v>4</v>
      </c>
      <c r="W101" s="864"/>
      <c r="X101" s="865" t="s">
        <v>84</v>
      </c>
      <c r="Y101" s="866"/>
      <c r="Z101" s="178" t="s">
        <v>45</v>
      </c>
      <c r="AA101" s="44"/>
      <c r="AB101" s="50"/>
      <c r="AC101" s="50"/>
      <c r="AD101" s="39"/>
      <c r="AE101" s="39"/>
      <c r="AF101" s="35"/>
    </row>
    <row r="102" spans="1:32" ht="11.25" customHeight="1" thickBot="1">
      <c r="B102" s="832"/>
      <c r="C102" s="892"/>
      <c r="D102" s="892"/>
      <c r="E102" s="919"/>
      <c r="F102" s="832"/>
      <c r="G102" s="863"/>
      <c r="H102" s="833"/>
      <c r="I102" s="863"/>
      <c r="J102" s="833"/>
      <c r="K102" s="863"/>
      <c r="L102" s="833"/>
      <c r="M102" s="863"/>
      <c r="N102" s="833"/>
      <c r="O102" s="863"/>
      <c r="P102" s="833"/>
      <c r="Q102" s="863"/>
      <c r="R102" s="833"/>
      <c r="S102" s="863"/>
      <c r="T102" s="833"/>
      <c r="U102" s="863"/>
      <c r="V102" s="161" t="s">
        <v>127</v>
      </c>
      <c r="W102" s="162" t="s">
        <v>3</v>
      </c>
      <c r="X102" s="867" t="s">
        <v>3</v>
      </c>
      <c r="Y102" s="868"/>
      <c r="Z102" s="179" t="s">
        <v>46</v>
      </c>
      <c r="AA102" s="50"/>
      <c r="AB102" s="50"/>
      <c r="AC102" s="57"/>
      <c r="AD102" s="39"/>
      <c r="AE102" s="39"/>
      <c r="AF102" s="35"/>
    </row>
    <row r="103" spans="1:32" s="67" customFormat="1" ht="18.75" customHeight="1" thickBot="1">
      <c r="B103" s="832" t="s">
        <v>125</v>
      </c>
      <c r="C103" s="892"/>
      <c r="D103" s="892"/>
      <c r="E103" s="892"/>
      <c r="F103" s="893">
        <f>IF(V98=0,0,(F98/V98))</f>
        <v>0</v>
      </c>
      <c r="G103" s="862"/>
      <c r="H103" s="862">
        <f>IF(V98=0,0,(H98/V98))</f>
        <v>0</v>
      </c>
      <c r="I103" s="862"/>
      <c r="J103" s="862">
        <f>IF(V98=0,0,(J98/V98))</f>
        <v>0</v>
      </c>
      <c r="K103" s="862"/>
      <c r="L103" s="862">
        <f>IF(V98=0,0,(L98/V98))</f>
        <v>0</v>
      </c>
      <c r="M103" s="862"/>
      <c r="N103" s="862">
        <f>IF(V98=0,0,(N98/V98))</f>
        <v>0</v>
      </c>
      <c r="O103" s="862"/>
      <c r="P103" s="862">
        <f>IF(V98=0,0,(P98/V98))</f>
        <v>0</v>
      </c>
      <c r="Q103" s="862"/>
      <c r="R103" s="862">
        <f>IF(V98=0,0,(R98/V98))</f>
        <v>0</v>
      </c>
      <c r="S103" s="862"/>
      <c r="T103" s="862">
        <f>IF(V98=0,0,(T98/V98))</f>
        <v>0</v>
      </c>
      <c r="U103" s="862"/>
      <c r="V103" s="180">
        <f>IF(V98=0,0,(V98/V98))</f>
        <v>0</v>
      </c>
      <c r="W103" s="181">
        <f>IF(W98=0,0,(W98/W98))</f>
        <v>0</v>
      </c>
      <c r="X103" s="890">
        <f>IF(W98=0,0,(Y98/W98))</f>
        <v>0</v>
      </c>
      <c r="Y103" s="891"/>
      <c r="Z103" s="182">
        <f>W103-X103</f>
        <v>0</v>
      </c>
      <c r="AA103" s="81"/>
      <c r="AB103" s="82"/>
      <c r="AC103" s="83"/>
      <c r="AD103" s="77"/>
      <c r="AE103" s="77"/>
      <c r="AF103" s="77"/>
    </row>
    <row r="104" spans="1:32" ht="13" thickBot="1"/>
    <row r="105" spans="1:32" ht="11.25" customHeight="1">
      <c r="B105" s="865" t="s">
        <v>48</v>
      </c>
      <c r="C105" s="870"/>
      <c r="D105" s="749" t="s">
        <v>50</v>
      </c>
      <c r="E105" s="748"/>
      <c r="F105" s="747" t="s">
        <v>51</v>
      </c>
      <c r="G105" s="748"/>
      <c r="H105" s="747" t="s">
        <v>52</v>
      </c>
      <c r="I105" s="748"/>
      <c r="J105" s="747" t="s">
        <v>53</v>
      </c>
      <c r="K105" s="748"/>
      <c r="L105" s="747" t="s">
        <v>54</v>
      </c>
      <c r="M105" s="748"/>
      <c r="N105" s="747" t="s">
        <v>55</v>
      </c>
      <c r="O105" s="748"/>
      <c r="P105" s="747" t="s">
        <v>56</v>
      </c>
      <c r="Q105" s="964"/>
      <c r="R105" s="946" t="s">
        <v>57</v>
      </c>
      <c r="S105" s="748"/>
      <c r="T105" s="747" t="s">
        <v>58</v>
      </c>
      <c r="U105" s="864"/>
    </row>
    <row r="106" spans="1:32" ht="11.25" customHeight="1" thickBot="1">
      <c r="B106" s="867" t="s">
        <v>49</v>
      </c>
      <c r="C106" s="913"/>
      <c r="D106" s="183" t="s">
        <v>125</v>
      </c>
      <c r="E106" s="184" t="s">
        <v>129</v>
      </c>
      <c r="F106" s="184" t="s">
        <v>125</v>
      </c>
      <c r="G106" s="184" t="s">
        <v>129</v>
      </c>
      <c r="H106" s="184" t="s">
        <v>125</v>
      </c>
      <c r="I106" s="184" t="s">
        <v>129</v>
      </c>
      <c r="J106" s="184" t="s">
        <v>125</v>
      </c>
      <c r="K106" s="184" t="s">
        <v>129</v>
      </c>
      <c r="L106" s="184" t="s">
        <v>125</v>
      </c>
      <c r="M106" s="184" t="s">
        <v>129</v>
      </c>
      <c r="N106" s="184" t="s">
        <v>125</v>
      </c>
      <c r="O106" s="184" t="s">
        <v>129</v>
      </c>
      <c r="P106" s="184" t="s">
        <v>125</v>
      </c>
      <c r="Q106" s="184" t="s">
        <v>129</v>
      </c>
      <c r="R106" s="185" t="s">
        <v>125</v>
      </c>
      <c r="S106" s="184" t="s">
        <v>129</v>
      </c>
      <c r="T106" s="184" t="s">
        <v>125</v>
      </c>
      <c r="U106" s="186" t="s">
        <v>129</v>
      </c>
    </row>
    <row r="107" spans="1:32" s="67" customFormat="1" ht="22.5" customHeight="1" thickBot="1">
      <c r="B107" s="914" t="s">
        <v>130</v>
      </c>
      <c r="C107" s="915"/>
      <c r="D107" s="187">
        <f>IF((S107+U107)=0,0,(E107/(S107+U107)))</f>
        <v>0</v>
      </c>
      <c r="E107" s="188">
        <v>0</v>
      </c>
      <c r="F107" s="187">
        <f>IF((S107+U107)=0,0,(G107/(S107+U107)))</f>
        <v>0</v>
      </c>
      <c r="G107" s="188">
        <v>0</v>
      </c>
      <c r="H107" s="187">
        <f>IF((S107+U107)=0,0,(I107/(S107+U107)))</f>
        <v>0</v>
      </c>
      <c r="I107" s="188">
        <v>0</v>
      </c>
      <c r="J107" s="187">
        <f>IF((S107+U107)=0,0,(K107/(S107+U107)))</f>
        <v>0</v>
      </c>
      <c r="K107" s="188">
        <v>0</v>
      </c>
      <c r="L107" s="187">
        <f>IF((S107+U107)=0,0,(M107/(S107+U107)))</f>
        <v>0</v>
      </c>
      <c r="M107" s="188">
        <v>0</v>
      </c>
      <c r="N107" s="187">
        <f>IF((S107+U107)=0,0,(O107/(S107+U107)))</f>
        <v>0</v>
      </c>
      <c r="O107" s="188">
        <v>0</v>
      </c>
      <c r="P107" s="187">
        <f>IF((S107+U107)=0,0,(Q107/(S107+U107)))</f>
        <v>0</v>
      </c>
      <c r="Q107" s="189">
        <v>0</v>
      </c>
      <c r="R107" s="190">
        <f>SUM(D107,F107,H107,J107,L107)</f>
        <v>0</v>
      </c>
      <c r="S107" s="191">
        <f>SUM(E107,G107,I107,K107,M107)</f>
        <v>0</v>
      </c>
      <c r="T107" s="181">
        <f>SUM(N107,P107)</f>
        <v>0</v>
      </c>
      <c r="U107" s="192">
        <f>SUM(O107,Q107)</f>
        <v>0</v>
      </c>
    </row>
    <row r="108" spans="1:32" s="67" customFormat="1" ht="22.5" hidden="1" customHeight="1" thickBot="1">
      <c r="B108" s="603" t="s">
        <v>122</v>
      </c>
      <c r="C108" s="604"/>
      <c r="D108" s="124">
        <f>IF((R107+T107)=0,0,(E107/(R107+T107)))</f>
        <v>0</v>
      </c>
      <c r="E108" s="125">
        <f>IF((S107+U107)=0,0,(E107/(S107+U107)))</f>
        <v>0</v>
      </c>
      <c r="F108" s="125">
        <f>IF((R107+T107)=0,0,(F107/(R107+T107)))</f>
        <v>0</v>
      </c>
      <c r="G108" s="125">
        <f>IF((S107+U107)=0,0,(G107/(S107+U107)))</f>
        <v>0</v>
      </c>
      <c r="H108" s="125">
        <f>IF((R107+T107)=0,0,(H107/(R107+T107)))</f>
        <v>0</v>
      </c>
      <c r="I108" s="125">
        <f>IF((S107+U107)=0,0,(I107/(S107+U107)))</f>
        <v>0</v>
      </c>
      <c r="J108" s="125">
        <f>IF((R107+T107)=0,0,(J107/(R107+T107)))</f>
        <v>0</v>
      </c>
      <c r="K108" s="125">
        <f>IF((S107+U107)=0,0,(K107/(S107+U107)))</f>
        <v>0</v>
      </c>
      <c r="L108" s="125">
        <f>IF((R107+T107)=0,0,(L107/(R107+T107)))</f>
        <v>0</v>
      </c>
      <c r="M108" s="125">
        <f>IF((S107+U107)=0,0,(M107/(S107+U107)))</f>
        <v>0</v>
      </c>
      <c r="N108" s="125">
        <f>IF((R107+T107)=0,0,(N107/(R107+T107)))</f>
        <v>0</v>
      </c>
      <c r="O108" s="125">
        <f>IF((S107+U107)=0,0,(O107/(S107+U107)))</f>
        <v>0</v>
      </c>
      <c r="P108" s="125">
        <f>IF((R107+T107)=0,0,(P107/(R107+T107)))</f>
        <v>0</v>
      </c>
      <c r="Q108" s="126">
        <f>IF((S107+U107)=0,0,(Q107/(S107+U107)))</f>
        <v>0</v>
      </c>
      <c r="R108" s="127">
        <f>IF((D107+F107+H107+J107+L107+N107+P107)=0,0,((D107+F107+H107+J107+L107)/(D107+F107+H107+J107+L107+N107+P107)))</f>
        <v>0</v>
      </c>
      <c r="S108" s="128">
        <f>IF((E107+G107+I107+K107+M107+O107+Q107)=0,0,((E107+G107+I107+K107+M107)/(E107+G107+I107+K107+M107+O107+Q107)))</f>
        <v>0</v>
      </c>
      <c r="T108" s="125">
        <f>IF((D107+F107+H107+J107+L107+N107+P107)=0,0,((N107+P107)/(D107+F107+H107+J107+L107+N107+P107)))</f>
        <v>0</v>
      </c>
      <c r="U108" s="129">
        <f>IF((E107+G107+I107+K107+M107+O107+Q107)=0,0,((O107+Q107)/(E107+G107+I107+K107+M107+O107+Q107)))</f>
        <v>0</v>
      </c>
    </row>
    <row r="109" spans="1:32" ht="11.25" customHeight="1" thickBot="1"/>
    <row r="110" spans="1:32" ht="11.25" customHeight="1">
      <c r="B110" s="865" t="s">
        <v>59</v>
      </c>
      <c r="C110" s="904"/>
      <c r="D110" s="747" t="s">
        <v>60</v>
      </c>
      <c r="E110" s="749"/>
      <c r="F110" s="747" t="s">
        <v>61</v>
      </c>
      <c r="G110" s="748"/>
      <c r="H110" s="747" t="s">
        <v>62</v>
      </c>
      <c r="I110" s="748"/>
      <c r="J110" s="747" t="s">
        <v>63</v>
      </c>
      <c r="K110" s="748"/>
      <c r="L110" s="747" t="s">
        <v>64</v>
      </c>
      <c r="M110" s="864"/>
    </row>
    <row r="111" spans="1:32" ht="11.25" customHeight="1" thickBot="1">
      <c r="B111" s="867" t="s">
        <v>49</v>
      </c>
      <c r="C111" s="905"/>
      <c r="D111" s="183" t="s">
        <v>125</v>
      </c>
      <c r="E111" s="184" t="s">
        <v>129</v>
      </c>
      <c r="F111" s="184" t="s">
        <v>125</v>
      </c>
      <c r="G111" s="184" t="s">
        <v>129</v>
      </c>
      <c r="H111" s="184" t="s">
        <v>125</v>
      </c>
      <c r="I111" s="184" t="s">
        <v>129</v>
      </c>
      <c r="J111" s="184" t="s">
        <v>125</v>
      </c>
      <c r="K111" s="184" t="s">
        <v>129</v>
      </c>
      <c r="L111" s="184" t="s">
        <v>125</v>
      </c>
      <c r="M111" s="186" t="s">
        <v>129</v>
      </c>
    </row>
    <row r="112" spans="1:32" s="67" customFormat="1" ht="22.5" customHeight="1" thickBot="1">
      <c r="B112" s="914" t="s">
        <v>130</v>
      </c>
      <c r="C112" s="915"/>
      <c r="D112" s="181">
        <f>IF((E112+G112+I112+K112+M112)=0,0,(E112/(E112+G112+I112+K112+M112)))</f>
        <v>0</v>
      </c>
      <c r="E112" s="188">
        <f>SUM(V66:V72)</f>
        <v>0</v>
      </c>
      <c r="F112" s="181">
        <f>IF((E112+G112+I112+K112+M112)=0,0,(G112/(E112+G112+I112+K112+M112)))</f>
        <v>0</v>
      </c>
      <c r="G112" s="188">
        <f>SUM(V73:V79)</f>
        <v>0</v>
      </c>
      <c r="H112" s="181">
        <f>IF((E112+G112+I112+K112+M112)=0,0,(I112/(E112+G112+I112+K112+M112)))</f>
        <v>0</v>
      </c>
      <c r="I112" s="188">
        <f>SUM(V80:V86)</f>
        <v>0</v>
      </c>
      <c r="J112" s="181">
        <f>IF((E112+G112+I112+K112+M112)=0,0,(K112/(E112+G112+I112+K112+M112)))</f>
        <v>0</v>
      </c>
      <c r="K112" s="188">
        <f>SUM(V87:V93)</f>
        <v>0</v>
      </c>
      <c r="L112" s="181">
        <f>IF((E112+G112+I112+K112+M112)=0,0,(M112/(E112+G112+I112+K112+M112)))</f>
        <v>0</v>
      </c>
      <c r="M112" s="192">
        <f>SUM(V94:V96)</f>
        <v>0</v>
      </c>
    </row>
    <row r="113" spans="1:32" s="67" customFormat="1" ht="22.5" hidden="1" customHeight="1">
      <c r="B113" s="603" t="s">
        <v>122</v>
      </c>
      <c r="C113" s="720"/>
      <c r="D113" s="125">
        <f>IF((D112+F112+H112+J112+L112)=0,0,(D112/(D112+F112+H112+J112+L112)))</f>
        <v>0</v>
      </c>
      <c r="E113" s="125">
        <f>IF((E112+G112+I112+K112+M112)=0,0,(E112/(E112+G112+I112+K112+M112)))</f>
        <v>0</v>
      </c>
      <c r="F113" s="125">
        <f>IF((D112+F112+H112+J112+L112)=0,0,(F112/(D112+F112+H112+J112+L112)))</f>
        <v>0</v>
      </c>
      <c r="G113" s="125">
        <f>IF((E112+G112+I112+K112+M112)=0,0,(G112/(E112+G112+I112+K112+M112)))</f>
        <v>0</v>
      </c>
      <c r="H113" s="125">
        <f>IF((D112+F112+H112+J112+L112)=0,0,(H112/(D112+F112+H112+J112+L112)))</f>
        <v>0</v>
      </c>
      <c r="I113" s="125">
        <f>IF((E112+G112+I112+K112+M112)=0,0,(I112/(E112+G112+I112+K112+M112)))</f>
        <v>0</v>
      </c>
      <c r="J113" s="125">
        <f>IF((D112+F112+H112+J112+L112)=0,0,(J112/(D112+F112+H112+J112+L112)))</f>
        <v>0</v>
      </c>
      <c r="K113" s="125">
        <f>IF((E112+G112+I112+K112+M112)=0,0,(K112/(E112+G112+I112+K112+M112)))</f>
        <v>0</v>
      </c>
      <c r="L113" s="125">
        <f>IF((D112+F112+H112+J112+L112)=0,0,(L112/(D112+F112+H112+J112+L112)))</f>
        <v>0</v>
      </c>
      <c r="M113" s="129">
        <f>IF((E112+G112+I112+K112+M112)=0,0,(M112/(E112+G112+I112+K112+M112)))</f>
        <v>0</v>
      </c>
    </row>
    <row r="116" spans="1:32" ht="18.75" customHeight="1" thickBot="1">
      <c r="B116" s="231" t="s">
        <v>43</v>
      </c>
      <c r="C116" s="370"/>
      <c r="D116" s="370"/>
      <c r="E116" s="370"/>
      <c r="F116" s="2"/>
      <c r="G116" s="371">
        <v>3</v>
      </c>
      <c r="H116" s="970"/>
      <c r="I116" s="970"/>
      <c r="J116" s="970"/>
      <c r="K116" s="970"/>
      <c r="L116" s="970"/>
      <c r="M116" s="970"/>
    </row>
    <row r="117" spans="1:32" s="67" customFormat="1" ht="11.25" customHeight="1" thickBot="1">
      <c r="B117" s="906">
        <v>2017</v>
      </c>
      <c r="C117" s="907"/>
      <c r="D117" s="907"/>
      <c r="E117" s="908"/>
      <c r="F117" s="507" t="s">
        <v>107</v>
      </c>
      <c r="G117" s="611"/>
      <c r="H117" s="522" t="s">
        <v>108</v>
      </c>
      <c r="I117" s="611"/>
      <c r="J117" s="522" t="s">
        <v>109</v>
      </c>
      <c r="K117" s="611"/>
      <c r="L117" s="522" t="s">
        <v>110</v>
      </c>
      <c r="M117" s="611"/>
      <c r="N117" s="522" t="s">
        <v>111</v>
      </c>
      <c r="O117" s="611"/>
      <c r="P117" s="522" t="s">
        <v>126</v>
      </c>
      <c r="Q117" s="611"/>
      <c r="R117" s="522" t="s">
        <v>112</v>
      </c>
      <c r="S117" s="611"/>
      <c r="T117" s="522" t="s">
        <v>113</v>
      </c>
      <c r="U117" s="508"/>
      <c r="V117" s="940" t="s">
        <v>4</v>
      </c>
      <c r="W117" s="815"/>
      <c r="X117" s="583" t="s">
        <v>84</v>
      </c>
      <c r="Y117" s="584"/>
      <c r="Z117" s="937"/>
      <c r="AA117" s="44"/>
      <c r="AB117" s="71"/>
      <c r="AC117" s="71"/>
      <c r="AD117" s="39"/>
      <c r="AE117" s="123"/>
      <c r="AF117" s="123"/>
    </row>
    <row r="118" spans="1:32" ht="11.25" customHeight="1">
      <c r="B118" s="909"/>
      <c r="C118" s="645"/>
      <c r="D118" s="645"/>
      <c r="E118" s="910"/>
      <c r="F118" s="509"/>
      <c r="G118" s="813"/>
      <c r="H118" s="812"/>
      <c r="I118" s="813"/>
      <c r="J118" s="812"/>
      <c r="K118" s="813"/>
      <c r="L118" s="812"/>
      <c r="M118" s="813"/>
      <c r="N118" s="812"/>
      <c r="O118" s="813"/>
      <c r="P118" s="812"/>
      <c r="Q118" s="813"/>
      <c r="R118" s="812"/>
      <c r="S118" s="813"/>
      <c r="T118" s="812"/>
      <c r="U118" s="510"/>
      <c r="V118" s="509"/>
      <c r="W118" s="941"/>
      <c r="X118" s="944">
        <v>100</v>
      </c>
      <c r="Y118" s="945"/>
      <c r="Z118" s="938"/>
      <c r="AA118" s="46"/>
      <c r="AB118" s="45"/>
      <c r="AC118" s="45"/>
      <c r="AD118" s="36"/>
      <c r="AE118" s="37"/>
      <c r="AF118" s="42"/>
    </row>
    <row r="119" spans="1:32" ht="11.25" customHeight="1">
      <c r="A119" s="2"/>
      <c r="B119" s="909"/>
      <c r="C119" s="645"/>
      <c r="D119" s="645"/>
      <c r="E119" s="910"/>
      <c r="F119" s="942"/>
      <c r="G119" s="814"/>
      <c r="H119" s="786"/>
      <c r="I119" s="814"/>
      <c r="J119" s="786"/>
      <c r="K119" s="814"/>
      <c r="L119" s="786"/>
      <c r="M119" s="814"/>
      <c r="N119" s="786"/>
      <c r="O119" s="814"/>
      <c r="P119" s="786"/>
      <c r="Q119" s="814"/>
      <c r="R119" s="786"/>
      <c r="S119" s="814"/>
      <c r="T119" s="786"/>
      <c r="U119" s="965"/>
      <c r="V119" s="942"/>
      <c r="W119" s="943"/>
      <c r="X119" s="509" t="s">
        <v>103</v>
      </c>
      <c r="Y119" s="812" t="s">
        <v>42</v>
      </c>
      <c r="Z119" s="938"/>
      <c r="AA119" s="44"/>
      <c r="AB119" s="50"/>
      <c r="AC119" s="57"/>
      <c r="AD119" s="39"/>
      <c r="AE119" s="39"/>
      <c r="AF119" s="42"/>
    </row>
    <row r="120" spans="1:32" ht="11.25" customHeight="1" thickBot="1">
      <c r="A120" s="2"/>
      <c r="B120" s="911"/>
      <c r="C120" s="648"/>
      <c r="D120" s="648"/>
      <c r="E120" s="912"/>
      <c r="F120" s="512" t="s">
        <v>127</v>
      </c>
      <c r="G120" s="819"/>
      <c r="H120" s="850" t="s">
        <v>127</v>
      </c>
      <c r="I120" s="819"/>
      <c r="J120" s="850" t="s">
        <v>127</v>
      </c>
      <c r="K120" s="819"/>
      <c r="L120" s="850" t="s">
        <v>127</v>
      </c>
      <c r="M120" s="819"/>
      <c r="N120" s="850" t="s">
        <v>127</v>
      </c>
      <c r="O120" s="819"/>
      <c r="P120" s="850" t="s">
        <v>127</v>
      </c>
      <c r="Q120" s="819"/>
      <c r="R120" s="850" t="s">
        <v>127</v>
      </c>
      <c r="S120" s="819"/>
      <c r="T120" s="850" t="s">
        <v>127</v>
      </c>
      <c r="U120" s="851"/>
      <c r="V120" s="135" t="s">
        <v>127</v>
      </c>
      <c r="W120" s="13" t="s">
        <v>3</v>
      </c>
      <c r="X120" s="511"/>
      <c r="Y120" s="883"/>
      <c r="Z120" s="939"/>
      <c r="AA120" s="47"/>
      <c r="AB120" s="58"/>
      <c r="AC120" s="59"/>
      <c r="AD120" s="39"/>
      <c r="AE120" s="39"/>
      <c r="AF120" s="42"/>
    </row>
    <row r="121" spans="1:32" ht="11.25" customHeight="1">
      <c r="A121" s="2"/>
      <c r="B121" s="587" t="s">
        <v>86</v>
      </c>
      <c r="C121" s="687"/>
      <c r="D121" s="687"/>
      <c r="E121" s="588"/>
      <c r="F121" s="775">
        <v>0</v>
      </c>
      <c r="G121" s="774"/>
      <c r="H121" s="772">
        <v>0</v>
      </c>
      <c r="I121" s="774"/>
      <c r="J121" s="772">
        <v>0</v>
      </c>
      <c r="K121" s="774"/>
      <c r="L121" s="772">
        <v>0</v>
      </c>
      <c r="M121" s="774"/>
      <c r="N121" s="772">
        <v>0</v>
      </c>
      <c r="O121" s="774"/>
      <c r="P121" s="772">
        <v>0</v>
      </c>
      <c r="Q121" s="774"/>
      <c r="R121" s="772">
        <v>0</v>
      </c>
      <c r="S121" s="774"/>
      <c r="T121" s="772">
        <v>0</v>
      </c>
      <c r="U121" s="773"/>
      <c r="V121" s="88">
        <f t="shared" ref="V121:V132" si="6">SUM(F121,H121,J121,L121,N121,P121,R121,T121)</f>
        <v>0</v>
      </c>
      <c r="W121" s="14">
        <v>0</v>
      </c>
      <c r="X121" s="88">
        <f t="shared" ref="X121:X132" si="7">IF($X$118=0,0,Y121/$X$118)</f>
        <v>0</v>
      </c>
      <c r="Y121" s="21">
        <v>0</v>
      </c>
      <c r="Z121" s="8">
        <f t="shared" ref="Z121:Z132" si="8">W121-Y121</f>
        <v>0</v>
      </c>
      <c r="AA121" s="48"/>
      <c r="AB121" s="60"/>
      <c r="AC121" s="61"/>
      <c r="AD121" s="41"/>
      <c r="AE121" s="40"/>
      <c r="AF121" s="40"/>
    </row>
    <row r="122" spans="1:32" ht="11.25" customHeight="1">
      <c r="A122" s="2"/>
      <c r="B122" s="766" t="s">
        <v>87</v>
      </c>
      <c r="C122" s="443"/>
      <c r="D122" s="443"/>
      <c r="E122" s="767"/>
      <c r="F122" s="770">
        <v>0</v>
      </c>
      <c r="G122" s="769"/>
      <c r="H122" s="768">
        <v>0</v>
      </c>
      <c r="I122" s="769"/>
      <c r="J122" s="768">
        <v>0</v>
      </c>
      <c r="K122" s="769"/>
      <c r="L122" s="768">
        <v>0</v>
      </c>
      <c r="M122" s="769"/>
      <c r="N122" s="768">
        <v>0</v>
      </c>
      <c r="O122" s="769"/>
      <c r="P122" s="768">
        <v>0</v>
      </c>
      <c r="Q122" s="769"/>
      <c r="R122" s="768">
        <v>0</v>
      </c>
      <c r="S122" s="769"/>
      <c r="T122" s="768">
        <v>0</v>
      </c>
      <c r="U122" s="771"/>
      <c r="V122" s="88">
        <f t="shared" si="6"/>
        <v>0</v>
      </c>
      <c r="W122" s="15">
        <v>0</v>
      </c>
      <c r="X122" s="88">
        <f t="shared" si="7"/>
        <v>0</v>
      </c>
      <c r="Y122" s="22">
        <v>0</v>
      </c>
      <c r="Z122" s="12">
        <f t="shared" si="8"/>
        <v>0</v>
      </c>
      <c r="AA122" s="48"/>
      <c r="AB122" s="60"/>
      <c r="AC122" s="61"/>
      <c r="AD122" s="41"/>
      <c r="AE122" s="40"/>
      <c r="AF122" s="40"/>
    </row>
    <row r="123" spans="1:32" ht="11.25" customHeight="1">
      <c r="A123" s="2"/>
      <c r="B123" s="766" t="s">
        <v>88</v>
      </c>
      <c r="C123" s="443"/>
      <c r="D123" s="443"/>
      <c r="E123" s="767"/>
      <c r="F123" s="770">
        <v>0</v>
      </c>
      <c r="G123" s="769"/>
      <c r="H123" s="768">
        <v>0</v>
      </c>
      <c r="I123" s="769"/>
      <c r="J123" s="768">
        <v>0</v>
      </c>
      <c r="K123" s="769"/>
      <c r="L123" s="768">
        <v>0</v>
      </c>
      <c r="M123" s="769"/>
      <c r="N123" s="768">
        <v>0</v>
      </c>
      <c r="O123" s="769"/>
      <c r="P123" s="768">
        <v>0</v>
      </c>
      <c r="Q123" s="769"/>
      <c r="R123" s="768">
        <v>0</v>
      </c>
      <c r="S123" s="769"/>
      <c r="T123" s="768">
        <v>0</v>
      </c>
      <c r="U123" s="771"/>
      <c r="V123" s="88">
        <f t="shared" si="6"/>
        <v>0</v>
      </c>
      <c r="W123" s="15">
        <v>0</v>
      </c>
      <c r="X123" s="88">
        <f t="shared" si="7"/>
        <v>0</v>
      </c>
      <c r="Y123" s="22">
        <v>0</v>
      </c>
      <c r="Z123" s="12">
        <f t="shared" si="8"/>
        <v>0</v>
      </c>
      <c r="AA123" s="48"/>
      <c r="AB123" s="60"/>
      <c r="AC123" s="61"/>
      <c r="AD123" s="41"/>
      <c r="AE123" s="40"/>
      <c r="AF123" s="40"/>
    </row>
    <row r="124" spans="1:32" ht="11.25" customHeight="1">
      <c r="A124" s="2"/>
      <c r="B124" s="766" t="s">
        <v>89</v>
      </c>
      <c r="C124" s="443"/>
      <c r="D124" s="443"/>
      <c r="E124" s="767"/>
      <c r="F124" s="770">
        <v>0</v>
      </c>
      <c r="G124" s="769"/>
      <c r="H124" s="768">
        <v>0</v>
      </c>
      <c r="I124" s="769"/>
      <c r="J124" s="768">
        <v>0</v>
      </c>
      <c r="K124" s="769"/>
      <c r="L124" s="768">
        <v>0</v>
      </c>
      <c r="M124" s="769"/>
      <c r="N124" s="768">
        <v>0</v>
      </c>
      <c r="O124" s="769"/>
      <c r="P124" s="768">
        <v>0</v>
      </c>
      <c r="Q124" s="769"/>
      <c r="R124" s="768">
        <v>0</v>
      </c>
      <c r="S124" s="769"/>
      <c r="T124" s="768">
        <v>0</v>
      </c>
      <c r="U124" s="771"/>
      <c r="V124" s="88">
        <f t="shared" si="6"/>
        <v>0</v>
      </c>
      <c r="W124" s="15">
        <v>0</v>
      </c>
      <c r="X124" s="88">
        <f t="shared" si="7"/>
        <v>0</v>
      </c>
      <c r="Y124" s="22">
        <v>0</v>
      </c>
      <c r="Z124" s="12">
        <f t="shared" si="8"/>
        <v>0</v>
      </c>
      <c r="AA124" s="48"/>
      <c r="AB124" s="60"/>
      <c r="AC124" s="61"/>
      <c r="AD124" s="41"/>
      <c r="AE124" s="40"/>
      <c r="AF124" s="40"/>
    </row>
    <row r="125" spans="1:32" ht="11.25" customHeight="1">
      <c r="A125" s="2"/>
      <c r="B125" s="766" t="s">
        <v>90</v>
      </c>
      <c r="C125" s="443"/>
      <c r="D125" s="443"/>
      <c r="E125" s="767"/>
      <c r="F125" s="770">
        <v>0</v>
      </c>
      <c r="G125" s="769"/>
      <c r="H125" s="768">
        <v>0</v>
      </c>
      <c r="I125" s="769"/>
      <c r="J125" s="768">
        <v>0</v>
      </c>
      <c r="K125" s="769"/>
      <c r="L125" s="768">
        <v>0</v>
      </c>
      <c r="M125" s="769"/>
      <c r="N125" s="768">
        <v>0</v>
      </c>
      <c r="O125" s="769"/>
      <c r="P125" s="768">
        <v>0</v>
      </c>
      <c r="Q125" s="769"/>
      <c r="R125" s="768">
        <v>0</v>
      </c>
      <c r="S125" s="769"/>
      <c r="T125" s="768">
        <v>0</v>
      </c>
      <c r="U125" s="771"/>
      <c r="V125" s="88">
        <f t="shared" si="6"/>
        <v>0</v>
      </c>
      <c r="W125" s="15">
        <v>0</v>
      </c>
      <c r="X125" s="88">
        <f t="shared" si="7"/>
        <v>0</v>
      </c>
      <c r="Y125" s="22">
        <v>0</v>
      </c>
      <c r="Z125" s="12">
        <f t="shared" si="8"/>
        <v>0</v>
      </c>
      <c r="AA125" s="48"/>
      <c r="AB125" s="60"/>
      <c r="AC125" s="61"/>
      <c r="AD125" s="41"/>
      <c r="AE125" s="40"/>
      <c r="AF125" s="40"/>
    </row>
    <row r="126" spans="1:32" ht="11.25" customHeight="1">
      <c r="A126" s="2"/>
      <c r="B126" s="766" t="s">
        <v>91</v>
      </c>
      <c r="C126" s="443"/>
      <c r="D126" s="443"/>
      <c r="E126" s="767"/>
      <c r="F126" s="770">
        <v>0</v>
      </c>
      <c r="G126" s="769"/>
      <c r="H126" s="768">
        <v>0</v>
      </c>
      <c r="I126" s="769"/>
      <c r="J126" s="768">
        <v>0</v>
      </c>
      <c r="K126" s="769"/>
      <c r="L126" s="768">
        <v>0</v>
      </c>
      <c r="M126" s="769"/>
      <c r="N126" s="768">
        <v>0</v>
      </c>
      <c r="O126" s="769"/>
      <c r="P126" s="768">
        <v>0</v>
      </c>
      <c r="Q126" s="769"/>
      <c r="R126" s="768">
        <v>0</v>
      </c>
      <c r="S126" s="769"/>
      <c r="T126" s="768">
        <v>0</v>
      </c>
      <c r="U126" s="771"/>
      <c r="V126" s="88">
        <f t="shared" si="6"/>
        <v>0</v>
      </c>
      <c r="W126" s="15">
        <v>0</v>
      </c>
      <c r="X126" s="88">
        <f t="shared" si="7"/>
        <v>0</v>
      </c>
      <c r="Y126" s="22">
        <v>0</v>
      </c>
      <c r="Z126" s="12">
        <f t="shared" si="8"/>
        <v>0</v>
      </c>
      <c r="AA126" s="48"/>
      <c r="AB126" s="60"/>
      <c r="AC126" s="61"/>
      <c r="AD126" s="41"/>
      <c r="AE126" s="40"/>
      <c r="AF126" s="40"/>
    </row>
    <row r="127" spans="1:32" ht="11.25" customHeight="1">
      <c r="A127" s="2"/>
      <c r="B127" s="766" t="s">
        <v>92</v>
      </c>
      <c r="C127" s="443"/>
      <c r="D127" s="443"/>
      <c r="E127" s="767"/>
      <c r="F127" s="770">
        <v>0</v>
      </c>
      <c r="G127" s="769"/>
      <c r="H127" s="768">
        <v>0</v>
      </c>
      <c r="I127" s="769"/>
      <c r="J127" s="768">
        <v>0</v>
      </c>
      <c r="K127" s="769"/>
      <c r="L127" s="768">
        <v>0</v>
      </c>
      <c r="M127" s="769"/>
      <c r="N127" s="768">
        <v>0</v>
      </c>
      <c r="O127" s="769"/>
      <c r="P127" s="768">
        <v>0</v>
      </c>
      <c r="Q127" s="769"/>
      <c r="R127" s="768">
        <v>0</v>
      </c>
      <c r="S127" s="769"/>
      <c r="T127" s="768">
        <v>0</v>
      </c>
      <c r="U127" s="771"/>
      <c r="V127" s="88">
        <f t="shared" si="6"/>
        <v>0</v>
      </c>
      <c r="W127" s="15">
        <v>0</v>
      </c>
      <c r="X127" s="88">
        <f t="shared" si="7"/>
        <v>0</v>
      </c>
      <c r="Y127" s="22">
        <v>0</v>
      </c>
      <c r="Z127" s="12">
        <f t="shared" si="8"/>
        <v>0</v>
      </c>
      <c r="AA127" s="48"/>
      <c r="AB127" s="60"/>
      <c r="AC127" s="61"/>
      <c r="AD127" s="41"/>
      <c r="AE127" s="40"/>
      <c r="AF127" s="40"/>
    </row>
    <row r="128" spans="1:32" ht="11.25" customHeight="1">
      <c r="A128" s="2"/>
      <c r="B128" s="766" t="s">
        <v>93</v>
      </c>
      <c r="C128" s="443"/>
      <c r="D128" s="443"/>
      <c r="E128" s="767"/>
      <c r="F128" s="770">
        <v>0</v>
      </c>
      <c r="G128" s="769"/>
      <c r="H128" s="768">
        <v>0</v>
      </c>
      <c r="I128" s="769"/>
      <c r="J128" s="768">
        <v>0</v>
      </c>
      <c r="K128" s="769"/>
      <c r="L128" s="768">
        <v>0</v>
      </c>
      <c r="M128" s="769"/>
      <c r="N128" s="768">
        <v>0</v>
      </c>
      <c r="O128" s="769"/>
      <c r="P128" s="768">
        <v>0</v>
      </c>
      <c r="Q128" s="769"/>
      <c r="R128" s="768">
        <v>0</v>
      </c>
      <c r="S128" s="769"/>
      <c r="T128" s="768">
        <v>0</v>
      </c>
      <c r="U128" s="771"/>
      <c r="V128" s="88">
        <f t="shared" si="6"/>
        <v>0</v>
      </c>
      <c r="W128" s="15">
        <v>0</v>
      </c>
      <c r="X128" s="88">
        <f t="shared" si="7"/>
        <v>0</v>
      </c>
      <c r="Y128" s="22">
        <v>0</v>
      </c>
      <c r="Z128" s="12">
        <f t="shared" si="8"/>
        <v>0</v>
      </c>
      <c r="AA128" s="48"/>
      <c r="AB128" s="60"/>
      <c r="AC128" s="61"/>
      <c r="AD128" s="41"/>
      <c r="AE128" s="40"/>
      <c r="AF128" s="40"/>
    </row>
    <row r="129" spans="1:32" ht="11.25" customHeight="1">
      <c r="A129" s="2"/>
      <c r="B129" s="766" t="s">
        <v>94</v>
      </c>
      <c r="C129" s="443"/>
      <c r="D129" s="443"/>
      <c r="E129" s="767"/>
      <c r="F129" s="770">
        <v>0</v>
      </c>
      <c r="G129" s="769"/>
      <c r="H129" s="768">
        <v>0</v>
      </c>
      <c r="I129" s="769"/>
      <c r="J129" s="768">
        <v>0</v>
      </c>
      <c r="K129" s="769"/>
      <c r="L129" s="768">
        <v>0</v>
      </c>
      <c r="M129" s="769"/>
      <c r="N129" s="768">
        <v>0</v>
      </c>
      <c r="O129" s="769"/>
      <c r="P129" s="768">
        <v>0</v>
      </c>
      <c r="Q129" s="769"/>
      <c r="R129" s="768">
        <v>0</v>
      </c>
      <c r="S129" s="769"/>
      <c r="T129" s="768">
        <v>0</v>
      </c>
      <c r="U129" s="771"/>
      <c r="V129" s="88">
        <f t="shared" si="6"/>
        <v>0</v>
      </c>
      <c r="W129" s="15">
        <v>0</v>
      </c>
      <c r="X129" s="88">
        <f t="shared" si="7"/>
        <v>0</v>
      </c>
      <c r="Y129" s="22">
        <v>0</v>
      </c>
      <c r="Z129" s="12">
        <f t="shared" si="8"/>
        <v>0</v>
      </c>
      <c r="AA129" s="48"/>
      <c r="AB129" s="60"/>
      <c r="AC129" s="61"/>
      <c r="AD129" s="41"/>
      <c r="AE129" s="40"/>
      <c r="AF129" s="40"/>
    </row>
    <row r="130" spans="1:32" ht="11.25" customHeight="1">
      <c r="A130" s="2"/>
      <c r="B130" s="766" t="s">
        <v>95</v>
      </c>
      <c r="C130" s="443"/>
      <c r="D130" s="443"/>
      <c r="E130" s="767"/>
      <c r="F130" s="770">
        <v>0</v>
      </c>
      <c r="G130" s="769"/>
      <c r="H130" s="768">
        <v>0</v>
      </c>
      <c r="I130" s="769"/>
      <c r="J130" s="768">
        <v>0</v>
      </c>
      <c r="K130" s="769"/>
      <c r="L130" s="768">
        <v>0</v>
      </c>
      <c r="M130" s="769"/>
      <c r="N130" s="768">
        <v>0</v>
      </c>
      <c r="O130" s="769"/>
      <c r="P130" s="768">
        <v>0</v>
      </c>
      <c r="Q130" s="769"/>
      <c r="R130" s="768">
        <v>0</v>
      </c>
      <c r="S130" s="769"/>
      <c r="T130" s="768">
        <v>0</v>
      </c>
      <c r="U130" s="771"/>
      <c r="V130" s="88">
        <f t="shared" si="6"/>
        <v>0</v>
      </c>
      <c r="W130" s="15">
        <v>0</v>
      </c>
      <c r="X130" s="88">
        <f t="shared" si="7"/>
        <v>0</v>
      </c>
      <c r="Y130" s="22">
        <v>0</v>
      </c>
      <c r="Z130" s="12">
        <f t="shared" si="8"/>
        <v>0</v>
      </c>
      <c r="AA130" s="48"/>
      <c r="AB130" s="60"/>
      <c r="AC130" s="61"/>
      <c r="AD130" s="41"/>
      <c r="AE130" s="40"/>
      <c r="AF130" s="40"/>
    </row>
    <row r="131" spans="1:32" ht="11.25" customHeight="1">
      <c r="A131" s="2"/>
      <c r="B131" s="766" t="s">
        <v>96</v>
      </c>
      <c r="C131" s="443"/>
      <c r="D131" s="443"/>
      <c r="E131" s="767"/>
      <c r="F131" s="770">
        <v>0</v>
      </c>
      <c r="G131" s="769"/>
      <c r="H131" s="768">
        <v>0</v>
      </c>
      <c r="I131" s="769"/>
      <c r="J131" s="768">
        <v>0</v>
      </c>
      <c r="K131" s="769"/>
      <c r="L131" s="768">
        <v>0</v>
      </c>
      <c r="M131" s="769"/>
      <c r="N131" s="768">
        <v>0</v>
      </c>
      <c r="O131" s="769"/>
      <c r="P131" s="768">
        <v>0</v>
      </c>
      <c r="Q131" s="769"/>
      <c r="R131" s="768">
        <v>0</v>
      </c>
      <c r="S131" s="769"/>
      <c r="T131" s="768">
        <v>0</v>
      </c>
      <c r="U131" s="771"/>
      <c r="V131" s="88">
        <f t="shared" si="6"/>
        <v>0</v>
      </c>
      <c r="W131" s="15">
        <v>0</v>
      </c>
      <c r="X131" s="88">
        <f t="shared" si="7"/>
        <v>0</v>
      </c>
      <c r="Y131" s="22">
        <v>0</v>
      </c>
      <c r="Z131" s="12">
        <f t="shared" si="8"/>
        <v>0</v>
      </c>
      <c r="AA131" s="48"/>
      <c r="AB131" s="60"/>
      <c r="AC131" s="61"/>
      <c r="AD131" s="41"/>
      <c r="AE131" s="40"/>
      <c r="AF131" s="40"/>
    </row>
    <row r="132" spans="1:32" ht="11.25" customHeight="1">
      <c r="A132" s="2"/>
      <c r="B132" s="766" t="s">
        <v>97</v>
      </c>
      <c r="C132" s="443"/>
      <c r="D132" s="443"/>
      <c r="E132" s="767"/>
      <c r="F132" s="770">
        <v>0</v>
      </c>
      <c r="G132" s="769"/>
      <c r="H132" s="768">
        <v>0</v>
      </c>
      <c r="I132" s="769"/>
      <c r="J132" s="768">
        <v>0</v>
      </c>
      <c r="K132" s="769"/>
      <c r="L132" s="768">
        <v>0</v>
      </c>
      <c r="M132" s="769"/>
      <c r="N132" s="768">
        <v>0</v>
      </c>
      <c r="O132" s="769"/>
      <c r="P132" s="768">
        <v>0</v>
      </c>
      <c r="Q132" s="769"/>
      <c r="R132" s="768">
        <v>0</v>
      </c>
      <c r="S132" s="769"/>
      <c r="T132" s="768">
        <v>0</v>
      </c>
      <c r="U132" s="771"/>
      <c r="V132" s="88">
        <f t="shared" si="6"/>
        <v>0</v>
      </c>
      <c r="W132" s="15">
        <v>0</v>
      </c>
      <c r="X132" s="88">
        <f t="shared" si="7"/>
        <v>0</v>
      </c>
      <c r="Y132" s="22">
        <v>0</v>
      </c>
      <c r="Z132" s="12">
        <f t="shared" si="8"/>
        <v>0</v>
      </c>
      <c r="AA132" s="48"/>
      <c r="AB132" s="60"/>
      <c r="AC132" s="61"/>
      <c r="AD132" s="41"/>
      <c r="AE132" s="40"/>
      <c r="AF132" s="40"/>
    </row>
    <row r="133" spans="1:32" ht="11.25" customHeight="1" thickBot="1">
      <c r="A133" s="2"/>
      <c r="B133" s="816"/>
      <c r="C133" s="683"/>
      <c r="D133" s="683"/>
      <c r="E133" s="817"/>
      <c r="F133" s="776"/>
      <c r="G133" s="777"/>
      <c r="H133" s="768"/>
      <c r="I133" s="769"/>
      <c r="J133" s="768"/>
      <c r="K133" s="769"/>
      <c r="L133" s="768"/>
      <c r="M133" s="769"/>
      <c r="N133" s="768"/>
      <c r="O133" s="769"/>
      <c r="P133" s="768"/>
      <c r="Q133" s="769"/>
      <c r="R133" s="768"/>
      <c r="S133" s="769"/>
      <c r="T133" s="768"/>
      <c r="U133" s="771"/>
      <c r="V133" s="89"/>
      <c r="W133" s="23"/>
      <c r="X133" s="89"/>
      <c r="Y133" s="24"/>
      <c r="Z133" s="25"/>
      <c r="AA133" s="48"/>
      <c r="AB133" s="60"/>
      <c r="AC133" s="61"/>
      <c r="AD133" s="41"/>
      <c r="AE133" s="40"/>
      <c r="AF133" s="40"/>
    </row>
    <row r="134" spans="1:32" s="67" customFormat="1" ht="18.75" customHeight="1" thickTop="1" thickBot="1">
      <c r="B134" s="412" t="s">
        <v>98</v>
      </c>
      <c r="C134" s="413"/>
      <c r="D134" s="413"/>
      <c r="E134" s="818"/>
      <c r="F134" s="826">
        <f>SUM(F121:F132)</f>
        <v>0</v>
      </c>
      <c r="G134" s="822"/>
      <c r="H134" s="820">
        <f>SUM(H121:H132)</f>
        <v>0</v>
      </c>
      <c r="I134" s="822"/>
      <c r="J134" s="820">
        <f>SUM(J121:J132)</f>
        <v>0</v>
      </c>
      <c r="K134" s="822"/>
      <c r="L134" s="820">
        <f>SUM(L121:L132)</f>
        <v>0</v>
      </c>
      <c r="M134" s="822"/>
      <c r="N134" s="820">
        <f>SUM(N121:N132)</f>
        <v>0</v>
      </c>
      <c r="O134" s="822"/>
      <c r="P134" s="820">
        <f>SUM(P121:P132)</f>
        <v>0</v>
      </c>
      <c r="Q134" s="822"/>
      <c r="R134" s="820">
        <f>SUM(R121:R132)</f>
        <v>0</v>
      </c>
      <c r="S134" s="822"/>
      <c r="T134" s="820">
        <f>SUM(T121:T132)</f>
        <v>0</v>
      </c>
      <c r="U134" s="821"/>
      <c r="V134" s="139">
        <f>SUM(V121:V132)</f>
        <v>0</v>
      </c>
      <c r="W134" s="68">
        <f>SUM(W121:W132)</f>
        <v>0</v>
      </c>
      <c r="X134" s="87">
        <f>SUM(X121:X132)</f>
        <v>0</v>
      </c>
      <c r="Y134" s="75">
        <f>SUM(Y121:Y132)</f>
        <v>0</v>
      </c>
      <c r="Z134" s="76">
        <f>SUM(Z121:Z132)</f>
        <v>0</v>
      </c>
      <c r="AA134" s="69"/>
      <c r="AB134" s="70"/>
      <c r="AC134" s="71"/>
      <c r="AD134" s="72"/>
      <c r="AE134" s="73"/>
      <c r="AF134" s="73"/>
    </row>
    <row r="135" spans="1:32" ht="11.25" customHeight="1" thickBot="1">
      <c r="AA135" s="49"/>
      <c r="AB135" s="49"/>
      <c r="AC135" s="49"/>
      <c r="AD135" s="2"/>
      <c r="AE135" s="2"/>
      <c r="AF135" s="2"/>
    </row>
    <row r="136" spans="1:32" ht="11.25" customHeight="1">
      <c r="B136" s="507" t="s">
        <v>73</v>
      </c>
      <c r="C136" s="508"/>
      <c r="D136" s="508"/>
      <c r="E136" s="815"/>
      <c r="F136" s="507" t="s">
        <v>66</v>
      </c>
      <c r="G136" s="611"/>
      <c r="H136" s="522" t="s">
        <v>65</v>
      </c>
      <c r="I136" s="611"/>
      <c r="J136" s="522" t="s">
        <v>67</v>
      </c>
      <c r="K136" s="611"/>
      <c r="L136" s="522" t="s">
        <v>68</v>
      </c>
      <c r="M136" s="611"/>
      <c r="N136" s="522" t="s">
        <v>69</v>
      </c>
      <c r="O136" s="611"/>
      <c r="P136" s="522" t="s">
        <v>70</v>
      </c>
      <c r="Q136" s="611"/>
      <c r="R136" s="522" t="s">
        <v>71</v>
      </c>
      <c r="S136" s="611"/>
      <c r="T136" s="522" t="s">
        <v>72</v>
      </c>
      <c r="U136" s="508"/>
      <c r="V136" s="885" t="s">
        <v>4</v>
      </c>
      <c r="W136" s="693"/>
      <c r="X136" s="594" t="s">
        <v>84</v>
      </c>
      <c r="Y136" s="894"/>
      <c r="Z136" s="52" t="s">
        <v>45</v>
      </c>
      <c r="AA136" s="44"/>
      <c r="AB136" s="50"/>
      <c r="AC136" s="50"/>
      <c r="AD136" s="39"/>
      <c r="AE136" s="39"/>
      <c r="AF136" s="35"/>
    </row>
    <row r="137" spans="1:32" ht="11.25" customHeight="1" thickBot="1">
      <c r="B137" s="511"/>
      <c r="C137" s="419"/>
      <c r="D137" s="419"/>
      <c r="E137" s="586"/>
      <c r="F137" s="511"/>
      <c r="G137" s="886"/>
      <c r="H137" s="883"/>
      <c r="I137" s="886"/>
      <c r="J137" s="883"/>
      <c r="K137" s="886"/>
      <c r="L137" s="883"/>
      <c r="M137" s="886"/>
      <c r="N137" s="883"/>
      <c r="O137" s="886"/>
      <c r="P137" s="883"/>
      <c r="Q137" s="886"/>
      <c r="R137" s="883"/>
      <c r="S137" s="886"/>
      <c r="T137" s="883"/>
      <c r="U137" s="419"/>
      <c r="V137" s="135" t="s">
        <v>127</v>
      </c>
      <c r="W137" s="13" t="s">
        <v>3</v>
      </c>
      <c r="X137" s="599" t="s">
        <v>3</v>
      </c>
      <c r="Y137" s="895"/>
      <c r="Z137" s="53" t="s">
        <v>46</v>
      </c>
      <c r="AA137" s="50"/>
      <c r="AB137" s="50"/>
      <c r="AC137" s="57"/>
      <c r="AD137" s="39"/>
      <c r="AE137" s="39"/>
      <c r="AF137" s="35"/>
    </row>
    <row r="138" spans="1:32" ht="18.75" customHeight="1" thickBot="1">
      <c r="B138" s="511" t="s">
        <v>47</v>
      </c>
      <c r="C138" s="419"/>
      <c r="D138" s="419"/>
      <c r="E138" s="419"/>
      <c r="F138" s="898">
        <f>IF(V134=0,0,(F134/V134))</f>
        <v>0</v>
      </c>
      <c r="G138" s="988"/>
      <c r="H138" s="987">
        <f>IF(V134=0,0,(H134/V134))</f>
        <v>0</v>
      </c>
      <c r="I138" s="988"/>
      <c r="J138" s="987">
        <f>IF(V134=0,0,(J134/V134))</f>
        <v>0</v>
      </c>
      <c r="K138" s="988"/>
      <c r="L138" s="987">
        <f>IF(V134=0,0,(L134/V134))</f>
        <v>0</v>
      </c>
      <c r="M138" s="988"/>
      <c r="N138" s="987">
        <f>IF(V134=0,0,(N134/V134))</f>
        <v>0</v>
      </c>
      <c r="O138" s="988"/>
      <c r="P138" s="987">
        <f>IF(V134=0,0,(P134/V134))</f>
        <v>0</v>
      </c>
      <c r="Q138" s="988"/>
      <c r="R138" s="987">
        <f>IF(V134=0,0,(R134/V134))</f>
        <v>0</v>
      </c>
      <c r="S138" s="988"/>
      <c r="T138" s="987">
        <f>IF(V134=0,0,(T134/V134))</f>
        <v>0</v>
      </c>
      <c r="U138" s="989"/>
      <c r="V138" s="64">
        <f>IF(V134=0,0,(V134/V134))</f>
        <v>0</v>
      </c>
      <c r="W138" s="140">
        <f>IF(W134=0,0,(W134/W134))</f>
        <v>0</v>
      </c>
      <c r="X138" s="898">
        <f>IF(W134=0,0,(Y134/W134))</f>
        <v>0</v>
      </c>
      <c r="Y138" s="899"/>
      <c r="Z138" s="34">
        <f>W138-X138</f>
        <v>0</v>
      </c>
      <c r="AA138" s="51"/>
      <c r="AB138" s="62"/>
      <c r="AC138" s="63"/>
      <c r="AD138" s="43"/>
      <c r="AE138" s="43"/>
      <c r="AF138" s="43"/>
    </row>
    <row r="142" spans="1:32" ht="18.75" customHeight="1" thickBot="1">
      <c r="B142" s="66"/>
      <c r="C142" s="38"/>
      <c r="D142" s="38"/>
      <c r="E142" s="38"/>
      <c r="H142" s="884"/>
      <c r="I142" s="884"/>
      <c r="J142" s="884"/>
      <c r="K142" s="884"/>
      <c r="L142" s="884"/>
      <c r="M142" s="884"/>
    </row>
    <row r="143" spans="1:32" s="67" customFormat="1" ht="11.25" customHeight="1" thickBot="1">
      <c r="B143" s="799">
        <v>2016</v>
      </c>
      <c r="C143" s="800"/>
      <c r="D143" s="800"/>
      <c r="E143" s="801"/>
      <c r="F143" s="869" t="s">
        <v>107</v>
      </c>
      <c r="G143" s="794"/>
      <c r="H143" s="793" t="s">
        <v>108</v>
      </c>
      <c r="I143" s="794"/>
      <c r="J143" s="793" t="s">
        <v>109</v>
      </c>
      <c r="K143" s="794"/>
      <c r="L143" s="793" t="s">
        <v>110</v>
      </c>
      <c r="M143" s="794"/>
      <c r="N143" s="793" t="s">
        <v>111</v>
      </c>
      <c r="O143" s="794"/>
      <c r="P143" s="793" t="s">
        <v>126</v>
      </c>
      <c r="Q143" s="794"/>
      <c r="R143" s="793" t="s">
        <v>112</v>
      </c>
      <c r="S143" s="794"/>
      <c r="T143" s="793" t="s">
        <v>113</v>
      </c>
      <c r="U143" s="918"/>
      <c r="V143" s="787" t="s">
        <v>4</v>
      </c>
      <c r="W143" s="788"/>
      <c r="X143" s="874" t="s">
        <v>84</v>
      </c>
      <c r="Y143" s="875"/>
      <c r="Z143" s="871"/>
      <c r="AA143" s="44"/>
      <c r="AB143" s="71"/>
      <c r="AC143" s="71"/>
      <c r="AD143" s="39"/>
      <c r="AE143" s="123"/>
      <c r="AF143" s="123"/>
    </row>
    <row r="144" spans="1:32" ht="11.25" customHeight="1">
      <c r="B144" s="802"/>
      <c r="C144" s="803"/>
      <c r="D144" s="803"/>
      <c r="E144" s="804"/>
      <c r="F144" s="789"/>
      <c r="G144" s="796"/>
      <c r="H144" s="795"/>
      <c r="I144" s="796"/>
      <c r="J144" s="795"/>
      <c r="K144" s="796"/>
      <c r="L144" s="795"/>
      <c r="M144" s="796"/>
      <c r="N144" s="795"/>
      <c r="O144" s="796"/>
      <c r="P144" s="795"/>
      <c r="Q144" s="796"/>
      <c r="R144" s="795"/>
      <c r="S144" s="796"/>
      <c r="T144" s="795"/>
      <c r="U144" s="962"/>
      <c r="V144" s="789"/>
      <c r="W144" s="790"/>
      <c r="X144" s="830">
        <v>100</v>
      </c>
      <c r="Y144" s="831"/>
      <c r="Z144" s="872"/>
      <c r="AA144" s="46"/>
      <c r="AB144" s="45"/>
      <c r="AC144" s="45"/>
      <c r="AD144" s="36"/>
      <c r="AE144" s="37"/>
      <c r="AF144" s="42"/>
    </row>
    <row r="145" spans="1:32" ht="11.25" customHeight="1">
      <c r="A145" s="2"/>
      <c r="B145" s="802"/>
      <c r="C145" s="803"/>
      <c r="D145" s="803"/>
      <c r="E145" s="804"/>
      <c r="F145" s="791"/>
      <c r="G145" s="798"/>
      <c r="H145" s="797"/>
      <c r="I145" s="798"/>
      <c r="J145" s="797"/>
      <c r="K145" s="798"/>
      <c r="L145" s="797"/>
      <c r="M145" s="798"/>
      <c r="N145" s="797"/>
      <c r="O145" s="798"/>
      <c r="P145" s="797"/>
      <c r="Q145" s="798"/>
      <c r="R145" s="797"/>
      <c r="S145" s="798"/>
      <c r="T145" s="797"/>
      <c r="U145" s="963"/>
      <c r="V145" s="791"/>
      <c r="W145" s="792"/>
      <c r="X145" s="789" t="s">
        <v>103</v>
      </c>
      <c r="Y145" s="795" t="s">
        <v>42</v>
      </c>
      <c r="Z145" s="872"/>
      <c r="AA145" s="44"/>
      <c r="AB145" s="50"/>
      <c r="AC145" s="57"/>
      <c r="AD145" s="39"/>
      <c r="AE145" s="39"/>
      <c r="AF145" s="42"/>
    </row>
    <row r="146" spans="1:32" ht="11.25" customHeight="1" thickBot="1">
      <c r="A146" s="2"/>
      <c r="B146" s="805"/>
      <c r="C146" s="806"/>
      <c r="D146" s="806"/>
      <c r="E146" s="807"/>
      <c r="F146" s="752" t="s">
        <v>127</v>
      </c>
      <c r="G146" s="753"/>
      <c r="H146" s="738" t="s">
        <v>127</v>
      </c>
      <c r="I146" s="753"/>
      <c r="J146" s="738" t="s">
        <v>127</v>
      </c>
      <c r="K146" s="753"/>
      <c r="L146" s="738" t="s">
        <v>127</v>
      </c>
      <c r="M146" s="753"/>
      <c r="N146" s="738" t="s">
        <v>127</v>
      </c>
      <c r="O146" s="753"/>
      <c r="P146" s="738" t="s">
        <v>127</v>
      </c>
      <c r="Q146" s="753"/>
      <c r="R146" s="738" t="s">
        <v>127</v>
      </c>
      <c r="S146" s="753"/>
      <c r="T146" s="738" t="s">
        <v>127</v>
      </c>
      <c r="U146" s="739"/>
      <c r="V146" s="161" t="s">
        <v>127</v>
      </c>
      <c r="W146" s="162" t="s">
        <v>3</v>
      </c>
      <c r="X146" s="832"/>
      <c r="Y146" s="833"/>
      <c r="Z146" s="873"/>
      <c r="AA146" s="47"/>
      <c r="AB146" s="58"/>
      <c r="AC146" s="59"/>
      <c r="AD146" s="39"/>
      <c r="AE146" s="39"/>
      <c r="AF146" s="42"/>
    </row>
    <row r="147" spans="1:32" ht="11.25" customHeight="1">
      <c r="A147" s="2"/>
      <c r="B147" s="742" t="s">
        <v>86</v>
      </c>
      <c r="C147" s="743"/>
      <c r="D147" s="743"/>
      <c r="E147" s="744"/>
      <c r="F147" s="745">
        <v>0</v>
      </c>
      <c r="G147" s="746"/>
      <c r="H147" s="736">
        <v>0</v>
      </c>
      <c r="I147" s="746"/>
      <c r="J147" s="736">
        <v>0</v>
      </c>
      <c r="K147" s="746"/>
      <c r="L147" s="736">
        <v>0</v>
      </c>
      <c r="M147" s="746"/>
      <c r="N147" s="736">
        <v>0</v>
      </c>
      <c r="O147" s="746"/>
      <c r="P147" s="736">
        <v>0</v>
      </c>
      <c r="Q147" s="746"/>
      <c r="R147" s="736">
        <v>0</v>
      </c>
      <c r="S147" s="746"/>
      <c r="T147" s="736">
        <v>0</v>
      </c>
      <c r="U147" s="737"/>
      <c r="V147" s="193">
        <f t="shared" ref="V147:V158" si="9">SUM(F147,H147,J147,L147,N147,P147,R147,T147)</f>
        <v>0</v>
      </c>
      <c r="W147" s="194">
        <v>0</v>
      </c>
      <c r="X147" s="195">
        <f t="shared" ref="X147:X158" si="10">IF($X$144=0,0,Y147/$X$144)</f>
        <v>0</v>
      </c>
      <c r="Y147" s="196">
        <v>0</v>
      </c>
      <c r="Z147" s="197">
        <f t="shared" ref="Z147:Z158" si="11">W147-Y147</f>
        <v>0</v>
      </c>
      <c r="AA147" s="48"/>
      <c r="AB147" s="60"/>
      <c r="AC147" s="61"/>
      <c r="AD147" s="41"/>
      <c r="AE147" s="40"/>
      <c r="AF147" s="40"/>
    </row>
    <row r="148" spans="1:32" ht="11.25" customHeight="1">
      <c r="A148" s="2"/>
      <c r="B148" s="731" t="s">
        <v>87</v>
      </c>
      <c r="C148" s="732"/>
      <c r="D148" s="732"/>
      <c r="E148" s="733"/>
      <c r="F148" s="734">
        <v>0</v>
      </c>
      <c r="G148" s="735"/>
      <c r="H148" s="729">
        <v>0</v>
      </c>
      <c r="I148" s="735"/>
      <c r="J148" s="729">
        <v>0</v>
      </c>
      <c r="K148" s="735"/>
      <c r="L148" s="729">
        <v>0</v>
      </c>
      <c r="M148" s="735"/>
      <c r="N148" s="729">
        <v>0</v>
      </c>
      <c r="O148" s="735"/>
      <c r="P148" s="729">
        <v>0</v>
      </c>
      <c r="Q148" s="735"/>
      <c r="R148" s="729">
        <v>0</v>
      </c>
      <c r="S148" s="735"/>
      <c r="T148" s="729">
        <v>0</v>
      </c>
      <c r="U148" s="730"/>
      <c r="V148" s="193">
        <f t="shared" si="9"/>
        <v>0</v>
      </c>
      <c r="W148" s="198">
        <v>0</v>
      </c>
      <c r="X148" s="193">
        <f t="shared" si="10"/>
        <v>0</v>
      </c>
      <c r="Y148" s="199">
        <v>0</v>
      </c>
      <c r="Z148" s="200">
        <f t="shared" si="11"/>
        <v>0</v>
      </c>
      <c r="AA148" s="48"/>
      <c r="AB148" s="60"/>
      <c r="AC148" s="61"/>
      <c r="AD148" s="41"/>
      <c r="AE148" s="40"/>
      <c r="AF148" s="40"/>
    </row>
    <row r="149" spans="1:32" ht="11.25" customHeight="1">
      <c r="A149" s="2"/>
      <c r="B149" s="731" t="s">
        <v>88</v>
      </c>
      <c r="C149" s="732"/>
      <c r="D149" s="732"/>
      <c r="E149" s="733"/>
      <c r="F149" s="734">
        <v>0</v>
      </c>
      <c r="G149" s="735"/>
      <c r="H149" s="729">
        <v>0</v>
      </c>
      <c r="I149" s="735"/>
      <c r="J149" s="729">
        <v>0</v>
      </c>
      <c r="K149" s="735"/>
      <c r="L149" s="729">
        <v>0</v>
      </c>
      <c r="M149" s="735"/>
      <c r="N149" s="729">
        <v>0</v>
      </c>
      <c r="O149" s="735"/>
      <c r="P149" s="729">
        <v>0</v>
      </c>
      <c r="Q149" s="735"/>
      <c r="R149" s="729">
        <v>0</v>
      </c>
      <c r="S149" s="735"/>
      <c r="T149" s="729">
        <v>0</v>
      </c>
      <c r="U149" s="730"/>
      <c r="V149" s="193">
        <f t="shared" si="9"/>
        <v>0</v>
      </c>
      <c r="W149" s="198">
        <v>0</v>
      </c>
      <c r="X149" s="193">
        <f t="shared" si="10"/>
        <v>0</v>
      </c>
      <c r="Y149" s="199">
        <v>0</v>
      </c>
      <c r="Z149" s="200">
        <f t="shared" si="11"/>
        <v>0</v>
      </c>
      <c r="AA149" s="48"/>
      <c r="AB149" s="60"/>
      <c r="AC149" s="61"/>
      <c r="AD149" s="41"/>
      <c r="AE149" s="40"/>
      <c r="AF149" s="40"/>
    </row>
    <row r="150" spans="1:32" ht="11.25" customHeight="1">
      <c r="A150" s="2"/>
      <c r="B150" s="731" t="s">
        <v>89</v>
      </c>
      <c r="C150" s="732"/>
      <c r="D150" s="732"/>
      <c r="E150" s="733"/>
      <c r="F150" s="734">
        <v>0</v>
      </c>
      <c r="G150" s="735"/>
      <c r="H150" s="729">
        <v>0</v>
      </c>
      <c r="I150" s="735"/>
      <c r="J150" s="729">
        <v>0</v>
      </c>
      <c r="K150" s="735"/>
      <c r="L150" s="729">
        <v>0</v>
      </c>
      <c r="M150" s="735"/>
      <c r="N150" s="729">
        <v>0</v>
      </c>
      <c r="O150" s="735"/>
      <c r="P150" s="729">
        <v>0</v>
      </c>
      <c r="Q150" s="735"/>
      <c r="R150" s="729">
        <v>0</v>
      </c>
      <c r="S150" s="735"/>
      <c r="T150" s="729">
        <v>0</v>
      </c>
      <c r="U150" s="730"/>
      <c r="V150" s="193">
        <f t="shared" si="9"/>
        <v>0</v>
      </c>
      <c r="W150" s="198">
        <v>0</v>
      </c>
      <c r="X150" s="193">
        <f t="shared" si="10"/>
        <v>0</v>
      </c>
      <c r="Y150" s="199">
        <v>0</v>
      </c>
      <c r="Z150" s="200">
        <f t="shared" si="11"/>
        <v>0</v>
      </c>
      <c r="AA150" s="48"/>
      <c r="AB150" s="60"/>
      <c r="AC150" s="61"/>
      <c r="AD150" s="41"/>
      <c r="AE150" s="40"/>
      <c r="AF150" s="40"/>
    </row>
    <row r="151" spans="1:32" ht="11.25" customHeight="1">
      <c r="A151" s="2"/>
      <c r="B151" s="731" t="s">
        <v>90</v>
      </c>
      <c r="C151" s="732"/>
      <c r="D151" s="732"/>
      <c r="E151" s="733"/>
      <c r="F151" s="734">
        <v>0</v>
      </c>
      <c r="G151" s="735"/>
      <c r="H151" s="729">
        <v>0</v>
      </c>
      <c r="I151" s="735"/>
      <c r="J151" s="729">
        <v>0</v>
      </c>
      <c r="K151" s="735"/>
      <c r="L151" s="729">
        <v>0</v>
      </c>
      <c r="M151" s="735"/>
      <c r="N151" s="729">
        <v>0</v>
      </c>
      <c r="O151" s="735"/>
      <c r="P151" s="729">
        <v>0</v>
      </c>
      <c r="Q151" s="735"/>
      <c r="R151" s="729">
        <v>0</v>
      </c>
      <c r="S151" s="735"/>
      <c r="T151" s="729">
        <v>0</v>
      </c>
      <c r="U151" s="730"/>
      <c r="V151" s="193">
        <f t="shared" si="9"/>
        <v>0</v>
      </c>
      <c r="W151" s="198">
        <v>0</v>
      </c>
      <c r="X151" s="193">
        <f t="shared" si="10"/>
        <v>0</v>
      </c>
      <c r="Y151" s="199">
        <v>0</v>
      </c>
      <c r="Z151" s="200">
        <f t="shared" si="11"/>
        <v>0</v>
      </c>
      <c r="AA151" s="48"/>
      <c r="AB151" s="60"/>
      <c r="AC151" s="61"/>
      <c r="AD151" s="41"/>
      <c r="AE151" s="40"/>
      <c r="AF151" s="40"/>
    </row>
    <row r="152" spans="1:32" ht="11.25" customHeight="1">
      <c r="A152" s="2"/>
      <c r="B152" s="731" t="s">
        <v>91</v>
      </c>
      <c r="C152" s="732"/>
      <c r="D152" s="732"/>
      <c r="E152" s="733"/>
      <c r="F152" s="734">
        <v>0</v>
      </c>
      <c r="G152" s="735"/>
      <c r="H152" s="729">
        <v>0</v>
      </c>
      <c r="I152" s="735"/>
      <c r="J152" s="729">
        <v>0</v>
      </c>
      <c r="K152" s="735"/>
      <c r="L152" s="729">
        <v>0</v>
      </c>
      <c r="M152" s="735"/>
      <c r="N152" s="729">
        <v>0</v>
      </c>
      <c r="O152" s="735"/>
      <c r="P152" s="729">
        <v>0</v>
      </c>
      <c r="Q152" s="735"/>
      <c r="R152" s="729">
        <v>0</v>
      </c>
      <c r="S152" s="735"/>
      <c r="T152" s="729">
        <v>0</v>
      </c>
      <c r="U152" s="730"/>
      <c r="V152" s="193">
        <f t="shared" si="9"/>
        <v>0</v>
      </c>
      <c r="W152" s="198">
        <v>0</v>
      </c>
      <c r="X152" s="193">
        <f t="shared" si="10"/>
        <v>0</v>
      </c>
      <c r="Y152" s="199">
        <v>0</v>
      </c>
      <c r="Z152" s="200">
        <f t="shared" si="11"/>
        <v>0</v>
      </c>
      <c r="AA152" s="48"/>
      <c r="AB152" s="60"/>
      <c r="AC152" s="61"/>
      <c r="AD152" s="41"/>
      <c r="AE152" s="40"/>
      <c r="AF152" s="40"/>
    </row>
    <row r="153" spans="1:32" ht="11.25" customHeight="1">
      <c r="A153" s="2"/>
      <c r="B153" s="731" t="s">
        <v>92</v>
      </c>
      <c r="C153" s="732"/>
      <c r="D153" s="732"/>
      <c r="E153" s="733"/>
      <c r="F153" s="734">
        <v>0</v>
      </c>
      <c r="G153" s="735"/>
      <c r="H153" s="729">
        <v>0</v>
      </c>
      <c r="I153" s="735"/>
      <c r="J153" s="729">
        <v>0</v>
      </c>
      <c r="K153" s="735"/>
      <c r="L153" s="729">
        <v>0</v>
      </c>
      <c r="M153" s="735"/>
      <c r="N153" s="729">
        <v>0</v>
      </c>
      <c r="O153" s="735"/>
      <c r="P153" s="729">
        <v>0</v>
      </c>
      <c r="Q153" s="735"/>
      <c r="R153" s="729">
        <v>0</v>
      </c>
      <c r="S153" s="735"/>
      <c r="T153" s="729">
        <v>0</v>
      </c>
      <c r="U153" s="730"/>
      <c r="V153" s="193">
        <f t="shared" si="9"/>
        <v>0</v>
      </c>
      <c r="W153" s="198">
        <v>0</v>
      </c>
      <c r="X153" s="193">
        <f t="shared" si="10"/>
        <v>0</v>
      </c>
      <c r="Y153" s="199">
        <v>0</v>
      </c>
      <c r="Z153" s="200">
        <f t="shared" si="11"/>
        <v>0</v>
      </c>
      <c r="AA153" s="48"/>
      <c r="AB153" s="60"/>
      <c r="AC153" s="61"/>
      <c r="AD153" s="41"/>
      <c r="AE153" s="40"/>
      <c r="AF153" s="40"/>
    </row>
    <row r="154" spans="1:32" ht="11.25" customHeight="1">
      <c r="A154" s="2"/>
      <c r="B154" s="731" t="s">
        <v>93</v>
      </c>
      <c r="C154" s="732"/>
      <c r="D154" s="732"/>
      <c r="E154" s="733"/>
      <c r="F154" s="734">
        <v>0</v>
      </c>
      <c r="G154" s="735"/>
      <c r="H154" s="729">
        <v>0</v>
      </c>
      <c r="I154" s="735"/>
      <c r="J154" s="729">
        <v>0</v>
      </c>
      <c r="K154" s="735"/>
      <c r="L154" s="729">
        <v>0</v>
      </c>
      <c r="M154" s="735"/>
      <c r="N154" s="729">
        <v>0</v>
      </c>
      <c r="O154" s="735"/>
      <c r="P154" s="729">
        <v>0</v>
      </c>
      <c r="Q154" s="735"/>
      <c r="R154" s="729">
        <v>0</v>
      </c>
      <c r="S154" s="735"/>
      <c r="T154" s="729">
        <v>0</v>
      </c>
      <c r="U154" s="730"/>
      <c r="V154" s="193">
        <f t="shared" si="9"/>
        <v>0</v>
      </c>
      <c r="W154" s="198">
        <v>0</v>
      </c>
      <c r="X154" s="193">
        <f t="shared" si="10"/>
        <v>0</v>
      </c>
      <c r="Y154" s="199">
        <v>0</v>
      </c>
      <c r="Z154" s="200">
        <f t="shared" si="11"/>
        <v>0</v>
      </c>
      <c r="AA154" s="48"/>
      <c r="AB154" s="60"/>
      <c r="AC154" s="61"/>
      <c r="AD154" s="41"/>
      <c r="AE154" s="40"/>
      <c r="AF154" s="40"/>
    </row>
    <row r="155" spans="1:32" ht="11.25" customHeight="1">
      <c r="A155" s="2"/>
      <c r="B155" s="731" t="s">
        <v>94</v>
      </c>
      <c r="C155" s="732"/>
      <c r="D155" s="732"/>
      <c r="E155" s="733"/>
      <c r="F155" s="734">
        <v>0</v>
      </c>
      <c r="G155" s="735"/>
      <c r="H155" s="729">
        <v>0</v>
      </c>
      <c r="I155" s="735"/>
      <c r="J155" s="729">
        <v>0</v>
      </c>
      <c r="K155" s="735"/>
      <c r="L155" s="729">
        <v>0</v>
      </c>
      <c r="M155" s="735"/>
      <c r="N155" s="729">
        <v>0</v>
      </c>
      <c r="O155" s="735"/>
      <c r="P155" s="729">
        <v>0</v>
      </c>
      <c r="Q155" s="735"/>
      <c r="R155" s="729">
        <v>0</v>
      </c>
      <c r="S155" s="735"/>
      <c r="T155" s="729">
        <v>0</v>
      </c>
      <c r="U155" s="730"/>
      <c r="V155" s="193">
        <f t="shared" si="9"/>
        <v>0</v>
      </c>
      <c r="W155" s="198">
        <v>0</v>
      </c>
      <c r="X155" s="193">
        <f t="shared" si="10"/>
        <v>0</v>
      </c>
      <c r="Y155" s="199">
        <v>0</v>
      </c>
      <c r="Z155" s="200">
        <f t="shared" si="11"/>
        <v>0</v>
      </c>
      <c r="AA155" s="48"/>
      <c r="AB155" s="60"/>
      <c r="AC155" s="61"/>
      <c r="AD155" s="41"/>
      <c r="AE155" s="40"/>
      <c r="AF155" s="40"/>
    </row>
    <row r="156" spans="1:32" ht="11.25" customHeight="1">
      <c r="A156" s="2"/>
      <c r="B156" s="731" t="s">
        <v>95</v>
      </c>
      <c r="C156" s="732"/>
      <c r="D156" s="732"/>
      <c r="E156" s="733"/>
      <c r="F156" s="734">
        <v>0</v>
      </c>
      <c r="G156" s="735"/>
      <c r="H156" s="729">
        <v>0</v>
      </c>
      <c r="I156" s="735"/>
      <c r="J156" s="729">
        <v>0</v>
      </c>
      <c r="K156" s="735"/>
      <c r="L156" s="729">
        <v>0</v>
      </c>
      <c r="M156" s="735"/>
      <c r="N156" s="729">
        <v>0</v>
      </c>
      <c r="O156" s="735"/>
      <c r="P156" s="729">
        <v>0</v>
      </c>
      <c r="Q156" s="735"/>
      <c r="R156" s="729">
        <v>0</v>
      </c>
      <c r="S156" s="735"/>
      <c r="T156" s="729">
        <v>0</v>
      </c>
      <c r="U156" s="730"/>
      <c r="V156" s="193">
        <f t="shared" si="9"/>
        <v>0</v>
      </c>
      <c r="W156" s="198">
        <v>0</v>
      </c>
      <c r="X156" s="193">
        <f t="shared" si="10"/>
        <v>0</v>
      </c>
      <c r="Y156" s="199">
        <v>0</v>
      </c>
      <c r="Z156" s="200">
        <f t="shared" si="11"/>
        <v>0</v>
      </c>
      <c r="AA156" s="48"/>
      <c r="AB156" s="60"/>
      <c r="AC156" s="61"/>
      <c r="AD156" s="41"/>
      <c r="AE156" s="40"/>
      <c r="AF156" s="40"/>
    </row>
    <row r="157" spans="1:32" ht="11.25" customHeight="1">
      <c r="A157" s="2"/>
      <c r="B157" s="731" t="s">
        <v>96</v>
      </c>
      <c r="C157" s="732"/>
      <c r="D157" s="732"/>
      <c r="E157" s="733"/>
      <c r="F157" s="734">
        <v>0</v>
      </c>
      <c r="G157" s="735"/>
      <c r="H157" s="729">
        <v>0</v>
      </c>
      <c r="I157" s="735"/>
      <c r="J157" s="729">
        <v>0</v>
      </c>
      <c r="K157" s="735"/>
      <c r="L157" s="729">
        <v>0</v>
      </c>
      <c r="M157" s="735"/>
      <c r="N157" s="729">
        <v>0</v>
      </c>
      <c r="O157" s="735"/>
      <c r="P157" s="729">
        <v>0</v>
      </c>
      <c r="Q157" s="735"/>
      <c r="R157" s="729">
        <v>0</v>
      </c>
      <c r="S157" s="735"/>
      <c r="T157" s="729">
        <v>0</v>
      </c>
      <c r="U157" s="730"/>
      <c r="V157" s="193">
        <f t="shared" si="9"/>
        <v>0</v>
      </c>
      <c r="W157" s="198">
        <v>0</v>
      </c>
      <c r="X157" s="193">
        <f t="shared" si="10"/>
        <v>0</v>
      </c>
      <c r="Y157" s="199">
        <v>0</v>
      </c>
      <c r="Z157" s="200">
        <f t="shared" si="11"/>
        <v>0</v>
      </c>
      <c r="AA157" s="48"/>
      <c r="AB157" s="60"/>
      <c r="AC157" s="61"/>
      <c r="AD157" s="41"/>
      <c r="AE157" s="40"/>
      <c r="AF157" s="40"/>
    </row>
    <row r="158" spans="1:32" ht="11.25" customHeight="1">
      <c r="A158" s="2"/>
      <c r="B158" s="731" t="s">
        <v>97</v>
      </c>
      <c r="C158" s="732"/>
      <c r="D158" s="732"/>
      <c r="E158" s="733"/>
      <c r="F158" s="734">
        <v>0</v>
      </c>
      <c r="G158" s="735"/>
      <c r="H158" s="729">
        <v>0</v>
      </c>
      <c r="I158" s="735"/>
      <c r="J158" s="729">
        <v>0</v>
      </c>
      <c r="K158" s="735"/>
      <c r="L158" s="729">
        <v>0</v>
      </c>
      <c r="M158" s="735"/>
      <c r="N158" s="729">
        <v>0</v>
      </c>
      <c r="O158" s="735"/>
      <c r="P158" s="729">
        <v>0</v>
      </c>
      <c r="Q158" s="735"/>
      <c r="R158" s="729">
        <v>0</v>
      </c>
      <c r="S158" s="735"/>
      <c r="T158" s="729">
        <v>0</v>
      </c>
      <c r="U158" s="730"/>
      <c r="V158" s="193">
        <f t="shared" si="9"/>
        <v>0</v>
      </c>
      <c r="W158" s="198">
        <v>0</v>
      </c>
      <c r="X158" s="193">
        <f t="shared" si="10"/>
        <v>0</v>
      </c>
      <c r="Y158" s="199">
        <v>0</v>
      </c>
      <c r="Z158" s="200">
        <f t="shared" si="11"/>
        <v>0</v>
      </c>
      <c r="AA158" s="48"/>
      <c r="AB158" s="60"/>
      <c r="AC158" s="61"/>
      <c r="AD158" s="41"/>
      <c r="AE158" s="40"/>
      <c r="AF158" s="40"/>
    </row>
    <row r="159" spans="1:32" ht="11.25" customHeight="1" thickBot="1">
      <c r="A159" s="2"/>
      <c r="B159" s="972"/>
      <c r="C159" s="973"/>
      <c r="D159" s="973"/>
      <c r="E159" s="974"/>
      <c r="F159" s="765"/>
      <c r="G159" s="764"/>
      <c r="H159" s="729"/>
      <c r="I159" s="735"/>
      <c r="J159" s="729"/>
      <c r="K159" s="735"/>
      <c r="L159" s="729"/>
      <c r="M159" s="735"/>
      <c r="N159" s="729"/>
      <c r="O159" s="735"/>
      <c r="P159" s="729"/>
      <c r="Q159" s="735"/>
      <c r="R159" s="729"/>
      <c r="S159" s="735"/>
      <c r="T159" s="729"/>
      <c r="U159" s="730"/>
      <c r="V159" s="201"/>
      <c r="W159" s="202"/>
      <c r="X159" s="201"/>
      <c r="Y159" s="203"/>
      <c r="Z159" s="204"/>
      <c r="AA159" s="48"/>
      <c r="AB159" s="60"/>
      <c r="AC159" s="61"/>
      <c r="AD159" s="41"/>
      <c r="AE159" s="40"/>
      <c r="AF159" s="40"/>
    </row>
    <row r="160" spans="1:32" s="67" customFormat="1" ht="18.75" customHeight="1" thickTop="1" thickBot="1">
      <c r="B160" s="916" t="s">
        <v>98</v>
      </c>
      <c r="C160" s="917"/>
      <c r="D160" s="917"/>
      <c r="E160" s="971"/>
      <c r="F160" s="728">
        <f>SUM(F147:F158)</f>
        <v>0</v>
      </c>
      <c r="G160" s="724"/>
      <c r="H160" s="722">
        <f>SUM(H147:H158)</f>
        <v>0</v>
      </c>
      <c r="I160" s="724"/>
      <c r="J160" s="722">
        <f>SUM(J147:J158)</f>
        <v>0</v>
      </c>
      <c r="K160" s="724"/>
      <c r="L160" s="722">
        <f>SUM(L147:L158)</f>
        <v>0</v>
      </c>
      <c r="M160" s="724"/>
      <c r="N160" s="722">
        <f>SUM(N147:N158)</f>
        <v>0</v>
      </c>
      <c r="O160" s="724"/>
      <c r="P160" s="722">
        <f>SUM(P147:P158)</f>
        <v>0</v>
      </c>
      <c r="Q160" s="724"/>
      <c r="R160" s="722">
        <f>SUM(R147:R158)</f>
        <v>0</v>
      </c>
      <c r="S160" s="724"/>
      <c r="T160" s="722">
        <f>SUM(T147:T158)</f>
        <v>0</v>
      </c>
      <c r="U160" s="723"/>
      <c r="V160" s="206">
        <f>SUM(V147:V158)</f>
        <v>0</v>
      </c>
      <c r="W160" s="207">
        <f>SUM(W147:W158)</f>
        <v>0</v>
      </c>
      <c r="X160" s="205">
        <f>SUM(X147:X158)</f>
        <v>0</v>
      </c>
      <c r="Y160" s="208">
        <f>SUM(Y147:Y158)</f>
        <v>0</v>
      </c>
      <c r="Z160" s="209">
        <f>SUM(Z147:Z158)</f>
        <v>0</v>
      </c>
      <c r="AA160" s="69"/>
      <c r="AB160" s="70"/>
      <c r="AC160" s="71"/>
      <c r="AD160" s="72"/>
      <c r="AE160" s="73"/>
      <c r="AF160" s="73"/>
    </row>
    <row r="161" spans="2:32" ht="11.25" customHeight="1" thickBot="1">
      <c r="AA161" s="49"/>
      <c r="AB161" s="49"/>
      <c r="AC161" s="49"/>
      <c r="AD161" s="2"/>
      <c r="AE161" s="2"/>
      <c r="AF161" s="2"/>
    </row>
    <row r="162" spans="2:32" ht="11.25" customHeight="1">
      <c r="B162" s="869" t="s">
        <v>73</v>
      </c>
      <c r="C162" s="918"/>
      <c r="D162" s="918"/>
      <c r="E162" s="788"/>
      <c r="F162" s="869" t="s">
        <v>66</v>
      </c>
      <c r="G162" s="794"/>
      <c r="H162" s="793" t="s">
        <v>65</v>
      </c>
      <c r="I162" s="794"/>
      <c r="J162" s="793" t="s">
        <v>67</v>
      </c>
      <c r="K162" s="794"/>
      <c r="L162" s="793" t="s">
        <v>68</v>
      </c>
      <c r="M162" s="794"/>
      <c r="N162" s="793" t="s">
        <v>69</v>
      </c>
      <c r="O162" s="794"/>
      <c r="P162" s="793" t="s">
        <v>70</v>
      </c>
      <c r="Q162" s="794"/>
      <c r="R162" s="793" t="s">
        <v>71</v>
      </c>
      <c r="S162" s="794"/>
      <c r="T162" s="793" t="s">
        <v>72</v>
      </c>
      <c r="U162" s="918"/>
      <c r="V162" s="900" t="s">
        <v>4</v>
      </c>
      <c r="W162" s="864"/>
      <c r="X162" s="865" t="s">
        <v>84</v>
      </c>
      <c r="Y162" s="866"/>
      <c r="Z162" s="178" t="s">
        <v>45</v>
      </c>
      <c r="AA162" s="44"/>
      <c r="AB162" s="50"/>
      <c r="AC162" s="50"/>
      <c r="AD162" s="39"/>
      <c r="AE162" s="39"/>
      <c r="AF162" s="35"/>
    </row>
    <row r="163" spans="2:32" ht="11.25" customHeight="1" thickBot="1">
      <c r="B163" s="832"/>
      <c r="C163" s="892"/>
      <c r="D163" s="892"/>
      <c r="E163" s="919"/>
      <c r="F163" s="832"/>
      <c r="G163" s="863"/>
      <c r="H163" s="833"/>
      <c r="I163" s="863"/>
      <c r="J163" s="833"/>
      <c r="K163" s="863"/>
      <c r="L163" s="833"/>
      <c r="M163" s="863"/>
      <c r="N163" s="833"/>
      <c r="O163" s="863"/>
      <c r="P163" s="833"/>
      <c r="Q163" s="863"/>
      <c r="R163" s="833"/>
      <c r="S163" s="863"/>
      <c r="T163" s="833"/>
      <c r="U163" s="892"/>
      <c r="V163" s="161" t="s">
        <v>127</v>
      </c>
      <c r="W163" s="162" t="s">
        <v>3</v>
      </c>
      <c r="X163" s="867" t="s">
        <v>3</v>
      </c>
      <c r="Y163" s="868"/>
      <c r="Z163" s="179" t="s">
        <v>46</v>
      </c>
      <c r="AA163" s="50"/>
      <c r="AB163" s="50"/>
      <c r="AC163" s="57"/>
      <c r="AD163" s="39"/>
      <c r="AE163" s="39"/>
      <c r="AF163" s="35"/>
    </row>
    <row r="164" spans="2:32" ht="18.75" customHeight="1" thickBot="1">
      <c r="B164" s="832" t="s">
        <v>47</v>
      </c>
      <c r="C164" s="892"/>
      <c r="D164" s="892"/>
      <c r="E164" s="892"/>
      <c r="F164" s="901">
        <f>IF(V160=0,0,(F160/V160))</f>
        <v>0</v>
      </c>
      <c r="G164" s="948"/>
      <c r="H164" s="947">
        <f>IF(V160=0,0,(H160/V160))</f>
        <v>0</v>
      </c>
      <c r="I164" s="948"/>
      <c r="J164" s="947">
        <f>IF(V160=0,0,(J160/V160))</f>
        <v>0</v>
      </c>
      <c r="K164" s="948"/>
      <c r="L164" s="947">
        <f>IF(V160=0,0,(L160/V160))</f>
        <v>0</v>
      </c>
      <c r="M164" s="948"/>
      <c r="N164" s="947">
        <f>IF(V160=0,0,(N160/V160))</f>
        <v>0</v>
      </c>
      <c r="O164" s="948"/>
      <c r="P164" s="947">
        <f>IF(V160=0,0,(P160/V160))</f>
        <v>0</v>
      </c>
      <c r="Q164" s="948"/>
      <c r="R164" s="947">
        <f>IF(V160=0,0,(R160/V160))</f>
        <v>0</v>
      </c>
      <c r="S164" s="948"/>
      <c r="T164" s="947">
        <f>IF(V160=0,0,(T160/V160))</f>
        <v>0</v>
      </c>
      <c r="U164" s="975"/>
      <c r="V164" s="210">
        <f>IF(V160=0,0,(V160/V160))</f>
        <v>0</v>
      </c>
      <c r="W164" s="211">
        <f>IF(W160=0,0,(W160/W160))</f>
        <v>0</v>
      </c>
      <c r="X164" s="901">
        <f>IF(W160=0,0,(Y160/W160))</f>
        <v>0</v>
      </c>
      <c r="Y164" s="902"/>
      <c r="Z164" s="212">
        <f>W164-X164</f>
        <v>0</v>
      </c>
      <c r="AA164" s="51"/>
      <c r="AB164" s="62"/>
      <c r="AC164" s="63"/>
      <c r="AD164" s="43"/>
      <c r="AE164" s="43"/>
      <c r="AF164" s="43"/>
    </row>
    <row r="168" spans="2:32" ht="18.75" customHeight="1" thickBot="1">
      <c r="B168" s="66" t="s">
        <v>102</v>
      </c>
      <c r="C168" s="38"/>
      <c r="D168" s="38"/>
      <c r="E168" s="38"/>
      <c r="G168" s="368">
        <v>3</v>
      </c>
      <c r="H168" s="884"/>
      <c r="I168" s="884"/>
      <c r="J168" s="884"/>
      <c r="K168" s="884"/>
      <c r="L168" s="884"/>
      <c r="M168" s="884"/>
    </row>
    <row r="169" spans="2:32" ht="17.25" customHeight="1" thickBot="1">
      <c r="B169" s="983">
        <v>2017</v>
      </c>
      <c r="C169" s="984"/>
      <c r="D169" s="984"/>
      <c r="E169" s="985"/>
      <c r="F169" s="585" t="s">
        <v>114</v>
      </c>
      <c r="G169" s="781"/>
      <c r="H169" s="781" t="s">
        <v>115</v>
      </c>
      <c r="I169" s="781"/>
      <c r="J169" s="781" t="s">
        <v>116</v>
      </c>
      <c r="K169" s="781"/>
      <c r="L169" s="781" t="s">
        <v>117</v>
      </c>
      <c r="M169" s="781"/>
      <c r="N169" s="781" t="s">
        <v>118</v>
      </c>
      <c r="O169" s="781"/>
      <c r="P169" s="781" t="s">
        <v>119</v>
      </c>
      <c r="Q169" s="781"/>
      <c r="R169" s="781" t="s">
        <v>120</v>
      </c>
      <c r="S169" s="781"/>
      <c r="T169" s="781" t="s">
        <v>121</v>
      </c>
      <c r="U169" s="781"/>
      <c r="V169" s="896" t="s">
        <v>85</v>
      </c>
      <c r="W169" s="897"/>
      <c r="X169" s="876"/>
      <c r="Y169" s="876"/>
      <c r="Z169" s="36"/>
      <c r="AA169" s="50"/>
      <c r="AB169" s="50"/>
      <c r="AC169" s="50"/>
      <c r="AD169" s="39"/>
      <c r="AE169" s="39"/>
      <c r="AF169" s="35"/>
    </row>
    <row r="170" spans="2:32" ht="11.25" customHeight="1">
      <c r="B170" s="784" t="s">
        <v>267</v>
      </c>
      <c r="C170" s="785"/>
      <c r="D170" s="785"/>
      <c r="E170" s="827"/>
      <c r="F170" s="106"/>
      <c r="G170" s="107">
        <v>0</v>
      </c>
      <c r="H170" s="112"/>
      <c r="I170" s="107">
        <v>0</v>
      </c>
      <c r="J170" s="112"/>
      <c r="K170" s="107">
        <v>0</v>
      </c>
      <c r="L170" s="112"/>
      <c r="M170" s="107">
        <v>0</v>
      </c>
      <c r="N170" s="112"/>
      <c r="O170" s="107">
        <v>0</v>
      </c>
      <c r="P170" s="112"/>
      <c r="Q170" s="107">
        <v>0</v>
      </c>
      <c r="R170" s="112"/>
      <c r="S170" s="107">
        <v>0</v>
      </c>
      <c r="T170" s="112"/>
      <c r="U170" s="107">
        <v>0</v>
      </c>
      <c r="V170" s="122">
        <f>IF(W174=0,0,(W170/W174))</f>
        <v>0</v>
      </c>
      <c r="W170" s="115">
        <f>SUM(G170,I170,K170,M170,O170,Q170,S170,U170)</f>
        <v>0</v>
      </c>
      <c r="X170" s="36"/>
      <c r="Y170" s="36"/>
      <c r="Z170" s="36"/>
      <c r="AA170" s="50"/>
      <c r="AB170" s="50"/>
      <c r="AC170" s="50"/>
      <c r="AD170" s="39"/>
      <c r="AE170" s="39"/>
      <c r="AF170" s="35"/>
    </row>
    <row r="171" spans="2:32" ht="11.25" customHeight="1">
      <c r="B171" s="782" t="s">
        <v>268</v>
      </c>
      <c r="C171" s="783"/>
      <c r="D171" s="783"/>
      <c r="E171" s="811"/>
      <c r="F171" s="108"/>
      <c r="G171" s="109">
        <v>0</v>
      </c>
      <c r="H171" s="113"/>
      <c r="I171" s="109">
        <v>0</v>
      </c>
      <c r="J171" s="113"/>
      <c r="K171" s="109">
        <v>0</v>
      </c>
      <c r="L171" s="113"/>
      <c r="M171" s="109">
        <v>0</v>
      </c>
      <c r="N171" s="113"/>
      <c r="O171" s="109">
        <v>0</v>
      </c>
      <c r="P171" s="113"/>
      <c r="Q171" s="109">
        <v>0</v>
      </c>
      <c r="R171" s="113"/>
      <c r="S171" s="109">
        <v>0</v>
      </c>
      <c r="T171" s="113"/>
      <c r="U171" s="109">
        <v>0</v>
      </c>
      <c r="V171" s="121">
        <f>IF(W174=0,0,(W171/W174))</f>
        <v>0</v>
      </c>
      <c r="W171" s="116">
        <f>SUM(G171,I171,K171,M171,O171,Q171,S171,U171)</f>
        <v>0</v>
      </c>
      <c r="X171" s="36"/>
      <c r="Y171" s="36"/>
      <c r="Z171" s="36"/>
      <c r="AA171" s="50"/>
      <c r="AB171" s="50"/>
      <c r="AC171" s="50"/>
      <c r="AD171" s="39"/>
      <c r="AE171" s="39"/>
      <c r="AF171" s="35"/>
    </row>
    <row r="172" spans="2:32" ht="11.25" customHeight="1">
      <c r="B172" s="782" t="s">
        <v>99</v>
      </c>
      <c r="C172" s="783"/>
      <c r="D172" s="783"/>
      <c r="E172" s="811"/>
      <c r="F172" s="108"/>
      <c r="G172" s="109">
        <v>0</v>
      </c>
      <c r="H172" s="113"/>
      <c r="I172" s="109">
        <v>0</v>
      </c>
      <c r="J172" s="113"/>
      <c r="K172" s="109">
        <v>0</v>
      </c>
      <c r="L172" s="113"/>
      <c r="M172" s="109">
        <v>0</v>
      </c>
      <c r="N172" s="113"/>
      <c r="O172" s="109">
        <v>0</v>
      </c>
      <c r="P172" s="113"/>
      <c r="Q172" s="109">
        <v>0</v>
      </c>
      <c r="R172" s="113"/>
      <c r="S172" s="109">
        <v>0</v>
      </c>
      <c r="T172" s="113"/>
      <c r="U172" s="109">
        <v>0</v>
      </c>
      <c r="V172" s="121">
        <f>IF(W174=0,0,(W172/W174))</f>
        <v>0</v>
      </c>
      <c r="W172" s="116">
        <f>SUM(G172,I172,K172,M172,O172,Q172,S172,U172)</f>
        <v>0</v>
      </c>
      <c r="X172" s="36"/>
      <c r="Y172" s="36"/>
      <c r="Z172" s="36"/>
      <c r="AA172" s="50"/>
      <c r="AB172" s="50"/>
      <c r="AC172" s="50"/>
      <c r="AD172" s="39"/>
      <c r="AE172" s="39"/>
      <c r="AF172" s="35"/>
    </row>
    <row r="173" spans="2:32" ht="11.25" customHeight="1" thickBot="1">
      <c r="B173" s="808" t="s">
        <v>269</v>
      </c>
      <c r="C173" s="809"/>
      <c r="D173" s="809"/>
      <c r="E173" s="810"/>
      <c r="F173" s="110"/>
      <c r="G173" s="111">
        <f>G174-SUM(G170:G172)</f>
        <v>0</v>
      </c>
      <c r="H173" s="114"/>
      <c r="I173" s="111">
        <f>I174-SUM(I170:I172)</f>
        <v>0</v>
      </c>
      <c r="J173" s="114"/>
      <c r="K173" s="111">
        <f>K174-SUM(K170:K172)</f>
        <v>0</v>
      </c>
      <c r="L173" s="114"/>
      <c r="M173" s="111">
        <f>M174-SUM(M170:M172)</f>
        <v>0</v>
      </c>
      <c r="N173" s="114"/>
      <c r="O173" s="111">
        <f>O174-SUM(O170:O172)</f>
        <v>0</v>
      </c>
      <c r="P173" s="114"/>
      <c r="Q173" s="111">
        <f>Q174-SUM(Q170:Q172)</f>
        <v>0</v>
      </c>
      <c r="R173" s="114"/>
      <c r="S173" s="111">
        <f>S174-SUM(S170:S172)</f>
        <v>0</v>
      </c>
      <c r="T173" s="114"/>
      <c r="U173" s="111">
        <f>U174-SUM(U170:U172)</f>
        <v>0</v>
      </c>
      <c r="V173" s="120">
        <f>IF(W174=0,0,(W173/W174))</f>
        <v>0</v>
      </c>
      <c r="W173" s="117">
        <f>SUM(G173,I173,K173,M173,O173,Q173,S173,U173)</f>
        <v>0</v>
      </c>
      <c r="X173" s="36"/>
      <c r="Y173" s="36"/>
      <c r="Z173" s="36"/>
      <c r="AA173" s="50"/>
      <c r="AB173" s="50"/>
      <c r="AC173" s="50"/>
      <c r="AD173" s="39"/>
      <c r="AE173" s="39"/>
      <c r="AF173" s="35"/>
    </row>
    <row r="174" spans="2:32" ht="18.75" customHeight="1" thickTop="1" thickBot="1">
      <c r="B174" s="880" t="s">
        <v>85</v>
      </c>
      <c r="C174" s="881"/>
      <c r="D174" s="881"/>
      <c r="E174" s="882"/>
      <c r="F174" s="86">
        <f>IF(W174=0,0,(G174/W174))</f>
        <v>0</v>
      </c>
      <c r="G174" s="74">
        <v>0</v>
      </c>
      <c r="H174" s="86">
        <f>IF(W174=0,0,(I174/W174))</f>
        <v>0</v>
      </c>
      <c r="I174" s="74">
        <v>0</v>
      </c>
      <c r="J174" s="86">
        <f>IF(W174=0,0,(K174/W174))</f>
        <v>0</v>
      </c>
      <c r="K174" s="74">
        <v>0</v>
      </c>
      <c r="L174" s="86">
        <f>IF(W174=0,0,(M174/W174))</f>
        <v>0</v>
      </c>
      <c r="M174" s="74">
        <v>0</v>
      </c>
      <c r="N174" s="86">
        <f>IF(W174=0,0,(O174/W174))</f>
        <v>0</v>
      </c>
      <c r="O174" s="74">
        <v>0</v>
      </c>
      <c r="P174" s="86">
        <f>IF(W174=0,0,(Q174/W174))</f>
        <v>0</v>
      </c>
      <c r="Q174" s="74">
        <v>0</v>
      </c>
      <c r="R174" s="86">
        <f>IF(W174=0,0,(S174/W174))</f>
        <v>0</v>
      </c>
      <c r="S174" s="74">
        <v>0</v>
      </c>
      <c r="T174" s="86">
        <f>IF(W174=0,0,(U174/W174))</f>
        <v>0</v>
      </c>
      <c r="U174" s="74">
        <v>0</v>
      </c>
      <c r="V174" s="119">
        <f>SUM(V170:V173)</f>
        <v>0</v>
      </c>
      <c r="W174" s="68">
        <f>SUM(W170:W173)</f>
        <v>0</v>
      </c>
      <c r="X174" s="877"/>
      <c r="Y174" s="877"/>
      <c r="Z174" s="43"/>
      <c r="AA174" s="65"/>
      <c r="AB174" s="62"/>
      <c r="AC174" s="63"/>
      <c r="AD174" s="43"/>
      <c r="AE174" s="43"/>
      <c r="AF174" s="43"/>
    </row>
    <row r="176" spans="2:32" ht="18.75" customHeight="1" thickBot="1">
      <c r="B176" s="66"/>
      <c r="C176" s="38"/>
      <c r="D176" s="38"/>
      <c r="E176" s="38"/>
      <c r="H176" s="884"/>
      <c r="I176" s="884"/>
      <c r="J176" s="884"/>
      <c r="K176" s="884"/>
      <c r="L176" s="884"/>
      <c r="M176" s="884"/>
    </row>
    <row r="177" spans="2:32" ht="17.25" customHeight="1" thickBot="1">
      <c r="B177" s="979">
        <v>2016</v>
      </c>
      <c r="C177" s="980"/>
      <c r="D177" s="980"/>
      <c r="E177" s="981"/>
      <c r="F177" s="982" t="s">
        <v>270</v>
      </c>
      <c r="G177" s="903"/>
      <c r="H177" s="903" t="s">
        <v>271</v>
      </c>
      <c r="I177" s="903"/>
      <c r="J177" s="903" t="s">
        <v>272</v>
      </c>
      <c r="K177" s="903"/>
      <c r="L177" s="903" t="s">
        <v>273</v>
      </c>
      <c r="M177" s="903"/>
      <c r="N177" s="903" t="s">
        <v>274</v>
      </c>
      <c r="O177" s="903"/>
      <c r="P177" s="903" t="s">
        <v>275</v>
      </c>
      <c r="Q177" s="903"/>
      <c r="R177" s="903" t="s">
        <v>276</v>
      </c>
      <c r="S177" s="903"/>
      <c r="T177" s="903" t="s">
        <v>277</v>
      </c>
      <c r="U177" s="903"/>
      <c r="V177" s="878" t="s">
        <v>85</v>
      </c>
      <c r="W177" s="879"/>
      <c r="X177" s="876"/>
      <c r="Y177" s="876"/>
      <c r="Z177" s="36"/>
      <c r="AA177" s="50"/>
      <c r="AB177" s="50"/>
      <c r="AC177" s="50"/>
      <c r="AD177" s="39"/>
      <c r="AE177" s="39"/>
      <c r="AF177" s="35"/>
    </row>
    <row r="178" spans="2:32" ht="11.25" customHeight="1">
      <c r="B178" s="952" t="s">
        <v>267</v>
      </c>
      <c r="C178" s="953"/>
      <c r="D178" s="953"/>
      <c r="E178" s="741"/>
      <c r="F178" s="213"/>
      <c r="G178" s="214">
        <v>0</v>
      </c>
      <c r="H178" s="215"/>
      <c r="I178" s="214">
        <v>0</v>
      </c>
      <c r="J178" s="215"/>
      <c r="K178" s="214">
        <v>0</v>
      </c>
      <c r="L178" s="215"/>
      <c r="M178" s="214">
        <v>0</v>
      </c>
      <c r="N178" s="215"/>
      <c r="O178" s="214">
        <v>0</v>
      </c>
      <c r="P178" s="215"/>
      <c r="Q178" s="214">
        <v>0</v>
      </c>
      <c r="R178" s="215"/>
      <c r="S178" s="214">
        <v>0</v>
      </c>
      <c r="T178" s="215"/>
      <c r="U178" s="214">
        <v>0</v>
      </c>
      <c r="V178" s="216">
        <f>IF(W182=0,0,(W178/W182))</f>
        <v>0</v>
      </c>
      <c r="W178" s="217">
        <f>SUM(G178,I178,K178,M178,O178,Q178,S178,U178)</f>
        <v>0</v>
      </c>
      <c r="X178" s="36"/>
      <c r="Y178" s="36"/>
      <c r="Z178" s="36"/>
      <c r="AA178" s="50"/>
      <c r="AB178" s="50"/>
      <c r="AC178" s="50"/>
      <c r="AD178" s="39"/>
      <c r="AE178" s="39"/>
      <c r="AF178" s="35"/>
    </row>
    <row r="179" spans="2:32" ht="11.25" customHeight="1">
      <c r="B179" s="976" t="s">
        <v>268</v>
      </c>
      <c r="C179" s="977"/>
      <c r="D179" s="977"/>
      <c r="E179" s="978"/>
      <c r="F179" s="218"/>
      <c r="G179" s="219">
        <v>0</v>
      </c>
      <c r="H179" s="220"/>
      <c r="I179" s="219">
        <v>0</v>
      </c>
      <c r="J179" s="220"/>
      <c r="K179" s="219">
        <v>0</v>
      </c>
      <c r="L179" s="220"/>
      <c r="M179" s="219">
        <v>0</v>
      </c>
      <c r="N179" s="220"/>
      <c r="O179" s="219">
        <v>0</v>
      </c>
      <c r="P179" s="220"/>
      <c r="Q179" s="219">
        <v>0</v>
      </c>
      <c r="R179" s="220"/>
      <c r="S179" s="219">
        <v>0</v>
      </c>
      <c r="T179" s="220"/>
      <c r="U179" s="219">
        <v>0</v>
      </c>
      <c r="V179" s="221">
        <f>IF(W182=0,0,(W179/W182))</f>
        <v>0</v>
      </c>
      <c r="W179" s="222">
        <f>SUM(G179,I179,K179,M179,O179,Q179,S179,U179)</f>
        <v>0</v>
      </c>
      <c r="X179" s="36"/>
      <c r="Y179" s="36"/>
      <c r="Z179" s="36"/>
      <c r="AA179" s="50"/>
      <c r="AB179" s="50"/>
      <c r="AC179" s="50"/>
      <c r="AD179" s="39"/>
      <c r="AE179" s="39"/>
      <c r="AF179" s="35"/>
    </row>
    <row r="180" spans="2:32" ht="11.25" customHeight="1">
      <c r="B180" s="976" t="s">
        <v>99</v>
      </c>
      <c r="C180" s="977"/>
      <c r="D180" s="977"/>
      <c r="E180" s="978"/>
      <c r="F180" s="218"/>
      <c r="G180" s="219">
        <v>0</v>
      </c>
      <c r="H180" s="220"/>
      <c r="I180" s="219">
        <v>0</v>
      </c>
      <c r="J180" s="220"/>
      <c r="K180" s="219">
        <v>0</v>
      </c>
      <c r="L180" s="220"/>
      <c r="M180" s="219">
        <v>0</v>
      </c>
      <c r="N180" s="220"/>
      <c r="O180" s="219">
        <v>0</v>
      </c>
      <c r="P180" s="220"/>
      <c r="Q180" s="219">
        <v>0</v>
      </c>
      <c r="R180" s="220"/>
      <c r="S180" s="219">
        <v>0</v>
      </c>
      <c r="T180" s="220"/>
      <c r="U180" s="219">
        <v>0</v>
      </c>
      <c r="V180" s="221">
        <f>IF(W182=0,0,(W180/W182))</f>
        <v>0</v>
      </c>
      <c r="W180" s="222">
        <f>SUM(G180,I180,K180,M180,O180,Q180,S180,U180)</f>
        <v>0</v>
      </c>
      <c r="X180" s="36"/>
      <c r="Y180" s="36"/>
      <c r="Z180" s="36"/>
      <c r="AA180" s="50"/>
      <c r="AB180" s="50"/>
      <c r="AC180" s="50"/>
      <c r="AD180" s="39"/>
      <c r="AE180" s="39"/>
      <c r="AF180" s="35"/>
    </row>
    <row r="181" spans="2:32" ht="11.25" customHeight="1" thickBot="1">
      <c r="B181" s="949" t="s">
        <v>269</v>
      </c>
      <c r="C181" s="950"/>
      <c r="D181" s="950"/>
      <c r="E181" s="951"/>
      <c r="F181" s="223"/>
      <c r="G181" s="224">
        <f>G182-SUM(G178:G180)</f>
        <v>0</v>
      </c>
      <c r="H181" s="225"/>
      <c r="I181" s="224">
        <f>I182-SUM(I178:I180)</f>
        <v>0</v>
      </c>
      <c r="J181" s="225"/>
      <c r="K181" s="224">
        <f>K182-SUM(K178:K180)</f>
        <v>0</v>
      </c>
      <c r="L181" s="225"/>
      <c r="M181" s="224">
        <f>M182-SUM(M178:M180)</f>
        <v>0</v>
      </c>
      <c r="N181" s="225"/>
      <c r="O181" s="224">
        <f>O182-SUM(O178:O180)</f>
        <v>0</v>
      </c>
      <c r="P181" s="225"/>
      <c r="Q181" s="224">
        <f>Q182-SUM(Q178:Q180)</f>
        <v>0</v>
      </c>
      <c r="R181" s="225"/>
      <c r="S181" s="224">
        <f>S182-SUM(S178:S180)</f>
        <v>0</v>
      </c>
      <c r="T181" s="225"/>
      <c r="U181" s="224">
        <f>U182-SUM(U178:U180)</f>
        <v>0</v>
      </c>
      <c r="V181" s="226">
        <f>IF(W182=0,0,(W181/W182))</f>
        <v>0</v>
      </c>
      <c r="W181" s="227">
        <f>SUM(G181,I181,K181,M181,O181,Q181,S181,U181)</f>
        <v>0</v>
      </c>
      <c r="X181" s="36"/>
      <c r="Y181" s="36"/>
      <c r="Z181" s="36"/>
      <c r="AA181" s="50"/>
      <c r="AB181" s="50"/>
      <c r="AC181" s="50"/>
      <c r="AD181" s="39"/>
      <c r="AE181" s="39"/>
      <c r="AF181" s="35"/>
    </row>
    <row r="182" spans="2:32" ht="18.75" customHeight="1" thickTop="1" thickBot="1">
      <c r="B182" s="921" t="s">
        <v>85</v>
      </c>
      <c r="C182" s="986"/>
      <c r="D182" s="986"/>
      <c r="E182" s="925"/>
      <c r="F182" s="228">
        <f>IF(W182=0,0,(G182/W182))</f>
        <v>0</v>
      </c>
      <c r="G182" s="229">
        <v>0</v>
      </c>
      <c r="H182" s="228">
        <f>IF(W182=0,0,(I182/W182))</f>
        <v>0</v>
      </c>
      <c r="I182" s="229">
        <v>0</v>
      </c>
      <c r="J182" s="228">
        <f>IF(W182=0,0,(K182/W182))</f>
        <v>0</v>
      </c>
      <c r="K182" s="229">
        <v>0</v>
      </c>
      <c r="L182" s="228">
        <f>IF(W182=0,0,(M182/W182))</f>
        <v>0</v>
      </c>
      <c r="M182" s="229">
        <v>0</v>
      </c>
      <c r="N182" s="228">
        <f>IF(W182=0,0,(O182/W182))</f>
        <v>0</v>
      </c>
      <c r="O182" s="229">
        <v>0</v>
      </c>
      <c r="P182" s="228">
        <f>IF(W182=0,0,(Q182/W182))</f>
        <v>0</v>
      </c>
      <c r="Q182" s="229">
        <v>0</v>
      </c>
      <c r="R182" s="228">
        <f>IF(W182=0,0,(S182/W182))</f>
        <v>0</v>
      </c>
      <c r="S182" s="229">
        <v>0</v>
      </c>
      <c r="T182" s="228">
        <f>IF(W182=0,0,(U182/W182))</f>
        <v>0</v>
      </c>
      <c r="U182" s="229">
        <v>0</v>
      </c>
      <c r="V182" s="230">
        <f>SUM(V178:V181)</f>
        <v>0</v>
      </c>
      <c r="W182" s="207">
        <f>SUM(W178:W181)</f>
        <v>0</v>
      </c>
      <c r="X182" s="877"/>
      <c r="Y182" s="877"/>
      <c r="Z182" s="43"/>
      <c r="AA182" s="65"/>
      <c r="AB182" s="62"/>
      <c r="AC182" s="63"/>
      <c r="AD182" s="43"/>
      <c r="AE182" s="43"/>
      <c r="AF182" s="43"/>
    </row>
    <row r="189" spans="2:32" ht="18.75" customHeight="1" thickBot="1">
      <c r="B189" s="66" t="s">
        <v>100</v>
      </c>
      <c r="C189" s="38"/>
      <c r="D189" s="38"/>
      <c r="E189" s="38"/>
      <c r="G189" s="368">
        <v>3</v>
      </c>
      <c r="H189" s="232"/>
      <c r="I189" s="232"/>
      <c r="J189" s="232"/>
      <c r="K189" s="232"/>
      <c r="L189" s="232"/>
      <c r="M189" s="232"/>
    </row>
    <row r="190" spans="2:32" ht="17.25" customHeight="1" thickBot="1">
      <c r="B190" s="780"/>
      <c r="C190" s="781"/>
      <c r="D190" s="781"/>
      <c r="E190" s="517"/>
      <c r="F190" s="780" t="s">
        <v>171</v>
      </c>
      <c r="G190" s="781"/>
      <c r="H190" s="781" t="s">
        <v>172</v>
      </c>
      <c r="I190" s="781"/>
      <c r="J190" s="781" t="s">
        <v>173</v>
      </c>
      <c r="K190" s="781"/>
      <c r="L190" s="781" t="s">
        <v>174</v>
      </c>
      <c r="M190" s="781"/>
      <c r="N190" s="781" t="s">
        <v>175</v>
      </c>
      <c r="O190" s="781"/>
      <c r="P190" s="781" t="s">
        <v>176</v>
      </c>
      <c r="Q190" s="781"/>
      <c r="R190" s="781" t="s">
        <v>177</v>
      </c>
      <c r="S190" s="781"/>
      <c r="T190" s="781" t="s">
        <v>178</v>
      </c>
      <c r="U190" s="781"/>
      <c r="V190" s="896" t="s">
        <v>85</v>
      </c>
      <c r="W190" s="897"/>
      <c r="X190" s="876"/>
      <c r="Y190" s="876"/>
      <c r="Z190" s="36"/>
      <c r="AA190" s="50"/>
      <c r="AB190" s="50"/>
      <c r="AC190" s="50"/>
      <c r="AD190" s="39"/>
      <c r="AE190" s="39"/>
      <c r="AF190" s="35"/>
    </row>
    <row r="191" spans="2:32" ht="11.25" customHeight="1">
      <c r="B191" s="784" t="s">
        <v>267</v>
      </c>
      <c r="C191" s="785"/>
      <c r="D191" s="785"/>
      <c r="E191" s="786"/>
      <c r="F191" s="106"/>
      <c r="G191" s="107">
        <v>0</v>
      </c>
      <c r="H191" s="112"/>
      <c r="I191" s="107">
        <v>0</v>
      </c>
      <c r="J191" s="112"/>
      <c r="K191" s="107">
        <v>0</v>
      </c>
      <c r="L191" s="112"/>
      <c r="M191" s="107">
        <v>0</v>
      </c>
      <c r="N191" s="112"/>
      <c r="O191" s="107">
        <v>0</v>
      </c>
      <c r="P191" s="112"/>
      <c r="Q191" s="107">
        <v>0</v>
      </c>
      <c r="R191" s="112"/>
      <c r="S191" s="107">
        <v>0</v>
      </c>
      <c r="T191" s="112"/>
      <c r="U191" s="107">
        <v>0</v>
      </c>
      <c r="V191" s="122">
        <f>IF(W195=0,0,(W191/W195))</f>
        <v>0</v>
      </c>
      <c r="W191" s="115">
        <f>SUM(G191,I191,K191,M191,O191,Q191,S191,U191)</f>
        <v>0</v>
      </c>
      <c r="X191" s="36"/>
      <c r="Y191" s="36"/>
      <c r="Z191" s="36"/>
      <c r="AA191" s="50"/>
      <c r="AB191" s="50"/>
      <c r="AC191" s="50"/>
      <c r="AD191" s="39"/>
      <c r="AE191" s="39"/>
      <c r="AF191" s="35"/>
    </row>
    <row r="192" spans="2:32" ht="11.25" customHeight="1">
      <c r="B192" s="782" t="s">
        <v>268</v>
      </c>
      <c r="C192" s="783"/>
      <c r="D192" s="783"/>
      <c r="E192" s="460"/>
      <c r="F192" s="108"/>
      <c r="G192" s="109">
        <v>0</v>
      </c>
      <c r="H192" s="113"/>
      <c r="I192" s="109">
        <v>0</v>
      </c>
      <c r="J192" s="113"/>
      <c r="K192" s="109">
        <v>0</v>
      </c>
      <c r="L192" s="113"/>
      <c r="M192" s="109">
        <v>0</v>
      </c>
      <c r="N192" s="113"/>
      <c r="O192" s="109">
        <v>0</v>
      </c>
      <c r="P192" s="113"/>
      <c r="Q192" s="109">
        <v>0</v>
      </c>
      <c r="R192" s="113"/>
      <c r="S192" s="109">
        <v>0</v>
      </c>
      <c r="T192" s="113"/>
      <c r="U192" s="109">
        <v>0</v>
      </c>
      <c r="V192" s="121">
        <f>IF(W195=0,0,(W192/W195))</f>
        <v>0</v>
      </c>
      <c r="W192" s="116">
        <f>SUM(G192,I192,K192,M192,O192,Q192,S192,U192)</f>
        <v>0</v>
      </c>
      <c r="X192" s="36"/>
      <c r="Y192" s="36"/>
      <c r="Z192" s="36"/>
      <c r="AA192" s="50"/>
      <c r="AB192" s="50"/>
      <c r="AC192" s="50"/>
      <c r="AD192" s="39"/>
      <c r="AE192" s="39"/>
      <c r="AF192" s="35"/>
    </row>
    <row r="193" spans="1:32" ht="11.25" customHeight="1">
      <c r="B193" s="782" t="s">
        <v>99</v>
      </c>
      <c r="C193" s="783"/>
      <c r="D193" s="783"/>
      <c r="E193" s="460"/>
      <c r="F193" s="108"/>
      <c r="G193" s="109">
        <v>0</v>
      </c>
      <c r="H193" s="113"/>
      <c r="I193" s="109">
        <v>0</v>
      </c>
      <c r="J193" s="113"/>
      <c r="K193" s="109">
        <v>0</v>
      </c>
      <c r="L193" s="113"/>
      <c r="M193" s="109">
        <v>0</v>
      </c>
      <c r="N193" s="113"/>
      <c r="O193" s="109">
        <v>0</v>
      </c>
      <c r="P193" s="113"/>
      <c r="Q193" s="109">
        <v>0</v>
      </c>
      <c r="R193" s="113"/>
      <c r="S193" s="109">
        <v>0</v>
      </c>
      <c r="T193" s="113"/>
      <c r="U193" s="109">
        <v>0</v>
      </c>
      <c r="V193" s="121">
        <f>IF(W195=0,0,(W193/W195))</f>
        <v>0</v>
      </c>
      <c r="W193" s="116">
        <f>SUM(G193,I193,K193,M193,O193,Q193,S193,U193)</f>
        <v>0</v>
      </c>
      <c r="X193" s="36"/>
      <c r="Y193" s="36"/>
      <c r="Z193" s="36"/>
      <c r="AA193" s="50"/>
      <c r="AB193" s="50"/>
      <c r="AC193" s="50"/>
      <c r="AD193" s="39"/>
      <c r="AE193" s="39"/>
      <c r="AF193" s="35"/>
    </row>
    <row r="194" spans="1:32" ht="11.25" customHeight="1" thickBot="1">
      <c r="B194" s="808" t="s">
        <v>269</v>
      </c>
      <c r="C194" s="809"/>
      <c r="D194" s="809"/>
      <c r="E194" s="425"/>
      <c r="F194" s="110"/>
      <c r="G194" s="111">
        <f>G195-SUM(G191:G193)</f>
        <v>0</v>
      </c>
      <c r="H194" s="114"/>
      <c r="I194" s="111">
        <f>I195-SUM(I191:I193)</f>
        <v>0</v>
      </c>
      <c r="J194" s="114"/>
      <c r="K194" s="111">
        <f>K195-SUM(K191:K193)</f>
        <v>0</v>
      </c>
      <c r="L194" s="114"/>
      <c r="M194" s="111">
        <f>M195-SUM(M191:M193)</f>
        <v>0</v>
      </c>
      <c r="N194" s="114"/>
      <c r="O194" s="111">
        <f>O195-SUM(O191:O193)</f>
        <v>0</v>
      </c>
      <c r="P194" s="114"/>
      <c r="Q194" s="111">
        <f>Q195-SUM(Q191:Q193)</f>
        <v>0</v>
      </c>
      <c r="R194" s="114"/>
      <c r="S194" s="111">
        <f>S195-SUM(S191:S193)</f>
        <v>0</v>
      </c>
      <c r="T194" s="114"/>
      <c r="U194" s="111">
        <f>U195-SUM(U191:U193)</f>
        <v>0</v>
      </c>
      <c r="V194" s="120">
        <f>IF(W195=0,0,(W194/W195))</f>
        <v>0</v>
      </c>
      <c r="W194" s="117">
        <f>SUM(G194,I194,K194,M194,O194,Q194,S194,U194)</f>
        <v>0</v>
      </c>
      <c r="X194" s="36"/>
      <c r="Y194" s="36"/>
      <c r="Z194" s="36"/>
      <c r="AA194" s="50"/>
      <c r="AB194" s="50"/>
      <c r="AC194" s="50"/>
      <c r="AD194" s="39"/>
      <c r="AE194" s="39"/>
      <c r="AF194" s="35"/>
    </row>
    <row r="195" spans="1:32" ht="18.75" customHeight="1" thickTop="1" thickBot="1">
      <c r="B195" s="880" t="s">
        <v>85</v>
      </c>
      <c r="C195" s="881"/>
      <c r="D195" s="881"/>
      <c r="E195" s="883"/>
      <c r="F195" s="118">
        <f>IF(W195=0,0,(G195/W195))</f>
        <v>0</v>
      </c>
      <c r="G195" s="74">
        <v>0</v>
      </c>
      <c r="H195" s="86">
        <f>IF(W195=0,0,(I195/W195))</f>
        <v>0</v>
      </c>
      <c r="I195" s="74">
        <v>0</v>
      </c>
      <c r="J195" s="86">
        <f>IF(W195=0,0,(K195/W195))</f>
        <v>0</v>
      </c>
      <c r="K195" s="74">
        <v>0</v>
      </c>
      <c r="L195" s="86">
        <f>IF(W195=0,0,(M195/W195))</f>
        <v>0</v>
      </c>
      <c r="M195" s="74">
        <v>0</v>
      </c>
      <c r="N195" s="86">
        <f>IF(W195=0,0,(O195/W195))</f>
        <v>0</v>
      </c>
      <c r="O195" s="74">
        <v>0</v>
      </c>
      <c r="P195" s="86">
        <f>IF(W195=0,0,(Q195/W195))</f>
        <v>0</v>
      </c>
      <c r="Q195" s="74">
        <v>0</v>
      </c>
      <c r="R195" s="86">
        <f>IF(W195=0,0,(S195/W195))</f>
        <v>0</v>
      </c>
      <c r="S195" s="74">
        <v>0</v>
      </c>
      <c r="T195" s="86">
        <f>IF(W195=0,0,(U195/W195))</f>
        <v>0</v>
      </c>
      <c r="U195" s="74">
        <v>0</v>
      </c>
      <c r="V195" s="119">
        <f>SUM(V191:V194)</f>
        <v>0</v>
      </c>
      <c r="W195" s="68">
        <f>SUM(W191:W194)</f>
        <v>0</v>
      </c>
      <c r="X195" s="877"/>
      <c r="Y195" s="877"/>
      <c r="Z195" s="43"/>
      <c r="AA195" s="65"/>
      <c r="AB195" s="62"/>
      <c r="AC195" s="63"/>
      <c r="AD195" s="43"/>
      <c r="AE195" s="43"/>
      <c r="AF195" s="43"/>
    </row>
    <row r="196" spans="1:32">
      <c r="N196" s="30"/>
    </row>
    <row r="198" spans="1:32" ht="18.75" customHeight="1">
      <c r="B198" s="231" t="s">
        <v>101</v>
      </c>
      <c r="C198" s="38"/>
      <c r="D198" s="38"/>
      <c r="E198" s="38"/>
      <c r="H198" s="369"/>
      <c r="I198" s="369"/>
      <c r="J198" s="233"/>
      <c r="K198" s="233"/>
    </row>
    <row r="199" spans="1:32" ht="18" customHeight="1" thickBot="1">
      <c r="B199" s="760">
        <v>6</v>
      </c>
      <c r="C199" s="760"/>
      <c r="D199" s="760"/>
      <c r="E199" s="760"/>
      <c r="F199" s="761">
        <v>3</v>
      </c>
      <c r="G199" s="761"/>
      <c r="H199" s="856"/>
      <c r="I199" s="856"/>
      <c r="J199" s="233"/>
      <c r="K199" s="233"/>
    </row>
    <row r="200" spans="1:32" ht="11.25" customHeight="1">
      <c r="B200" s="852" t="s">
        <v>44</v>
      </c>
      <c r="C200" s="523"/>
      <c r="D200" s="523"/>
      <c r="E200" s="524"/>
      <c r="F200" s="520" t="s">
        <v>66</v>
      </c>
      <c r="G200" s="521"/>
      <c r="H200" s="520" t="s">
        <v>65</v>
      </c>
      <c r="I200" s="521"/>
      <c r="J200" s="520" t="s">
        <v>67</v>
      </c>
      <c r="K200" s="521"/>
      <c r="L200" s="520" t="s">
        <v>68</v>
      </c>
      <c r="M200" s="521"/>
      <c r="N200" s="520" t="s">
        <v>69</v>
      </c>
      <c r="O200" s="596"/>
      <c r="P200" s="520" t="s">
        <v>70</v>
      </c>
      <c r="Q200" s="521"/>
      <c r="R200" s="520" t="s">
        <v>71</v>
      </c>
      <c r="S200" s="521"/>
      <c r="T200" s="520" t="s">
        <v>72</v>
      </c>
      <c r="U200" s="596"/>
      <c r="V200" s="848" t="s">
        <v>85</v>
      </c>
      <c r="W200" s="849"/>
      <c r="X200" s="44"/>
      <c r="Y200" s="45"/>
      <c r="Z200" s="45"/>
      <c r="AA200" s="39"/>
      <c r="AB200" s="42"/>
      <c r="AC200" s="42"/>
    </row>
    <row r="201" spans="1:32" ht="11.25" customHeight="1" thickBot="1">
      <c r="A201" s="2"/>
      <c r="B201" s="853"/>
      <c r="C201" s="854"/>
      <c r="D201" s="854"/>
      <c r="E201" s="855"/>
      <c r="F201" s="512" t="s">
        <v>127</v>
      </c>
      <c r="G201" s="819"/>
      <c r="H201" s="850" t="s">
        <v>127</v>
      </c>
      <c r="I201" s="819"/>
      <c r="J201" s="850" t="s">
        <v>127</v>
      </c>
      <c r="K201" s="819"/>
      <c r="L201" s="850" t="s">
        <v>127</v>
      </c>
      <c r="M201" s="819"/>
      <c r="N201" s="850" t="s">
        <v>127</v>
      </c>
      <c r="O201" s="819"/>
      <c r="P201" s="850" t="s">
        <v>127</v>
      </c>
      <c r="Q201" s="819"/>
      <c r="R201" s="850" t="s">
        <v>127</v>
      </c>
      <c r="S201" s="819"/>
      <c r="T201" s="850" t="s">
        <v>127</v>
      </c>
      <c r="U201" s="851"/>
      <c r="V201" s="847" t="s">
        <v>128</v>
      </c>
      <c r="W201" s="827"/>
      <c r="X201" s="44"/>
      <c r="Y201" s="50"/>
      <c r="Z201" s="57"/>
      <c r="AA201" s="39"/>
      <c r="AB201" s="39"/>
      <c r="AC201" s="42"/>
    </row>
    <row r="202" spans="1:32" ht="11.25" customHeight="1">
      <c r="A202" s="2"/>
      <c r="B202" s="587" t="s">
        <v>179</v>
      </c>
      <c r="C202" s="687"/>
      <c r="D202" s="687"/>
      <c r="E202" s="588"/>
      <c r="F202" s="775">
        <f>SUM(F260,F318,F376)</f>
        <v>0</v>
      </c>
      <c r="G202" s="774"/>
      <c r="H202" s="772">
        <f>SUM(H260,H318,H376)</f>
        <v>0</v>
      </c>
      <c r="I202" s="774"/>
      <c r="J202" s="772">
        <f>SUM(J260,J318,J376)</f>
        <v>0</v>
      </c>
      <c r="K202" s="774"/>
      <c r="L202" s="772">
        <f>SUM(L260,L318,L377)</f>
        <v>0</v>
      </c>
      <c r="M202" s="774"/>
      <c r="N202" s="772">
        <f>SUM(N260,N318,N376)</f>
        <v>0</v>
      </c>
      <c r="O202" s="774"/>
      <c r="P202" s="772">
        <f>SUM(P260,P318,P376)</f>
        <v>0</v>
      </c>
      <c r="Q202" s="774"/>
      <c r="R202" s="772">
        <f>SUM(R260,R318,R376)</f>
        <v>0</v>
      </c>
      <c r="S202" s="774"/>
      <c r="T202" s="772">
        <f>SUM(T260,T318,T376)</f>
        <v>0</v>
      </c>
      <c r="U202" s="773"/>
      <c r="V202" s="394">
        <f t="shared" ref="V202:V225" si="12">IF($W$226=0,0,(W202/$W$226))</f>
        <v>0</v>
      </c>
      <c r="W202" s="14">
        <f t="shared" ref="W202:W225" si="13">SUM(F202:U202)</f>
        <v>0</v>
      </c>
      <c r="X202" s="48"/>
      <c r="Y202" s="60"/>
      <c r="Z202" s="61"/>
      <c r="AA202" s="41"/>
      <c r="AB202" s="40"/>
      <c r="AC202" s="40"/>
    </row>
    <row r="203" spans="1:32" ht="11.25" customHeight="1">
      <c r="A203" s="2"/>
      <c r="B203" s="766" t="s">
        <v>180</v>
      </c>
      <c r="C203" s="443"/>
      <c r="D203" s="443"/>
      <c r="E203" s="767"/>
      <c r="F203" s="770">
        <f>SUM(F261,F319,F377)</f>
        <v>0</v>
      </c>
      <c r="G203" s="769"/>
      <c r="H203" s="768">
        <f>SUM(H261,H319,H377)</f>
        <v>0</v>
      </c>
      <c r="I203" s="769"/>
      <c r="J203" s="768">
        <f>SUM(J261,J319,J377)</f>
        <v>0</v>
      </c>
      <c r="K203" s="769"/>
      <c r="L203" s="768">
        <f>SUM(L261,L319,L377)</f>
        <v>0</v>
      </c>
      <c r="M203" s="769"/>
      <c r="N203" s="768">
        <f>SUM(N261,N319,N377)</f>
        <v>0</v>
      </c>
      <c r="O203" s="769"/>
      <c r="P203" s="768">
        <f>SUM(P261,P319,P377)</f>
        <v>0</v>
      </c>
      <c r="Q203" s="769"/>
      <c r="R203" s="768">
        <f>SUM(R261,R319,R377)</f>
        <v>0</v>
      </c>
      <c r="S203" s="769"/>
      <c r="T203" s="768">
        <f>SUM(T261,T319,T377)</f>
        <v>0</v>
      </c>
      <c r="U203" s="771"/>
      <c r="V203" s="395">
        <f t="shared" si="12"/>
        <v>0</v>
      </c>
      <c r="W203" s="15">
        <f t="shared" si="13"/>
        <v>0</v>
      </c>
      <c r="X203" s="48"/>
      <c r="Y203" s="60"/>
      <c r="Z203" s="61"/>
      <c r="AA203" s="41"/>
      <c r="AB203" s="40"/>
      <c r="AC203" s="40"/>
    </row>
    <row r="204" spans="1:32" ht="11.25" customHeight="1">
      <c r="A204" s="2"/>
      <c r="B204" s="766" t="s">
        <v>181</v>
      </c>
      <c r="C204" s="443"/>
      <c r="D204" s="443"/>
      <c r="E204" s="767"/>
      <c r="F204" s="770">
        <f>SUM(F262,F320,F378)</f>
        <v>0</v>
      </c>
      <c r="G204" s="769"/>
      <c r="H204" s="768">
        <f t="shared" ref="H204:H225" si="14">SUM(H262,H320,H378)</f>
        <v>0</v>
      </c>
      <c r="I204" s="769"/>
      <c r="J204" s="768">
        <f t="shared" ref="J204:J225" si="15">SUM(J262,J320,J378)</f>
        <v>0</v>
      </c>
      <c r="K204" s="769"/>
      <c r="L204" s="768">
        <f t="shared" ref="L204:L225" si="16">SUM(L262,L320,L378)</f>
        <v>0</v>
      </c>
      <c r="M204" s="769"/>
      <c r="N204" s="768">
        <f t="shared" ref="N204:N225" si="17">SUM(N262,N320,N378)</f>
        <v>0</v>
      </c>
      <c r="O204" s="769"/>
      <c r="P204" s="768">
        <f t="shared" ref="P204:P225" si="18">SUM(P262,P320,P378)</f>
        <v>0</v>
      </c>
      <c r="Q204" s="769"/>
      <c r="R204" s="768">
        <f t="shared" ref="R204:R225" si="19">SUM(R262,R320,R378)</f>
        <v>0</v>
      </c>
      <c r="S204" s="769"/>
      <c r="T204" s="768">
        <f t="shared" ref="T204:T225" si="20">SUM(T262,T320,T378)</f>
        <v>0</v>
      </c>
      <c r="U204" s="771"/>
      <c r="V204" s="395">
        <f t="shared" si="12"/>
        <v>0</v>
      </c>
      <c r="W204" s="15">
        <f t="shared" si="13"/>
        <v>0</v>
      </c>
      <c r="X204" s="48"/>
      <c r="Y204" s="60"/>
      <c r="Z204" s="61"/>
      <c r="AA204" s="41"/>
      <c r="AB204" s="40"/>
      <c r="AC204" s="40"/>
    </row>
    <row r="205" spans="1:32" ht="11.25" customHeight="1">
      <c r="A205" s="2"/>
      <c r="B205" s="766" t="s">
        <v>182</v>
      </c>
      <c r="C205" s="443"/>
      <c r="D205" s="443"/>
      <c r="E205" s="767"/>
      <c r="F205" s="770">
        <f t="shared" ref="F205:F225" si="21">SUM(F263,F321,F379)</f>
        <v>0</v>
      </c>
      <c r="G205" s="769"/>
      <c r="H205" s="768">
        <f t="shared" si="14"/>
        <v>0</v>
      </c>
      <c r="I205" s="769"/>
      <c r="J205" s="768">
        <f t="shared" si="15"/>
        <v>0</v>
      </c>
      <c r="K205" s="769"/>
      <c r="L205" s="768">
        <f t="shared" si="16"/>
        <v>0</v>
      </c>
      <c r="M205" s="769"/>
      <c r="N205" s="768">
        <f t="shared" si="17"/>
        <v>0</v>
      </c>
      <c r="O205" s="769"/>
      <c r="P205" s="768">
        <f t="shared" si="18"/>
        <v>0</v>
      </c>
      <c r="Q205" s="769"/>
      <c r="R205" s="768">
        <f t="shared" si="19"/>
        <v>0</v>
      </c>
      <c r="S205" s="769"/>
      <c r="T205" s="768">
        <f t="shared" si="20"/>
        <v>0</v>
      </c>
      <c r="U205" s="771"/>
      <c r="V205" s="395">
        <f t="shared" si="12"/>
        <v>0</v>
      </c>
      <c r="W205" s="15">
        <f t="shared" si="13"/>
        <v>0</v>
      </c>
      <c r="X205" s="48"/>
      <c r="Y205" s="60"/>
      <c r="Z205" s="61"/>
      <c r="AA205" s="41"/>
      <c r="AB205" s="40"/>
      <c r="AC205" s="40"/>
    </row>
    <row r="206" spans="1:32" ht="11.25" customHeight="1">
      <c r="A206" s="2"/>
      <c r="B206" s="766" t="s">
        <v>183</v>
      </c>
      <c r="C206" s="443"/>
      <c r="D206" s="443"/>
      <c r="E206" s="767"/>
      <c r="F206" s="770">
        <f t="shared" si="21"/>
        <v>0</v>
      </c>
      <c r="G206" s="769"/>
      <c r="H206" s="768">
        <f t="shared" si="14"/>
        <v>0</v>
      </c>
      <c r="I206" s="769"/>
      <c r="J206" s="768">
        <f t="shared" si="15"/>
        <v>0</v>
      </c>
      <c r="K206" s="769"/>
      <c r="L206" s="768">
        <f t="shared" si="16"/>
        <v>0</v>
      </c>
      <c r="M206" s="769"/>
      <c r="N206" s="768">
        <f t="shared" si="17"/>
        <v>0</v>
      </c>
      <c r="O206" s="769"/>
      <c r="P206" s="768">
        <f t="shared" si="18"/>
        <v>0</v>
      </c>
      <c r="Q206" s="769"/>
      <c r="R206" s="768">
        <f t="shared" si="19"/>
        <v>0</v>
      </c>
      <c r="S206" s="769"/>
      <c r="T206" s="768">
        <f t="shared" si="20"/>
        <v>0</v>
      </c>
      <c r="U206" s="771"/>
      <c r="V206" s="395">
        <f t="shared" si="12"/>
        <v>0</v>
      </c>
      <c r="W206" s="15">
        <f t="shared" si="13"/>
        <v>0</v>
      </c>
      <c r="X206" s="48"/>
      <c r="Y206" s="60"/>
      <c r="Z206" s="61"/>
      <c r="AA206" s="41"/>
      <c r="AB206" s="40"/>
      <c r="AC206" s="40"/>
    </row>
    <row r="207" spans="1:32" ht="11.25" customHeight="1">
      <c r="A207" s="2"/>
      <c r="B207" s="766" t="s">
        <v>184</v>
      </c>
      <c r="C207" s="443"/>
      <c r="D207" s="443"/>
      <c r="E207" s="767"/>
      <c r="F207" s="770">
        <f t="shared" si="21"/>
        <v>0</v>
      </c>
      <c r="G207" s="769"/>
      <c r="H207" s="768">
        <f t="shared" si="14"/>
        <v>0</v>
      </c>
      <c r="I207" s="769"/>
      <c r="J207" s="768">
        <f t="shared" si="15"/>
        <v>0</v>
      </c>
      <c r="K207" s="769"/>
      <c r="L207" s="768">
        <f t="shared" si="16"/>
        <v>0</v>
      </c>
      <c r="M207" s="769"/>
      <c r="N207" s="768">
        <f t="shared" si="17"/>
        <v>0</v>
      </c>
      <c r="O207" s="769"/>
      <c r="P207" s="768">
        <f t="shared" si="18"/>
        <v>0</v>
      </c>
      <c r="Q207" s="769"/>
      <c r="R207" s="768">
        <f t="shared" si="19"/>
        <v>0</v>
      </c>
      <c r="S207" s="769"/>
      <c r="T207" s="768">
        <f t="shared" si="20"/>
        <v>0</v>
      </c>
      <c r="U207" s="771"/>
      <c r="V207" s="395">
        <f t="shared" si="12"/>
        <v>0</v>
      </c>
      <c r="W207" s="15">
        <f t="shared" si="13"/>
        <v>0</v>
      </c>
      <c r="X207" s="48"/>
      <c r="Y207" s="60"/>
      <c r="Z207" s="61"/>
      <c r="AA207" s="41"/>
      <c r="AB207" s="40"/>
      <c r="AC207" s="40"/>
    </row>
    <row r="208" spans="1:32" ht="11.25" customHeight="1">
      <c r="A208" s="2"/>
      <c r="B208" s="766" t="s">
        <v>185</v>
      </c>
      <c r="C208" s="443"/>
      <c r="D208" s="443"/>
      <c r="E208" s="767"/>
      <c r="F208" s="770">
        <f t="shared" si="21"/>
        <v>0</v>
      </c>
      <c r="G208" s="769"/>
      <c r="H208" s="768">
        <f t="shared" si="14"/>
        <v>0</v>
      </c>
      <c r="I208" s="769"/>
      <c r="J208" s="768">
        <f t="shared" si="15"/>
        <v>0</v>
      </c>
      <c r="K208" s="769"/>
      <c r="L208" s="768">
        <f t="shared" si="16"/>
        <v>0</v>
      </c>
      <c r="M208" s="769"/>
      <c r="N208" s="768">
        <f t="shared" si="17"/>
        <v>0</v>
      </c>
      <c r="O208" s="769"/>
      <c r="P208" s="768">
        <f t="shared" si="18"/>
        <v>0</v>
      </c>
      <c r="Q208" s="769"/>
      <c r="R208" s="768">
        <f t="shared" si="19"/>
        <v>0</v>
      </c>
      <c r="S208" s="769"/>
      <c r="T208" s="768">
        <f t="shared" si="20"/>
        <v>0</v>
      </c>
      <c r="U208" s="771"/>
      <c r="V208" s="395">
        <f t="shared" si="12"/>
        <v>0</v>
      </c>
      <c r="W208" s="15">
        <f t="shared" si="13"/>
        <v>0</v>
      </c>
      <c r="X208" s="48"/>
      <c r="Y208" s="60"/>
      <c r="Z208" s="61"/>
      <c r="AA208" s="41"/>
      <c r="AB208" s="40"/>
      <c r="AC208" s="40"/>
    </row>
    <row r="209" spans="1:29" ht="11.25" customHeight="1">
      <c r="A209" s="2"/>
      <c r="B209" s="766" t="s">
        <v>186</v>
      </c>
      <c r="C209" s="443"/>
      <c r="D209" s="443"/>
      <c r="E209" s="767"/>
      <c r="F209" s="770">
        <f t="shared" si="21"/>
        <v>0</v>
      </c>
      <c r="G209" s="769"/>
      <c r="H209" s="768">
        <f t="shared" si="14"/>
        <v>0</v>
      </c>
      <c r="I209" s="769"/>
      <c r="J209" s="768">
        <f t="shared" si="15"/>
        <v>0</v>
      </c>
      <c r="K209" s="769"/>
      <c r="L209" s="768">
        <f t="shared" si="16"/>
        <v>0</v>
      </c>
      <c r="M209" s="769"/>
      <c r="N209" s="768">
        <f t="shared" si="17"/>
        <v>0</v>
      </c>
      <c r="O209" s="769"/>
      <c r="P209" s="768">
        <f t="shared" si="18"/>
        <v>0</v>
      </c>
      <c r="Q209" s="769"/>
      <c r="R209" s="768">
        <f t="shared" si="19"/>
        <v>0</v>
      </c>
      <c r="S209" s="769"/>
      <c r="T209" s="768">
        <f t="shared" si="20"/>
        <v>0</v>
      </c>
      <c r="U209" s="771"/>
      <c r="V209" s="395">
        <f t="shared" si="12"/>
        <v>0</v>
      </c>
      <c r="W209" s="15">
        <f t="shared" si="13"/>
        <v>0</v>
      </c>
      <c r="X209" s="48"/>
      <c r="Y209" s="60"/>
      <c r="Z209" s="61"/>
      <c r="AA209" s="41"/>
      <c r="AB209" s="40"/>
      <c r="AC209" s="40"/>
    </row>
    <row r="210" spans="1:29" ht="11.25" customHeight="1">
      <c r="A210" s="2"/>
      <c r="B210" s="766" t="s">
        <v>187</v>
      </c>
      <c r="C210" s="443"/>
      <c r="D210" s="443"/>
      <c r="E210" s="767"/>
      <c r="F210" s="770">
        <f t="shared" si="21"/>
        <v>0</v>
      </c>
      <c r="G210" s="769"/>
      <c r="H210" s="768">
        <f t="shared" si="14"/>
        <v>0</v>
      </c>
      <c r="I210" s="769"/>
      <c r="J210" s="768">
        <f t="shared" si="15"/>
        <v>0</v>
      </c>
      <c r="K210" s="769"/>
      <c r="L210" s="768">
        <f t="shared" si="16"/>
        <v>0</v>
      </c>
      <c r="M210" s="769"/>
      <c r="N210" s="768">
        <f t="shared" si="17"/>
        <v>0</v>
      </c>
      <c r="O210" s="769"/>
      <c r="P210" s="768">
        <f t="shared" si="18"/>
        <v>0</v>
      </c>
      <c r="Q210" s="769"/>
      <c r="R210" s="768">
        <f t="shared" si="19"/>
        <v>0</v>
      </c>
      <c r="S210" s="769"/>
      <c r="T210" s="768">
        <f t="shared" si="20"/>
        <v>0</v>
      </c>
      <c r="U210" s="771"/>
      <c r="V210" s="395">
        <f t="shared" si="12"/>
        <v>0</v>
      </c>
      <c r="W210" s="15">
        <f t="shared" si="13"/>
        <v>0</v>
      </c>
      <c r="X210" s="48"/>
      <c r="Y210" s="60"/>
      <c r="Z210" s="61"/>
      <c r="AA210" s="41"/>
      <c r="AB210" s="40"/>
      <c r="AC210" s="40"/>
    </row>
    <row r="211" spans="1:29" ht="11.25" customHeight="1">
      <c r="A211" s="2"/>
      <c r="B211" s="766" t="s">
        <v>188</v>
      </c>
      <c r="C211" s="443"/>
      <c r="D211" s="443"/>
      <c r="E211" s="767"/>
      <c r="F211" s="770">
        <f t="shared" si="21"/>
        <v>0</v>
      </c>
      <c r="G211" s="769"/>
      <c r="H211" s="768">
        <f t="shared" si="14"/>
        <v>0</v>
      </c>
      <c r="I211" s="769"/>
      <c r="J211" s="768">
        <f t="shared" si="15"/>
        <v>0</v>
      </c>
      <c r="K211" s="769"/>
      <c r="L211" s="768">
        <f t="shared" si="16"/>
        <v>0</v>
      </c>
      <c r="M211" s="769"/>
      <c r="N211" s="768">
        <f t="shared" si="17"/>
        <v>0</v>
      </c>
      <c r="O211" s="769"/>
      <c r="P211" s="768">
        <f t="shared" si="18"/>
        <v>0</v>
      </c>
      <c r="Q211" s="769"/>
      <c r="R211" s="768">
        <f t="shared" si="19"/>
        <v>0</v>
      </c>
      <c r="S211" s="769"/>
      <c r="T211" s="768">
        <f t="shared" si="20"/>
        <v>0</v>
      </c>
      <c r="U211" s="771"/>
      <c r="V211" s="395">
        <f t="shared" si="12"/>
        <v>0</v>
      </c>
      <c r="W211" s="15">
        <f t="shared" si="13"/>
        <v>0</v>
      </c>
      <c r="X211" s="48"/>
      <c r="Y211" s="60"/>
      <c r="Z211" s="61"/>
      <c r="AA211" s="41"/>
      <c r="AB211" s="40"/>
      <c r="AC211" s="40"/>
    </row>
    <row r="212" spans="1:29" ht="11.25" customHeight="1">
      <c r="A212" s="2"/>
      <c r="B212" s="766" t="s">
        <v>189</v>
      </c>
      <c r="C212" s="443"/>
      <c r="D212" s="443"/>
      <c r="E212" s="767"/>
      <c r="F212" s="770">
        <f t="shared" si="21"/>
        <v>0</v>
      </c>
      <c r="G212" s="769"/>
      <c r="H212" s="768">
        <f t="shared" si="14"/>
        <v>0</v>
      </c>
      <c r="I212" s="769"/>
      <c r="J212" s="768">
        <f t="shared" si="15"/>
        <v>0</v>
      </c>
      <c r="K212" s="769"/>
      <c r="L212" s="768">
        <f t="shared" si="16"/>
        <v>0</v>
      </c>
      <c r="M212" s="769"/>
      <c r="N212" s="768">
        <f t="shared" si="17"/>
        <v>0</v>
      </c>
      <c r="O212" s="769"/>
      <c r="P212" s="768">
        <f t="shared" si="18"/>
        <v>0</v>
      </c>
      <c r="Q212" s="769"/>
      <c r="R212" s="768">
        <f t="shared" si="19"/>
        <v>0</v>
      </c>
      <c r="S212" s="769"/>
      <c r="T212" s="768">
        <f t="shared" si="20"/>
        <v>0</v>
      </c>
      <c r="U212" s="771"/>
      <c r="V212" s="395">
        <f t="shared" si="12"/>
        <v>0</v>
      </c>
      <c r="W212" s="15">
        <f t="shared" si="13"/>
        <v>0</v>
      </c>
      <c r="X212" s="48"/>
      <c r="Y212" s="60"/>
      <c r="Z212" s="61"/>
      <c r="AA212" s="41"/>
      <c r="AB212" s="40"/>
      <c r="AC212" s="40"/>
    </row>
    <row r="213" spans="1:29" ht="11.25" customHeight="1">
      <c r="A213" s="2"/>
      <c r="B213" s="766" t="s">
        <v>190</v>
      </c>
      <c r="C213" s="443"/>
      <c r="D213" s="443"/>
      <c r="E213" s="767"/>
      <c r="F213" s="770">
        <f t="shared" si="21"/>
        <v>0</v>
      </c>
      <c r="G213" s="769"/>
      <c r="H213" s="768">
        <f t="shared" si="14"/>
        <v>0</v>
      </c>
      <c r="I213" s="769"/>
      <c r="J213" s="768">
        <f t="shared" si="15"/>
        <v>0</v>
      </c>
      <c r="K213" s="769"/>
      <c r="L213" s="768">
        <f t="shared" si="16"/>
        <v>0</v>
      </c>
      <c r="M213" s="769"/>
      <c r="N213" s="768">
        <f t="shared" si="17"/>
        <v>0</v>
      </c>
      <c r="O213" s="769"/>
      <c r="P213" s="768">
        <f t="shared" si="18"/>
        <v>0</v>
      </c>
      <c r="Q213" s="769"/>
      <c r="R213" s="768">
        <f t="shared" si="19"/>
        <v>0</v>
      </c>
      <c r="S213" s="769"/>
      <c r="T213" s="768">
        <f t="shared" si="20"/>
        <v>0</v>
      </c>
      <c r="U213" s="771"/>
      <c r="V213" s="395">
        <f t="shared" si="12"/>
        <v>0</v>
      </c>
      <c r="W213" s="15">
        <f t="shared" si="13"/>
        <v>0</v>
      </c>
      <c r="X213" s="48"/>
      <c r="Y213" s="60"/>
      <c r="Z213" s="61"/>
      <c r="AA213" s="41"/>
      <c r="AB213" s="40"/>
      <c r="AC213" s="40"/>
    </row>
    <row r="214" spans="1:29" ht="11.25" customHeight="1">
      <c r="A214" s="2"/>
      <c r="B214" s="766" t="s">
        <v>191</v>
      </c>
      <c r="C214" s="443"/>
      <c r="D214" s="443"/>
      <c r="E214" s="767"/>
      <c r="F214" s="770">
        <f t="shared" si="21"/>
        <v>0</v>
      </c>
      <c r="G214" s="769"/>
      <c r="H214" s="768">
        <f t="shared" si="14"/>
        <v>0</v>
      </c>
      <c r="I214" s="769"/>
      <c r="J214" s="768">
        <f t="shared" si="15"/>
        <v>0</v>
      </c>
      <c r="K214" s="769"/>
      <c r="L214" s="768">
        <f t="shared" si="16"/>
        <v>0</v>
      </c>
      <c r="M214" s="769"/>
      <c r="N214" s="768">
        <f t="shared" si="17"/>
        <v>0</v>
      </c>
      <c r="O214" s="769"/>
      <c r="P214" s="768">
        <f t="shared" si="18"/>
        <v>0</v>
      </c>
      <c r="Q214" s="769"/>
      <c r="R214" s="768">
        <f t="shared" si="19"/>
        <v>0</v>
      </c>
      <c r="S214" s="769"/>
      <c r="T214" s="768">
        <f t="shared" si="20"/>
        <v>0</v>
      </c>
      <c r="U214" s="771"/>
      <c r="V214" s="395">
        <f t="shared" si="12"/>
        <v>0</v>
      </c>
      <c r="W214" s="15">
        <f t="shared" si="13"/>
        <v>0</v>
      </c>
      <c r="X214" s="48"/>
      <c r="Y214" s="60"/>
      <c r="Z214" s="61"/>
      <c r="AA214" s="41"/>
      <c r="AB214" s="40"/>
      <c r="AC214" s="40"/>
    </row>
    <row r="215" spans="1:29" ht="11.25" customHeight="1">
      <c r="A215" s="2"/>
      <c r="B215" s="766" t="s">
        <v>192</v>
      </c>
      <c r="C215" s="443"/>
      <c r="D215" s="443"/>
      <c r="E215" s="767"/>
      <c r="F215" s="770">
        <f t="shared" si="21"/>
        <v>0</v>
      </c>
      <c r="G215" s="769"/>
      <c r="H215" s="768">
        <f t="shared" si="14"/>
        <v>0</v>
      </c>
      <c r="I215" s="769"/>
      <c r="J215" s="768">
        <f t="shared" si="15"/>
        <v>0</v>
      </c>
      <c r="K215" s="769"/>
      <c r="L215" s="768">
        <f t="shared" si="16"/>
        <v>0</v>
      </c>
      <c r="M215" s="769"/>
      <c r="N215" s="768">
        <f t="shared" si="17"/>
        <v>0</v>
      </c>
      <c r="O215" s="769"/>
      <c r="P215" s="768">
        <f t="shared" si="18"/>
        <v>0</v>
      </c>
      <c r="Q215" s="769"/>
      <c r="R215" s="768">
        <f t="shared" si="19"/>
        <v>0</v>
      </c>
      <c r="S215" s="769"/>
      <c r="T215" s="768">
        <f t="shared" si="20"/>
        <v>0</v>
      </c>
      <c r="U215" s="771"/>
      <c r="V215" s="395">
        <f t="shared" si="12"/>
        <v>0</v>
      </c>
      <c r="W215" s="15">
        <f t="shared" si="13"/>
        <v>0</v>
      </c>
      <c r="X215" s="48"/>
      <c r="Y215" s="60"/>
      <c r="Z215" s="61"/>
      <c r="AA215" s="41"/>
      <c r="AB215" s="40"/>
      <c r="AC215" s="40"/>
    </row>
    <row r="216" spans="1:29" ht="11.25" customHeight="1">
      <c r="A216" s="2"/>
      <c r="B216" s="766" t="s">
        <v>193</v>
      </c>
      <c r="C216" s="443"/>
      <c r="D216" s="443"/>
      <c r="E216" s="767"/>
      <c r="F216" s="770">
        <f t="shared" si="21"/>
        <v>0</v>
      </c>
      <c r="G216" s="769"/>
      <c r="H216" s="768">
        <f t="shared" si="14"/>
        <v>0</v>
      </c>
      <c r="I216" s="769"/>
      <c r="J216" s="768">
        <f t="shared" si="15"/>
        <v>0</v>
      </c>
      <c r="K216" s="769"/>
      <c r="L216" s="768">
        <f t="shared" si="16"/>
        <v>0</v>
      </c>
      <c r="M216" s="769"/>
      <c r="N216" s="768">
        <f t="shared" si="17"/>
        <v>0</v>
      </c>
      <c r="O216" s="769"/>
      <c r="P216" s="768">
        <f t="shared" si="18"/>
        <v>0</v>
      </c>
      <c r="Q216" s="769"/>
      <c r="R216" s="768">
        <f t="shared" si="19"/>
        <v>0</v>
      </c>
      <c r="S216" s="769"/>
      <c r="T216" s="768">
        <f t="shared" si="20"/>
        <v>0</v>
      </c>
      <c r="U216" s="771"/>
      <c r="V216" s="395">
        <f t="shared" si="12"/>
        <v>0</v>
      </c>
      <c r="W216" s="15">
        <f t="shared" si="13"/>
        <v>0</v>
      </c>
      <c r="X216" s="48"/>
      <c r="Y216" s="60"/>
      <c r="Z216" s="61"/>
      <c r="AA216" s="41"/>
      <c r="AB216" s="40"/>
      <c r="AC216" s="40"/>
    </row>
    <row r="217" spans="1:29" ht="11.25" customHeight="1">
      <c r="A217" s="2"/>
      <c r="B217" s="766" t="s">
        <v>194</v>
      </c>
      <c r="C217" s="443"/>
      <c r="D217" s="443"/>
      <c r="E217" s="767"/>
      <c r="F217" s="770">
        <f t="shared" si="21"/>
        <v>0</v>
      </c>
      <c r="G217" s="769"/>
      <c r="H217" s="768">
        <f t="shared" si="14"/>
        <v>0</v>
      </c>
      <c r="I217" s="769"/>
      <c r="J217" s="768">
        <f t="shared" si="15"/>
        <v>0</v>
      </c>
      <c r="K217" s="769"/>
      <c r="L217" s="768">
        <f t="shared" si="16"/>
        <v>0</v>
      </c>
      <c r="M217" s="769"/>
      <c r="N217" s="768">
        <f t="shared" si="17"/>
        <v>0</v>
      </c>
      <c r="O217" s="769"/>
      <c r="P217" s="768">
        <f t="shared" si="18"/>
        <v>0</v>
      </c>
      <c r="Q217" s="769"/>
      <c r="R217" s="768">
        <f t="shared" si="19"/>
        <v>0</v>
      </c>
      <c r="S217" s="769"/>
      <c r="T217" s="768">
        <f t="shared" si="20"/>
        <v>0</v>
      </c>
      <c r="U217" s="771"/>
      <c r="V217" s="395">
        <f t="shared" si="12"/>
        <v>0</v>
      </c>
      <c r="W217" s="15">
        <f t="shared" si="13"/>
        <v>0</v>
      </c>
      <c r="X217" s="48"/>
      <c r="Y217" s="60"/>
      <c r="Z217" s="61"/>
      <c r="AA217" s="41"/>
      <c r="AB217" s="40"/>
      <c r="AC217" s="40"/>
    </row>
    <row r="218" spans="1:29" ht="11.25" customHeight="1">
      <c r="A218" s="2"/>
      <c r="B218" s="766" t="s">
        <v>195</v>
      </c>
      <c r="C218" s="443"/>
      <c r="D218" s="443"/>
      <c r="E218" s="767"/>
      <c r="F218" s="770">
        <f t="shared" si="21"/>
        <v>0</v>
      </c>
      <c r="G218" s="769"/>
      <c r="H218" s="768">
        <f t="shared" si="14"/>
        <v>0</v>
      </c>
      <c r="I218" s="769"/>
      <c r="J218" s="768">
        <f t="shared" si="15"/>
        <v>0</v>
      </c>
      <c r="K218" s="769"/>
      <c r="L218" s="768">
        <f t="shared" si="16"/>
        <v>0</v>
      </c>
      <c r="M218" s="769"/>
      <c r="N218" s="768">
        <f t="shared" si="17"/>
        <v>0</v>
      </c>
      <c r="O218" s="769"/>
      <c r="P218" s="768">
        <f t="shared" si="18"/>
        <v>0</v>
      </c>
      <c r="Q218" s="769"/>
      <c r="R218" s="768">
        <f t="shared" si="19"/>
        <v>0</v>
      </c>
      <c r="S218" s="769"/>
      <c r="T218" s="768">
        <f t="shared" si="20"/>
        <v>0</v>
      </c>
      <c r="U218" s="771"/>
      <c r="V218" s="395">
        <f t="shared" si="12"/>
        <v>0</v>
      </c>
      <c r="W218" s="15">
        <f t="shared" si="13"/>
        <v>0</v>
      </c>
      <c r="X218" s="48"/>
      <c r="Y218" s="60"/>
      <c r="Z218" s="61"/>
      <c r="AA218" s="41"/>
      <c r="AB218" s="40"/>
      <c r="AC218" s="40"/>
    </row>
    <row r="219" spans="1:29" ht="11.25" customHeight="1">
      <c r="A219" s="2"/>
      <c r="B219" s="766" t="s">
        <v>196</v>
      </c>
      <c r="C219" s="443"/>
      <c r="D219" s="443"/>
      <c r="E219" s="767"/>
      <c r="F219" s="770">
        <f t="shared" si="21"/>
        <v>0</v>
      </c>
      <c r="G219" s="769"/>
      <c r="H219" s="768">
        <f t="shared" si="14"/>
        <v>0</v>
      </c>
      <c r="I219" s="769"/>
      <c r="J219" s="768">
        <f t="shared" si="15"/>
        <v>0</v>
      </c>
      <c r="K219" s="769"/>
      <c r="L219" s="768">
        <f t="shared" si="16"/>
        <v>0</v>
      </c>
      <c r="M219" s="769"/>
      <c r="N219" s="768">
        <f t="shared" si="17"/>
        <v>0</v>
      </c>
      <c r="O219" s="769"/>
      <c r="P219" s="768">
        <f t="shared" si="18"/>
        <v>0</v>
      </c>
      <c r="Q219" s="769"/>
      <c r="R219" s="768">
        <f t="shared" si="19"/>
        <v>0</v>
      </c>
      <c r="S219" s="769"/>
      <c r="T219" s="768">
        <f t="shared" si="20"/>
        <v>0</v>
      </c>
      <c r="U219" s="771"/>
      <c r="V219" s="395">
        <f t="shared" si="12"/>
        <v>0</v>
      </c>
      <c r="W219" s="15">
        <f t="shared" si="13"/>
        <v>0</v>
      </c>
      <c r="X219" s="48"/>
      <c r="Y219" s="60"/>
      <c r="Z219" s="61"/>
      <c r="AA219" s="41"/>
      <c r="AB219" s="40"/>
      <c r="AC219" s="40"/>
    </row>
    <row r="220" spans="1:29" ht="11.25" customHeight="1">
      <c r="A220" s="2"/>
      <c r="B220" s="766" t="s">
        <v>197</v>
      </c>
      <c r="C220" s="443"/>
      <c r="D220" s="443"/>
      <c r="E220" s="767"/>
      <c r="F220" s="770">
        <f t="shared" si="21"/>
        <v>0</v>
      </c>
      <c r="G220" s="769"/>
      <c r="H220" s="768">
        <f t="shared" si="14"/>
        <v>0</v>
      </c>
      <c r="I220" s="769"/>
      <c r="J220" s="768">
        <f t="shared" si="15"/>
        <v>0</v>
      </c>
      <c r="K220" s="769"/>
      <c r="L220" s="768">
        <f t="shared" si="16"/>
        <v>0</v>
      </c>
      <c r="M220" s="769"/>
      <c r="N220" s="768">
        <f t="shared" si="17"/>
        <v>0</v>
      </c>
      <c r="O220" s="769"/>
      <c r="P220" s="768">
        <f t="shared" si="18"/>
        <v>0</v>
      </c>
      <c r="Q220" s="769"/>
      <c r="R220" s="768">
        <f t="shared" si="19"/>
        <v>0</v>
      </c>
      <c r="S220" s="769"/>
      <c r="T220" s="768">
        <f t="shared" si="20"/>
        <v>0</v>
      </c>
      <c r="U220" s="771"/>
      <c r="V220" s="395">
        <f t="shared" si="12"/>
        <v>0</v>
      </c>
      <c r="W220" s="15">
        <f t="shared" si="13"/>
        <v>0</v>
      </c>
      <c r="X220" s="48"/>
      <c r="Y220" s="60"/>
      <c r="Z220" s="61"/>
      <c r="AA220" s="41"/>
      <c r="AB220" s="40"/>
      <c r="AC220" s="40"/>
    </row>
    <row r="221" spans="1:29" ht="11.25" customHeight="1">
      <c r="A221" s="2"/>
      <c r="B221" s="766" t="s">
        <v>198</v>
      </c>
      <c r="C221" s="443"/>
      <c r="D221" s="443"/>
      <c r="E221" s="767"/>
      <c r="F221" s="770">
        <f t="shared" si="21"/>
        <v>0</v>
      </c>
      <c r="G221" s="769"/>
      <c r="H221" s="768">
        <f t="shared" si="14"/>
        <v>0</v>
      </c>
      <c r="I221" s="769"/>
      <c r="J221" s="768">
        <f t="shared" si="15"/>
        <v>0</v>
      </c>
      <c r="K221" s="769"/>
      <c r="L221" s="768">
        <f t="shared" si="16"/>
        <v>0</v>
      </c>
      <c r="M221" s="769"/>
      <c r="N221" s="768">
        <f t="shared" si="17"/>
        <v>0</v>
      </c>
      <c r="O221" s="769"/>
      <c r="P221" s="768">
        <f t="shared" si="18"/>
        <v>0</v>
      </c>
      <c r="Q221" s="769"/>
      <c r="R221" s="768">
        <f t="shared" si="19"/>
        <v>0</v>
      </c>
      <c r="S221" s="769"/>
      <c r="T221" s="768">
        <f t="shared" si="20"/>
        <v>0</v>
      </c>
      <c r="U221" s="771"/>
      <c r="V221" s="395">
        <f t="shared" si="12"/>
        <v>0</v>
      </c>
      <c r="W221" s="15">
        <f t="shared" si="13"/>
        <v>0</v>
      </c>
      <c r="X221" s="48"/>
      <c r="Y221" s="60"/>
      <c r="Z221" s="61"/>
      <c r="AA221" s="41"/>
      <c r="AB221" s="40"/>
      <c r="AC221" s="40"/>
    </row>
    <row r="222" spans="1:29" ht="11.25" customHeight="1">
      <c r="A222" s="2"/>
      <c r="B222" s="766" t="s">
        <v>199</v>
      </c>
      <c r="C222" s="443"/>
      <c r="D222" s="443"/>
      <c r="E222" s="767"/>
      <c r="F222" s="770">
        <f t="shared" si="21"/>
        <v>0</v>
      </c>
      <c r="G222" s="769"/>
      <c r="H222" s="768">
        <f t="shared" si="14"/>
        <v>0</v>
      </c>
      <c r="I222" s="769"/>
      <c r="J222" s="768">
        <f t="shared" si="15"/>
        <v>0</v>
      </c>
      <c r="K222" s="769"/>
      <c r="L222" s="768">
        <f t="shared" si="16"/>
        <v>0</v>
      </c>
      <c r="M222" s="769"/>
      <c r="N222" s="768">
        <f t="shared" si="17"/>
        <v>0</v>
      </c>
      <c r="O222" s="769"/>
      <c r="P222" s="768">
        <f t="shared" si="18"/>
        <v>0</v>
      </c>
      <c r="Q222" s="769"/>
      <c r="R222" s="768">
        <f t="shared" si="19"/>
        <v>0</v>
      </c>
      <c r="S222" s="769"/>
      <c r="T222" s="768">
        <f t="shared" si="20"/>
        <v>0</v>
      </c>
      <c r="U222" s="771"/>
      <c r="V222" s="395">
        <f t="shared" si="12"/>
        <v>0</v>
      </c>
      <c r="W222" s="15">
        <f t="shared" si="13"/>
        <v>0</v>
      </c>
      <c r="X222" s="48"/>
      <c r="Y222" s="60"/>
      <c r="Z222" s="61"/>
      <c r="AA222" s="41"/>
      <c r="AB222" s="40"/>
      <c r="AC222" s="40"/>
    </row>
    <row r="223" spans="1:29" ht="11.25" customHeight="1">
      <c r="A223" s="2"/>
      <c r="B223" s="766" t="s">
        <v>200</v>
      </c>
      <c r="C223" s="443"/>
      <c r="D223" s="443"/>
      <c r="E223" s="767"/>
      <c r="F223" s="770">
        <f t="shared" si="21"/>
        <v>0</v>
      </c>
      <c r="G223" s="769"/>
      <c r="H223" s="768">
        <f t="shared" si="14"/>
        <v>0</v>
      </c>
      <c r="I223" s="769"/>
      <c r="J223" s="768">
        <f t="shared" si="15"/>
        <v>0</v>
      </c>
      <c r="K223" s="769"/>
      <c r="L223" s="768">
        <f t="shared" si="16"/>
        <v>0</v>
      </c>
      <c r="M223" s="769"/>
      <c r="N223" s="768">
        <f t="shared" si="17"/>
        <v>0</v>
      </c>
      <c r="O223" s="769"/>
      <c r="P223" s="768">
        <f t="shared" si="18"/>
        <v>0</v>
      </c>
      <c r="Q223" s="769"/>
      <c r="R223" s="768">
        <f t="shared" si="19"/>
        <v>0</v>
      </c>
      <c r="S223" s="769"/>
      <c r="T223" s="768">
        <f t="shared" si="20"/>
        <v>0</v>
      </c>
      <c r="U223" s="771"/>
      <c r="V223" s="395">
        <f t="shared" si="12"/>
        <v>0</v>
      </c>
      <c r="W223" s="15">
        <f t="shared" si="13"/>
        <v>0</v>
      </c>
      <c r="X223" s="48"/>
      <c r="Y223" s="60"/>
      <c r="Z223" s="61"/>
      <c r="AA223" s="41"/>
      <c r="AB223" s="40"/>
      <c r="AC223" s="40"/>
    </row>
    <row r="224" spans="1:29" ht="11.25" customHeight="1">
      <c r="A224" s="2"/>
      <c r="B224" s="766" t="s">
        <v>201</v>
      </c>
      <c r="C224" s="443"/>
      <c r="D224" s="443"/>
      <c r="E224" s="767"/>
      <c r="F224" s="770">
        <f t="shared" si="21"/>
        <v>0</v>
      </c>
      <c r="G224" s="769"/>
      <c r="H224" s="768">
        <f t="shared" si="14"/>
        <v>0</v>
      </c>
      <c r="I224" s="769"/>
      <c r="J224" s="768">
        <f t="shared" si="15"/>
        <v>0</v>
      </c>
      <c r="K224" s="769"/>
      <c r="L224" s="768">
        <f t="shared" si="16"/>
        <v>0</v>
      </c>
      <c r="M224" s="769"/>
      <c r="N224" s="768">
        <f t="shared" si="17"/>
        <v>0</v>
      </c>
      <c r="O224" s="769"/>
      <c r="P224" s="768">
        <f t="shared" si="18"/>
        <v>0</v>
      </c>
      <c r="Q224" s="769"/>
      <c r="R224" s="768">
        <f t="shared" si="19"/>
        <v>0</v>
      </c>
      <c r="S224" s="769"/>
      <c r="T224" s="768">
        <f t="shared" si="20"/>
        <v>0</v>
      </c>
      <c r="U224" s="771"/>
      <c r="V224" s="395">
        <f t="shared" si="12"/>
        <v>0</v>
      </c>
      <c r="W224" s="15">
        <f t="shared" si="13"/>
        <v>0</v>
      </c>
      <c r="X224" s="48"/>
      <c r="Y224" s="60"/>
      <c r="Z224" s="61"/>
      <c r="AA224" s="41"/>
      <c r="AB224" s="40"/>
      <c r="AC224" s="40"/>
    </row>
    <row r="225" spans="1:29" ht="11.25" customHeight="1" thickBot="1">
      <c r="A225" s="2"/>
      <c r="B225" s="766" t="s">
        <v>202</v>
      </c>
      <c r="C225" s="443"/>
      <c r="D225" s="443"/>
      <c r="E225" s="767"/>
      <c r="F225" s="770">
        <f t="shared" si="21"/>
        <v>0</v>
      </c>
      <c r="G225" s="769"/>
      <c r="H225" s="768">
        <f t="shared" si="14"/>
        <v>0</v>
      </c>
      <c r="I225" s="769"/>
      <c r="J225" s="768">
        <f t="shared" si="15"/>
        <v>0</v>
      </c>
      <c r="K225" s="769"/>
      <c r="L225" s="768">
        <f t="shared" si="16"/>
        <v>0</v>
      </c>
      <c r="M225" s="769"/>
      <c r="N225" s="768">
        <f t="shared" si="17"/>
        <v>0</v>
      </c>
      <c r="O225" s="769"/>
      <c r="P225" s="768">
        <f t="shared" si="18"/>
        <v>0</v>
      </c>
      <c r="Q225" s="769"/>
      <c r="R225" s="768">
        <f t="shared" si="19"/>
        <v>0</v>
      </c>
      <c r="S225" s="769"/>
      <c r="T225" s="768">
        <f t="shared" si="20"/>
        <v>0</v>
      </c>
      <c r="U225" s="771"/>
      <c r="V225" s="395">
        <f t="shared" si="12"/>
        <v>0</v>
      </c>
      <c r="W225" s="23">
        <f t="shared" si="13"/>
        <v>0</v>
      </c>
      <c r="X225" s="48"/>
      <c r="Y225" s="60"/>
      <c r="Z225" s="61"/>
      <c r="AA225" s="41"/>
      <c r="AB225" s="40"/>
      <c r="AC225" s="40"/>
    </row>
    <row r="226" spans="1:29" s="67" customFormat="1" ht="18.75" customHeight="1" thickTop="1" thickBot="1">
      <c r="B226" s="823" t="s">
        <v>85</v>
      </c>
      <c r="C226" s="824"/>
      <c r="D226" s="824"/>
      <c r="E226" s="825"/>
      <c r="F226" s="826">
        <f>SUM(F202:F225)</f>
        <v>0</v>
      </c>
      <c r="G226" s="822"/>
      <c r="H226" s="820">
        <f>SUM(H202:H225)</f>
        <v>0</v>
      </c>
      <c r="I226" s="822"/>
      <c r="J226" s="820">
        <f>SUM(J202:J225)</f>
        <v>0</v>
      </c>
      <c r="K226" s="822"/>
      <c r="L226" s="820">
        <f>SUM(L202:L225)</f>
        <v>0</v>
      </c>
      <c r="M226" s="822"/>
      <c r="N226" s="820">
        <f>SUM(N202:N225)</f>
        <v>0</v>
      </c>
      <c r="O226" s="822"/>
      <c r="P226" s="820">
        <f>SUM(P202:P225)</f>
        <v>0</v>
      </c>
      <c r="Q226" s="822"/>
      <c r="R226" s="820">
        <f>SUM(R202:R225)</f>
        <v>0</v>
      </c>
      <c r="S226" s="822"/>
      <c r="T226" s="820">
        <f>SUM(T202:T225)</f>
        <v>0</v>
      </c>
      <c r="U226" s="821"/>
      <c r="V226" s="119">
        <f>SUM(V202:V225)</f>
        <v>0</v>
      </c>
      <c r="W226" s="68">
        <f>SUM(W202:W225)</f>
        <v>0</v>
      </c>
      <c r="X226" s="69"/>
      <c r="Y226" s="70"/>
      <c r="Z226" s="71"/>
      <c r="AA226" s="72"/>
      <c r="AB226" s="73"/>
      <c r="AC226" s="73"/>
    </row>
    <row r="227" spans="1:29" s="67" customFormat="1" ht="11.25" customHeight="1">
      <c r="B227" s="335"/>
      <c r="C227" s="335"/>
      <c r="D227" s="335"/>
      <c r="E227" s="335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7"/>
      <c r="W227" s="73"/>
      <c r="X227" s="69"/>
      <c r="Y227" s="70"/>
      <c r="Z227" s="71"/>
      <c r="AA227" s="72"/>
      <c r="AB227" s="73"/>
      <c r="AC227" s="73"/>
    </row>
    <row r="228" spans="1:29" ht="18" customHeight="1" thickBot="1">
      <c r="B228" s="760">
        <v>5</v>
      </c>
      <c r="C228" s="760"/>
      <c r="D228" s="760"/>
      <c r="E228" s="760"/>
      <c r="F228" s="761">
        <v>3</v>
      </c>
      <c r="G228" s="761"/>
      <c r="H228" s="856"/>
      <c r="I228" s="856"/>
      <c r="J228" s="233"/>
      <c r="K228" s="233"/>
    </row>
    <row r="229" spans="1:29" ht="11.25" customHeight="1">
      <c r="B229" s="754" t="s">
        <v>44</v>
      </c>
      <c r="C229" s="755"/>
      <c r="D229" s="755"/>
      <c r="E229" s="756"/>
      <c r="F229" s="747" t="s">
        <v>66</v>
      </c>
      <c r="G229" s="748"/>
      <c r="H229" s="747" t="s">
        <v>65</v>
      </c>
      <c r="I229" s="748"/>
      <c r="J229" s="747" t="s">
        <v>67</v>
      </c>
      <c r="K229" s="748"/>
      <c r="L229" s="747" t="s">
        <v>68</v>
      </c>
      <c r="M229" s="748"/>
      <c r="N229" s="747" t="s">
        <v>69</v>
      </c>
      <c r="O229" s="749"/>
      <c r="P229" s="747" t="s">
        <v>70</v>
      </c>
      <c r="Q229" s="748"/>
      <c r="R229" s="747" t="s">
        <v>71</v>
      </c>
      <c r="S229" s="748"/>
      <c r="T229" s="747" t="s">
        <v>72</v>
      </c>
      <c r="U229" s="749"/>
      <c r="V229" s="750" t="s">
        <v>85</v>
      </c>
      <c r="W229" s="751"/>
      <c r="X229" s="44"/>
      <c r="Y229" s="45"/>
      <c r="Z229" s="45"/>
      <c r="AA229" s="39"/>
      <c r="AB229" s="42"/>
      <c r="AC229" s="42"/>
    </row>
    <row r="230" spans="1:29" ht="11.25" customHeight="1" thickBot="1">
      <c r="A230" s="2"/>
      <c r="B230" s="757"/>
      <c r="C230" s="758"/>
      <c r="D230" s="758"/>
      <c r="E230" s="759"/>
      <c r="F230" s="752" t="s">
        <v>127</v>
      </c>
      <c r="G230" s="753"/>
      <c r="H230" s="738" t="s">
        <v>127</v>
      </c>
      <c r="I230" s="753"/>
      <c r="J230" s="738" t="s">
        <v>127</v>
      </c>
      <c r="K230" s="753"/>
      <c r="L230" s="738" t="s">
        <v>127</v>
      </c>
      <c r="M230" s="753"/>
      <c r="N230" s="738" t="s">
        <v>127</v>
      </c>
      <c r="O230" s="753"/>
      <c r="P230" s="738" t="s">
        <v>127</v>
      </c>
      <c r="Q230" s="753"/>
      <c r="R230" s="738" t="s">
        <v>127</v>
      </c>
      <c r="S230" s="753"/>
      <c r="T230" s="738" t="s">
        <v>127</v>
      </c>
      <c r="U230" s="739"/>
      <c r="V230" s="740" t="s">
        <v>128</v>
      </c>
      <c r="W230" s="741"/>
      <c r="X230" s="44"/>
      <c r="Y230" s="50"/>
      <c r="Z230" s="57"/>
      <c r="AA230" s="39"/>
      <c r="AB230" s="39"/>
      <c r="AC230" s="42"/>
    </row>
    <row r="231" spans="1:29" ht="11.25" customHeight="1">
      <c r="A231" s="2"/>
      <c r="B231" s="742" t="s">
        <v>179</v>
      </c>
      <c r="C231" s="743"/>
      <c r="D231" s="743"/>
      <c r="E231" s="744"/>
      <c r="F231" s="745">
        <f>SUM(F289,F347,F405)</f>
        <v>0</v>
      </c>
      <c r="G231" s="746"/>
      <c r="H231" s="736">
        <f>SUM(H289,H347,H405)</f>
        <v>0</v>
      </c>
      <c r="I231" s="746"/>
      <c r="J231" s="736">
        <f>SUM(J289,J347,J405)</f>
        <v>0</v>
      </c>
      <c r="K231" s="746"/>
      <c r="L231" s="736">
        <f>SUM(L289,L347,L405)</f>
        <v>0</v>
      </c>
      <c r="M231" s="746"/>
      <c r="N231" s="736">
        <f>SUM(N289,N347,N405)</f>
        <v>0</v>
      </c>
      <c r="O231" s="746"/>
      <c r="P231" s="736">
        <f>SUM(P289,P347,P405)</f>
        <v>0</v>
      </c>
      <c r="Q231" s="746"/>
      <c r="R231" s="736">
        <f>SUM(R289,R347,R405)</f>
        <v>0</v>
      </c>
      <c r="S231" s="746"/>
      <c r="T231" s="736">
        <f>SUM(T289,T347,T405)</f>
        <v>0</v>
      </c>
      <c r="U231" s="737"/>
      <c r="V231" s="396">
        <f t="shared" ref="V231:V254" si="22">IF($W$255=0,0,(W231/$W$255))</f>
        <v>0</v>
      </c>
      <c r="W231" s="194">
        <f t="shared" ref="W231:W254" si="23">SUM(F231:U231)</f>
        <v>0</v>
      </c>
      <c r="X231" s="48"/>
      <c r="Y231" s="60"/>
      <c r="Z231" s="61"/>
      <c r="AA231" s="41"/>
      <c r="AB231" s="40"/>
      <c r="AC231" s="40"/>
    </row>
    <row r="232" spans="1:29" ht="11.25" customHeight="1">
      <c r="A232" s="2"/>
      <c r="B232" s="731" t="s">
        <v>180</v>
      </c>
      <c r="C232" s="732"/>
      <c r="D232" s="732"/>
      <c r="E232" s="733"/>
      <c r="F232" s="734">
        <f>SUM(F290,F348,F406)</f>
        <v>0</v>
      </c>
      <c r="G232" s="735"/>
      <c r="H232" s="729">
        <f>SUM(H290,H348,H406)</f>
        <v>0</v>
      </c>
      <c r="I232" s="735"/>
      <c r="J232" s="729">
        <f>SUM(J290,J348,J406)</f>
        <v>0</v>
      </c>
      <c r="K232" s="735"/>
      <c r="L232" s="729">
        <f>SUM(L290,L348,L406)</f>
        <v>0</v>
      </c>
      <c r="M232" s="735"/>
      <c r="N232" s="729">
        <f>SUM(N290,N348,N406)</f>
        <v>0</v>
      </c>
      <c r="O232" s="735"/>
      <c r="P232" s="729">
        <f>SUM(P290,P348,P406)</f>
        <v>0</v>
      </c>
      <c r="Q232" s="735"/>
      <c r="R232" s="729">
        <f>SUM(R290,R348,R406)</f>
        <v>0</v>
      </c>
      <c r="S232" s="735"/>
      <c r="T232" s="729">
        <f>SUM(T290,T348,T406)</f>
        <v>0</v>
      </c>
      <c r="U232" s="730"/>
      <c r="V232" s="397">
        <f t="shared" si="22"/>
        <v>0</v>
      </c>
      <c r="W232" s="198">
        <f t="shared" si="23"/>
        <v>0</v>
      </c>
      <c r="X232" s="48"/>
      <c r="Y232" s="60"/>
      <c r="Z232" s="61"/>
      <c r="AA232" s="41"/>
      <c r="AB232" s="40"/>
      <c r="AC232" s="40"/>
    </row>
    <row r="233" spans="1:29" ht="11.25" customHeight="1">
      <c r="A233" s="2"/>
      <c r="B233" s="731" t="s">
        <v>181</v>
      </c>
      <c r="C233" s="732"/>
      <c r="D233" s="732"/>
      <c r="E233" s="733"/>
      <c r="F233" s="734">
        <f t="shared" ref="F233:F254" si="24">SUM(F291,F349,F407)</f>
        <v>0</v>
      </c>
      <c r="G233" s="735"/>
      <c r="H233" s="729">
        <f t="shared" ref="H233:H254" si="25">SUM(H291,H349,H407)</f>
        <v>0</v>
      </c>
      <c r="I233" s="735"/>
      <c r="J233" s="729">
        <f t="shared" ref="J233:J254" si="26">SUM(J291,J349,J407)</f>
        <v>0</v>
      </c>
      <c r="K233" s="735"/>
      <c r="L233" s="729">
        <f t="shared" ref="L233:L254" si="27">SUM(L291,L349,L407)</f>
        <v>0</v>
      </c>
      <c r="M233" s="735"/>
      <c r="N233" s="729">
        <f t="shared" ref="N233:N254" si="28">SUM(N291,N349,N407)</f>
        <v>0</v>
      </c>
      <c r="O233" s="735"/>
      <c r="P233" s="729">
        <f t="shared" ref="P233:P254" si="29">SUM(P291,P349,P407)</f>
        <v>0</v>
      </c>
      <c r="Q233" s="735"/>
      <c r="R233" s="729">
        <f t="shared" ref="R233:R254" si="30">SUM(R291,R349,R407)</f>
        <v>0</v>
      </c>
      <c r="S233" s="735"/>
      <c r="T233" s="729">
        <f t="shared" ref="T233:T254" si="31">SUM(T291,T349,T407)</f>
        <v>0</v>
      </c>
      <c r="U233" s="730"/>
      <c r="V233" s="397">
        <f t="shared" si="22"/>
        <v>0</v>
      </c>
      <c r="W233" s="198">
        <f t="shared" si="23"/>
        <v>0</v>
      </c>
      <c r="X233" s="48"/>
      <c r="Y233" s="60"/>
      <c r="Z233" s="61"/>
      <c r="AA233" s="41"/>
      <c r="AB233" s="40"/>
      <c r="AC233" s="40"/>
    </row>
    <row r="234" spans="1:29" ht="11.25" customHeight="1">
      <c r="A234" s="2"/>
      <c r="B234" s="731" t="s">
        <v>182</v>
      </c>
      <c r="C234" s="732"/>
      <c r="D234" s="732"/>
      <c r="E234" s="733"/>
      <c r="F234" s="734">
        <f t="shared" si="24"/>
        <v>0</v>
      </c>
      <c r="G234" s="735"/>
      <c r="H234" s="729">
        <f t="shared" si="25"/>
        <v>0</v>
      </c>
      <c r="I234" s="735"/>
      <c r="J234" s="729">
        <f t="shared" si="26"/>
        <v>0</v>
      </c>
      <c r="K234" s="735"/>
      <c r="L234" s="729">
        <f t="shared" si="27"/>
        <v>0</v>
      </c>
      <c r="M234" s="735"/>
      <c r="N234" s="729">
        <f t="shared" si="28"/>
        <v>0</v>
      </c>
      <c r="O234" s="735"/>
      <c r="P234" s="729">
        <f t="shared" si="29"/>
        <v>0</v>
      </c>
      <c r="Q234" s="735"/>
      <c r="R234" s="729">
        <f t="shared" si="30"/>
        <v>0</v>
      </c>
      <c r="S234" s="735"/>
      <c r="T234" s="729">
        <f t="shared" si="31"/>
        <v>0</v>
      </c>
      <c r="U234" s="730"/>
      <c r="V234" s="397">
        <f t="shared" si="22"/>
        <v>0</v>
      </c>
      <c r="W234" s="198">
        <f t="shared" si="23"/>
        <v>0</v>
      </c>
      <c r="X234" s="48"/>
      <c r="Y234" s="60"/>
      <c r="Z234" s="61"/>
      <c r="AA234" s="41"/>
      <c r="AB234" s="40"/>
      <c r="AC234" s="40"/>
    </row>
    <row r="235" spans="1:29" ht="11.25" customHeight="1">
      <c r="A235" s="2"/>
      <c r="B235" s="731" t="s">
        <v>183</v>
      </c>
      <c r="C235" s="732"/>
      <c r="D235" s="732"/>
      <c r="E235" s="733"/>
      <c r="F235" s="734">
        <f t="shared" si="24"/>
        <v>0</v>
      </c>
      <c r="G235" s="735"/>
      <c r="H235" s="729">
        <f t="shared" si="25"/>
        <v>0</v>
      </c>
      <c r="I235" s="735"/>
      <c r="J235" s="729">
        <f t="shared" si="26"/>
        <v>0</v>
      </c>
      <c r="K235" s="735"/>
      <c r="L235" s="729">
        <f t="shared" si="27"/>
        <v>0</v>
      </c>
      <c r="M235" s="735"/>
      <c r="N235" s="729">
        <f t="shared" si="28"/>
        <v>0</v>
      </c>
      <c r="O235" s="735"/>
      <c r="P235" s="729">
        <f t="shared" si="29"/>
        <v>0</v>
      </c>
      <c r="Q235" s="735"/>
      <c r="R235" s="729">
        <f t="shared" si="30"/>
        <v>0</v>
      </c>
      <c r="S235" s="735"/>
      <c r="T235" s="729">
        <f t="shared" si="31"/>
        <v>0</v>
      </c>
      <c r="U235" s="730"/>
      <c r="V235" s="397">
        <f t="shared" si="22"/>
        <v>0</v>
      </c>
      <c r="W235" s="198">
        <f t="shared" si="23"/>
        <v>0</v>
      </c>
      <c r="X235" s="48"/>
      <c r="Y235" s="60"/>
      <c r="Z235" s="61"/>
      <c r="AA235" s="41"/>
      <c r="AB235" s="40"/>
      <c r="AC235" s="40"/>
    </row>
    <row r="236" spans="1:29" ht="11.25" customHeight="1">
      <c r="A236" s="2"/>
      <c r="B236" s="731" t="s">
        <v>184</v>
      </c>
      <c r="C236" s="732"/>
      <c r="D236" s="732"/>
      <c r="E236" s="733"/>
      <c r="F236" s="734">
        <f t="shared" si="24"/>
        <v>0</v>
      </c>
      <c r="G236" s="735"/>
      <c r="H236" s="729">
        <f t="shared" si="25"/>
        <v>0</v>
      </c>
      <c r="I236" s="735"/>
      <c r="J236" s="729">
        <f t="shared" si="26"/>
        <v>0</v>
      </c>
      <c r="K236" s="735"/>
      <c r="L236" s="729">
        <f t="shared" si="27"/>
        <v>0</v>
      </c>
      <c r="M236" s="735"/>
      <c r="N236" s="729">
        <f t="shared" si="28"/>
        <v>0</v>
      </c>
      <c r="O236" s="735"/>
      <c r="P236" s="729">
        <f t="shared" si="29"/>
        <v>0</v>
      </c>
      <c r="Q236" s="735"/>
      <c r="R236" s="729">
        <f t="shared" si="30"/>
        <v>0</v>
      </c>
      <c r="S236" s="735"/>
      <c r="T236" s="729">
        <f t="shared" si="31"/>
        <v>0</v>
      </c>
      <c r="U236" s="730"/>
      <c r="V236" s="397">
        <f t="shared" si="22"/>
        <v>0</v>
      </c>
      <c r="W236" s="198">
        <f t="shared" si="23"/>
        <v>0</v>
      </c>
      <c r="X236" s="48"/>
      <c r="Y236" s="60"/>
      <c r="Z236" s="61"/>
      <c r="AA236" s="41"/>
      <c r="AB236" s="40"/>
      <c r="AC236" s="40"/>
    </row>
    <row r="237" spans="1:29" ht="11.25" customHeight="1">
      <c r="A237" s="2"/>
      <c r="B237" s="731" t="s">
        <v>185</v>
      </c>
      <c r="C237" s="732"/>
      <c r="D237" s="732"/>
      <c r="E237" s="733"/>
      <c r="F237" s="734">
        <f t="shared" si="24"/>
        <v>0</v>
      </c>
      <c r="G237" s="735"/>
      <c r="H237" s="729">
        <f t="shared" si="25"/>
        <v>0</v>
      </c>
      <c r="I237" s="735"/>
      <c r="J237" s="729">
        <f t="shared" si="26"/>
        <v>0</v>
      </c>
      <c r="K237" s="735"/>
      <c r="L237" s="729">
        <f t="shared" si="27"/>
        <v>0</v>
      </c>
      <c r="M237" s="735"/>
      <c r="N237" s="729">
        <f t="shared" si="28"/>
        <v>0</v>
      </c>
      <c r="O237" s="735"/>
      <c r="P237" s="729">
        <f t="shared" si="29"/>
        <v>0</v>
      </c>
      <c r="Q237" s="735"/>
      <c r="R237" s="729">
        <f t="shared" si="30"/>
        <v>0</v>
      </c>
      <c r="S237" s="735"/>
      <c r="T237" s="729">
        <f t="shared" si="31"/>
        <v>0</v>
      </c>
      <c r="U237" s="730"/>
      <c r="V237" s="397">
        <f t="shared" si="22"/>
        <v>0</v>
      </c>
      <c r="W237" s="198">
        <f t="shared" si="23"/>
        <v>0</v>
      </c>
      <c r="X237" s="48"/>
      <c r="Y237" s="60"/>
      <c r="Z237" s="61"/>
      <c r="AA237" s="41"/>
      <c r="AB237" s="40"/>
      <c r="AC237" s="40"/>
    </row>
    <row r="238" spans="1:29" ht="11.25" customHeight="1">
      <c r="A238" s="2"/>
      <c r="B238" s="731" t="s">
        <v>186</v>
      </c>
      <c r="C238" s="732"/>
      <c r="D238" s="732"/>
      <c r="E238" s="733"/>
      <c r="F238" s="734">
        <f t="shared" si="24"/>
        <v>0</v>
      </c>
      <c r="G238" s="735"/>
      <c r="H238" s="729">
        <f t="shared" si="25"/>
        <v>0</v>
      </c>
      <c r="I238" s="735"/>
      <c r="J238" s="729">
        <f t="shared" si="26"/>
        <v>0</v>
      </c>
      <c r="K238" s="735"/>
      <c r="L238" s="729">
        <f t="shared" si="27"/>
        <v>0</v>
      </c>
      <c r="M238" s="735"/>
      <c r="N238" s="729">
        <f t="shared" si="28"/>
        <v>0</v>
      </c>
      <c r="O238" s="735"/>
      <c r="P238" s="729">
        <f t="shared" si="29"/>
        <v>0</v>
      </c>
      <c r="Q238" s="735"/>
      <c r="R238" s="729">
        <f t="shared" si="30"/>
        <v>0</v>
      </c>
      <c r="S238" s="735"/>
      <c r="T238" s="729">
        <f t="shared" si="31"/>
        <v>0</v>
      </c>
      <c r="U238" s="730"/>
      <c r="V238" s="397">
        <f t="shared" si="22"/>
        <v>0</v>
      </c>
      <c r="W238" s="198">
        <f t="shared" si="23"/>
        <v>0</v>
      </c>
      <c r="X238" s="48"/>
      <c r="Y238" s="60"/>
      <c r="Z238" s="61"/>
      <c r="AA238" s="41"/>
      <c r="AB238" s="40"/>
      <c r="AC238" s="40"/>
    </row>
    <row r="239" spans="1:29" ht="11.25" customHeight="1">
      <c r="A239" s="2"/>
      <c r="B239" s="731" t="s">
        <v>187</v>
      </c>
      <c r="C239" s="732"/>
      <c r="D239" s="732"/>
      <c r="E239" s="733"/>
      <c r="F239" s="734">
        <f t="shared" si="24"/>
        <v>0</v>
      </c>
      <c r="G239" s="735"/>
      <c r="H239" s="729">
        <f t="shared" si="25"/>
        <v>0</v>
      </c>
      <c r="I239" s="735"/>
      <c r="J239" s="729">
        <f t="shared" si="26"/>
        <v>0</v>
      </c>
      <c r="K239" s="735"/>
      <c r="L239" s="729">
        <f t="shared" si="27"/>
        <v>0</v>
      </c>
      <c r="M239" s="735"/>
      <c r="N239" s="729">
        <f t="shared" si="28"/>
        <v>0</v>
      </c>
      <c r="O239" s="735"/>
      <c r="P239" s="729">
        <f t="shared" si="29"/>
        <v>0</v>
      </c>
      <c r="Q239" s="735"/>
      <c r="R239" s="729">
        <f t="shared" si="30"/>
        <v>0</v>
      </c>
      <c r="S239" s="735"/>
      <c r="T239" s="729">
        <f t="shared" si="31"/>
        <v>0</v>
      </c>
      <c r="U239" s="730"/>
      <c r="V239" s="397">
        <f t="shared" si="22"/>
        <v>0</v>
      </c>
      <c r="W239" s="198">
        <f t="shared" si="23"/>
        <v>0</v>
      </c>
      <c r="X239" s="48"/>
      <c r="Y239" s="60"/>
      <c r="Z239" s="61"/>
      <c r="AA239" s="41"/>
      <c r="AB239" s="40"/>
      <c r="AC239" s="40"/>
    </row>
    <row r="240" spans="1:29" ht="11.25" customHeight="1">
      <c r="A240" s="2"/>
      <c r="B240" s="731" t="s">
        <v>188</v>
      </c>
      <c r="C240" s="732"/>
      <c r="D240" s="732"/>
      <c r="E240" s="733"/>
      <c r="F240" s="734">
        <f t="shared" si="24"/>
        <v>0</v>
      </c>
      <c r="G240" s="735"/>
      <c r="H240" s="729">
        <f t="shared" si="25"/>
        <v>0</v>
      </c>
      <c r="I240" s="735"/>
      <c r="J240" s="729">
        <f t="shared" si="26"/>
        <v>0</v>
      </c>
      <c r="K240" s="735"/>
      <c r="L240" s="729">
        <f t="shared" si="27"/>
        <v>0</v>
      </c>
      <c r="M240" s="735"/>
      <c r="N240" s="729">
        <f t="shared" si="28"/>
        <v>0</v>
      </c>
      <c r="O240" s="735"/>
      <c r="P240" s="729">
        <f t="shared" si="29"/>
        <v>0</v>
      </c>
      <c r="Q240" s="735"/>
      <c r="R240" s="729">
        <f t="shared" si="30"/>
        <v>0</v>
      </c>
      <c r="S240" s="735"/>
      <c r="T240" s="729">
        <f t="shared" si="31"/>
        <v>0</v>
      </c>
      <c r="U240" s="730"/>
      <c r="V240" s="397">
        <f t="shared" si="22"/>
        <v>0</v>
      </c>
      <c r="W240" s="198">
        <f t="shared" si="23"/>
        <v>0</v>
      </c>
      <c r="X240" s="48"/>
      <c r="Y240" s="60"/>
      <c r="Z240" s="61"/>
      <c r="AA240" s="41"/>
      <c r="AB240" s="40"/>
      <c r="AC240" s="40"/>
    </row>
    <row r="241" spans="1:29" ht="11.25" customHeight="1">
      <c r="A241" s="2"/>
      <c r="B241" s="731" t="s">
        <v>189</v>
      </c>
      <c r="C241" s="732"/>
      <c r="D241" s="732"/>
      <c r="E241" s="733"/>
      <c r="F241" s="734">
        <f t="shared" si="24"/>
        <v>0</v>
      </c>
      <c r="G241" s="735"/>
      <c r="H241" s="729">
        <f t="shared" si="25"/>
        <v>0</v>
      </c>
      <c r="I241" s="735"/>
      <c r="J241" s="729">
        <f t="shared" si="26"/>
        <v>0</v>
      </c>
      <c r="K241" s="735"/>
      <c r="L241" s="729">
        <f t="shared" si="27"/>
        <v>0</v>
      </c>
      <c r="M241" s="735"/>
      <c r="N241" s="729">
        <f t="shared" si="28"/>
        <v>0</v>
      </c>
      <c r="O241" s="735"/>
      <c r="P241" s="729">
        <f t="shared" si="29"/>
        <v>0</v>
      </c>
      <c r="Q241" s="735"/>
      <c r="R241" s="729">
        <f t="shared" si="30"/>
        <v>0</v>
      </c>
      <c r="S241" s="735"/>
      <c r="T241" s="729">
        <f t="shared" si="31"/>
        <v>0</v>
      </c>
      <c r="U241" s="730"/>
      <c r="V241" s="397">
        <f t="shared" si="22"/>
        <v>0</v>
      </c>
      <c r="W241" s="198">
        <f t="shared" si="23"/>
        <v>0</v>
      </c>
      <c r="X241" s="48"/>
      <c r="Y241" s="60"/>
      <c r="Z241" s="61"/>
      <c r="AA241" s="41"/>
      <c r="AB241" s="40"/>
      <c r="AC241" s="40"/>
    </row>
    <row r="242" spans="1:29" ht="11.25" customHeight="1">
      <c r="A242" s="2"/>
      <c r="B242" s="731" t="s">
        <v>190</v>
      </c>
      <c r="C242" s="732"/>
      <c r="D242" s="732"/>
      <c r="E242" s="733"/>
      <c r="F242" s="734">
        <f t="shared" si="24"/>
        <v>0</v>
      </c>
      <c r="G242" s="735"/>
      <c r="H242" s="729">
        <f t="shared" si="25"/>
        <v>0</v>
      </c>
      <c r="I242" s="735"/>
      <c r="J242" s="729">
        <f t="shared" si="26"/>
        <v>0</v>
      </c>
      <c r="K242" s="735"/>
      <c r="L242" s="729">
        <f t="shared" si="27"/>
        <v>0</v>
      </c>
      <c r="M242" s="735"/>
      <c r="N242" s="729">
        <f t="shared" si="28"/>
        <v>0</v>
      </c>
      <c r="O242" s="735"/>
      <c r="P242" s="729">
        <f t="shared" si="29"/>
        <v>0</v>
      </c>
      <c r="Q242" s="735"/>
      <c r="R242" s="729">
        <f t="shared" si="30"/>
        <v>0</v>
      </c>
      <c r="S242" s="735"/>
      <c r="T242" s="729">
        <f t="shared" si="31"/>
        <v>0</v>
      </c>
      <c r="U242" s="730"/>
      <c r="V242" s="397">
        <f t="shared" si="22"/>
        <v>0</v>
      </c>
      <c r="W242" s="198">
        <f t="shared" si="23"/>
        <v>0</v>
      </c>
      <c r="X242" s="48"/>
      <c r="Y242" s="60"/>
      <c r="Z242" s="61"/>
      <c r="AA242" s="41"/>
      <c r="AB242" s="40"/>
      <c r="AC242" s="40"/>
    </row>
    <row r="243" spans="1:29" ht="11.25" customHeight="1">
      <c r="A243" s="2"/>
      <c r="B243" s="731" t="s">
        <v>191</v>
      </c>
      <c r="C243" s="732"/>
      <c r="D243" s="732"/>
      <c r="E243" s="733"/>
      <c r="F243" s="734">
        <f t="shared" si="24"/>
        <v>0</v>
      </c>
      <c r="G243" s="735"/>
      <c r="H243" s="729">
        <f t="shared" si="25"/>
        <v>0</v>
      </c>
      <c r="I243" s="735"/>
      <c r="J243" s="729">
        <f t="shared" si="26"/>
        <v>0</v>
      </c>
      <c r="K243" s="735"/>
      <c r="L243" s="729">
        <f t="shared" si="27"/>
        <v>0</v>
      </c>
      <c r="M243" s="735"/>
      <c r="N243" s="729">
        <f t="shared" si="28"/>
        <v>0</v>
      </c>
      <c r="O243" s="735"/>
      <c r="P243" s="729">
        <f t="shared" si="29"/>
        <v>0</v>
      </c>
      <c r="Q243" s="735"/>
      <c r="R243" s="729">
        <f t="shared" si="30"/>
        <v>0</v>
      </c>
      <c r="S243" s="735"/>
      <c r="T243" s="729">
        <f t="shared" si="31"/>
        <v>0</v>
      </c>
      <c r="U243" s="730"/>
      <c r="V243" s="397">
        <f t="shared" si="22"/>
        <v>0</v>
      </c>
      <c r="W243" s="198">
        <f t="shared" si="23"/>
        <v>0</v>
      </c>
      <c r="X243" s="48"/>
      <c r="Y243" s="60"/>
      <c r="Z243" s="61"/>
      <c r="AA243" s="41"/>
      <c r="AB243" s="40"/>
      <c r="AC243" s="40"/>
    </row>
    <row r="244" spans="1:29" ht="11.25" customHeight="1">
      <c r="A244" s="2"/>
      <c r="B244" s="731" t="s">
        <v>192</v>
      </c>
      <c r="C244" s="732"/>
      <c r="D244" s="732"/>
      <c r="E244" s="733"/>
      <c r="F244" s="734">
        <f t="shared" si="24"/>
        <v>0</v>
      </c>
      <c r="G244" s="735"/>
      <c r="H244" s="729">
        <f t="shared" si="25"/>
        <v>0</v>
      </c>
      <c r="I244" s="735"/>
      <c r="J244" s="729">
        <f t="shared" si="26"/>
        <v>0</v>
      </c>
      <c r="K244" s="735"/>
      <c r="L244" s="729">
        <f t="shared" si="27"/>
        <v>0</v>
      </c>
      <c r="M244" s="735"/>
      <c r="N244" s="729">
        <f t="shared" si="28"/>
        <v>0</v>
      </c>
      <c r="O244" s="735"/>
      <c r="P244" s="729">
        <f t="shared" si="29"/>
        <v>0</v>
      </c>
      <c r="Q244" s="735"/>
      <c r="R244" s="729">
        <f t="shared" si="30"/>
        <v>0</v>
      </c>
      <c r="S244" s="735"/>
      <c r="T244" s="729">
        <f t="shared" si="31"/>
        <v>0</v>
      </c>
      <c r="U244" s="730"/>
      <c r="V244" s="397">
        <f t="shared" si="22"/>
        <v>0</v>
      </c>
      <c r="W244" s="198">
        <f t="shared" si="23"/>
        <v>0</v>
      </c>
      <c r="X244" s="48"/>
      <c r="Y244" s="60"/>
      <c r="Z244" s="61"/>
      <c r="AA244" s="41"/>
      <c r="AB244" s="40"/>
      <c r="AC244" s="40"/>
    </row>
    <row r="245" spans="1:29" ht="11.25" customHeight="1">
      <c r="A245" s="2"/>
      <c r="B245" s="731" t="s">
        <v>193</v>
      </c>
      <c r="C245" s="732"/>
      <c r="D245" s="732"/>
      <c r="E245" s="733"/>
      <c r="F245" s="734">
        <f t="shared" si="24"/>
        <v>0</v>
      </c>
      <c r="G245" s="735"/>
      <c r="H245" s="729">
        <f t="shared" si="25"/>
        <v>0</v>
      </c>
      <c r="I245" s="735"/>
      <c r="J245" s="729">
        <f t="shared" si="26"/>
        <v>0</v>
      </c>
      <c r="K245" s="735"/>
      <c r="L245" s="729">
        <f t="shared" si="27"/>
        <v>0</v>
      </c>
      <c r="M245" s="735"/>
      <c r="N245" s="729">
        <f t="shared" si="28"/>
        <v>0</v>
      </c>
      <c r="O245" s="735"/>
      <c r="P245" s="729">
        <f t="shared" si="29"/>
        <v>0</v>
      </c>
      <c r="Q245" s="735"/>
      <c r="R245" s="729">
        <f t="shared" si="30"/>
        <v>0</v>
      </c>
      <c r="S245" s="735"/>
      <c r="T245" s="729">
        <f t="shared" si="31"/>
        <v>0</v>
      </c>
      <c r="U245" s="730"/>
      <c r="V245" s="397">
        <f t="shared" si="22"/>
        <v>0</v>
      </c>
      <c r="W245" s="198">
        <f t="shared" si="23"/>
        <v>0</v>
      </c>
      <c r="X245" s="48"/>
      <c r="Y245" s="60"/>
      <c r="Z245" s="61"/>
      <c r="AA245" s="41"/>
      <c r="AB245" s="40"/>
      <c r="AC245" s="40"/>
    </row>
    <row r="246" spans="1:29" ht="11.25" customHeight="1">
      <c r="A246" s="2"/>
      <c r="B246" s="731" t="s">
        <v>194</v>
      </c>
      <c r="C246" s="732"/>
      <c r="D246" s="732"/>
      <c r="E246" s="733"/>
      <c r="F246" s="734">
        <f t="shared" si="24"/>
        <v>0</v>
      </c>
      <c r="G246" s="735"/>
      <c r="H246" s="729">
        <f t="shared" si="25"/>
        <v>0</v>
      </c>
      <c r="I246" s="735"/>
      <c r="J246" s="729">
        <f t="shared" si="26"/>
        <v>0</v>
      </c>
      <c r="K246" s="735"/>
      <c r="L246" s="729">
        <f t="shared" si="27"/>
        <v>0</v>
      </c>
      <c r="M246" s="735"/>
      <c r="N246" s="729">
        <f t="shared" si="28"/>
        <v>0</v>
      </c>
      <c r="O246" s="735"/>
      <c r="P246" s="729">
        <f t="shared" si="29"/>
        <v>0</v>
      </c>
      <c r="Q246" s="735"/>
      <c r="R246" s="729">
        <f t="shared" si="30"/>
        <v>0</v>
      </c>
      <c r="S246" s="735"/>
      <c r="T246" s="729">
        <f t="shared" si="31"/>
        <v>0</v>
      </c>
      <c r="U246" s="730"/>
      <c r="V246" s="397">
        <f t="shared" si="22"/>
        <v>0</v>
      </c>
      <c r="W246" s="198">
        <f t="shared" si="23"/>
        <v>0</v>
      </c>
      <c r="X246" s="48"/>
      <c r="Y246" s="60"/>
      <c r="Z246" s="61"/>
      <c r="AA246" s="41"/>
      <c r="AB246" s="40"/>
      <c r="AC246" s="40"/>
    </row>
    <row r="247" spans="1:29" ht="11.25" customHeight="1">
      <c r="A247" s="2"/>
      <c r="B247" s="731" t="s">
        <v>195</v>
      </c>
      <c r="C247" s="732"/>
      <c r="D247" s="732"/>
      <c r="E247" s="733"/>
      <c r="F247" s="734">
        <f t="shared" si="24"/>
        <v>0</v>
      </c>
      <c r="G247" s="735"/>
      <c r="H247" s="729">
        <f t="shared" si="25"/>
        <v>0</v>
      </c>
      <c r="I247" s="735"/>
      <c r="J247" s="729">
        <f t="shared" si="26"/>
        <v>0</v>
      </c>
      <c r="K247" s="735"/>
      <c r="L247" s="729">
        <f t="shared" si="27"/>
        <v>0</v>
      </c>
      <c r="M247" s="735"/>
      <c r="N247" s="729">
        <f t="shared" si="28"/>
        <v>0</v>
      </c>
      <c r="O247" s="735"/>
      <c r="P247" s="729">
        <f t="shared" si="29"/>
        <v>0</v>
      </c>
      <c r="Q247" s="735"/>
      <c r="R247" s="729">
        <f t="shared" si="30"/>
        <v>0</v>
      </c>
      <c r="S247" s="735"/>
      <c r="T247" s="729">
        <f t="shared" si="31"/>
        <v>0</v>
      </c>
      <c r="U247" s="730"/>
      <c r="V247" s="397">
        <f t="shared" si="22"/>
        <v>0</v>
      </c>
      <c r="W247" s="198">
        <f t="shared" si="23"/>
        <v>0</v>
      </c>
      <c r="X247" s="48"/>
      <c r="Y247" s="60"/>
      <c r="Z247" s="61"/>
      <c r="AA247" s="41"/>
      <c r="AB247" s="40"/>
      <c r="AC247" s="40"/>
    </row>
    <row r="248" spans="1:29" ht="11.25" customHeight="1">
      <c r="A248" s="2"/>
      <c r="B248" s="731" t="s">
        <v>196</v>
      </c>
      <c r="C248" s="732"/>
      <c r="D248" s="732"/>
      <c r="E248" s="733"/>
      <c r="F248" s="734">
        <f t="shared" si="24"/>
        <v>0</v>
      </c>
      <c r="G248" s="735"/>
      <c r="H248" s="729">
        <f t="shared" si="25"/>
        <v>0</v>
      </c>
      <c r="I248" s="735"/>
      <c r="J248" s="729">
        <f t="shared" si="26"/>
        <v>0</v>
      </c>
      <c r="K248" s="735"/>
      <c r="L248" s="729">
        <f t="shared" si="27"/>
        <v>0</v>
      </c>
      <c r="M248" s="735"/>
      <c r="N248" s="729">
        <f t="shared" si="28"/>
        <v>0</v>
      </c>
      <c r="O248" s="735"/>
      <c r="P248" s="729">
        <f t="shared" si="29"/>
        <v>0</v>
      </c>
      <c r="Q248" s="735"/>
      <c r="R248" s="729">
        <f t="shared" si="30"/>
        <v>0</v>
      </c>
      <c r="S248" s="735"/>
      <c r="T248" s="729">
        <f t="shared" si="31"/>
        <v>0</v>
      </c>
      <c r="U248" s="730"/>
      <c r="V248" s="397">
        <f t="shared" si="22"/>
        <v>0</v>
      </c>
      <c r="W248" s="198">
        <f t="shared" si="23"/>
        <v>0</v>
      </c>
      <c r="X248" s="48"/>
      <c r="Y248" s="60"/>
      <c r="Z248" s="61"/>
      <c r="AA248" s="41"/>
      <c r="AB248" s="40"/>
      <c r="AC248" s="40"/>
    </row>
    <row r="249" spans="1:29" ht="11.25" customHeight="1">
      <c r="A249" s="2"/>
      <c r="B249" s="731" t="s">
        <v>197</v>
      </c>
      <c r="C249" s="732"/>
      <c r="D249" s="732"/>
      <c r="E249" s="733"/>
      <c r="F249" s="734">
        <f t="shared" si="24"/>
        <v>0</v>
      </c>
      <c r="G249" s="735"/>
      <c r="H249" s="729">
        <f t="shared" si="25"/>
        <v>0</v>
      </c>
      <c r="I249" s="735"/>
      <c r="J249" s="729">
        <f t="shared" si="26"/>
        <v>0</v>
      </c>
      <c r="K249" s="735"/>
      <c r="L249" s="729">
        <f t="shared" si="27"/>
        <v>0</v>
      </c>
      <c r="M249" s="735"/>
      <c r="N249" s="729">
        <f t="shared" si="28"/>
        <v>0</v>
      </c>
      <c r="O249" s="735"/>
      <c r="P249" s="729">
        <f t="shared" si="29"/>
        <v>0</v>
      </c>
      <c r="Q249" s="735"/>
      <c r="R249" s="729">
        <f t="shared" si="30"/>
        <v>0</v>
      </c>
      <c r="S249" s="735"/>
      <c r="T249" s="729">
        <f t="shared" si="31"/>
        <v>0</v>
      </c>
      <c r="U249" s="730"/>
      <c r="V249" s="397">
        <f t="shared" si="22"/>
        <v>0</v>
      </c>
      <c r="W249" s="198">
        <f t="shared" si="23"/>
        <v>0</v>
      </c>
      <c r="X249" s="48"/>
      <c r="Y249" s="60"/>
      <c r="Z249" s="61"/>
      <c r="AA249" s="41"/>
      <c r="AB249" s="40"/>
      <c r="AC249" s="40"/>
    </row>
    <row r="250" spans="1:29" ht="11.25" customHeight="1">
      <c r="A250" s="2"/>
      <c r="B250" s="731" t="s">
        <v>198</v>
      </c>
      <c r="C250" s="732"/>
      <c r="D250" s="732"/>
      <c r="E250" s="733"/>
      <c r="F250" s="734">
        <f t="shared" si="24"/>
        <v>0</v>
      </c>
      <c r="G250" s="735"/>
      <c r="H250" s="729">
        <f t="shared" si="25"/>
        <v>0</v>
      </c>
      <c r="I250" s="735"/>
      <c r="J250" s="729">
        <f t="shared" si="26"/>
        <v>0</v>
      </c>
      <c r="K250" s="735"/>
      <c r="L250" s="729">
        <f t="shared" si="27"/>
        <v>0</v>
      </c>
      <c r="M250" s="735"/>
      <c r="N250" s="729">
        <f t="shared" si="28"/>
        <v>0</v>
      </c>
      <c r="O250" s="735"/>
      <c r="P250" s="729">
        <f t="shared" si="29"/>
        <v>0</v>
      </c>
      <c r="Q250" s="735"/>
      <c r="R250" s="729">
        <f t="shared" si="30"/>
        <v>0</v>
      </c>
      <c r="S250" s="735"/>
      <c r="T250" s="729">
        <f t="shared" si="31"/>
        <v>0</v>
      </c>
      <c r="U250" s="730"/>
      <c r="V250" s="397">
        <f t="shared" si="22"/>
        <v>0</v>
      </c>
      <c r="W250" s="198">
        <f t="shared" si="23"/>
        <v>0</v>
      </c>
      <c r="X250" s="48"/>
      <c r="Y250" s="60"/>
      <c r="Z250" s="61"/>
      <c r="AA250" s="41"/>
      <c r="AB250" s="40"/>
      <c r="AC250" s="40"/>
    </row>
    <row r="251" spans="1:29" ht="11.25" customHeight="1">
      <c r="A251" s="2"/>
      <c r="B251" s="731" t="s">
        <v>199</v>
      </c>
      <c r="C251" s="732"/>
      <c r="D251" s="732"/>
      <c r="E251" s="733"/>
      <c r="F251" s="734">
        <f t="shared" si="24"/>
        <v>0</v>
      </c>
      <c r="G251" s="735"/>
      <c r="H251" s="729">
        <f t="shared" si="25"/>
        <v>0</v>
      </c>
      <c r="I251" s="735"/>
      <c r="J251" s="729">
        <f t="shared" si="26"/>
        <v>0</v>
      </c>
      <c r="K251" s="735"/>
      <c r="L251" s="729">
        <f t="shared" si="27"/>
        <v>0</v>
      </c>
      <c r="M251" s="735"/>
      <c r="N251" s="729">
        <f t="shared" si="28"/>
        <v>0</v>
      </c>
      <c r="O251" s="735"/>
      <c r="P251" s="729">
        <f t="shared" si="29"/>
        <v>0</v>
      </c>
      <c r="Q251" s="735"/>
      <c r="R251" s="729">
        <f t="shared" si="30"/>
        <v>0</v>
      </c>
      <c r="S251" s="735"/>
      <c r="T251" s="729">
        <f t="shared" si="31"/>
        <v>0</v>
      </c>
      <c r="U251" s="730"/>
      <c r="V251" s="397">
        <f t="shared" si="22"/>
        <v>0</v>
      </c>
      <c r="W251" s="198">
        <f t="shared" si="23"/>
        <v>0</v>
      </c>
      <c r="X251" s="48"/>
      <c r="Y251" s="60"/>
      <c r="Z251" s="61"/>
      <c r="AA251" s="41"/>
      <c r="AB251" s="40"/>
      <c r="AC251" s="40"/>
    </row>
    <row r="252" spans="1:29" ht="11.25" customHeight="1">
      <c r="A252" s="2"/>
      <c r="B252" s="731" t="s">
        <v>200</v>
      </c>
      <c r="C252" s="732"/>
      <c r="D252" s="732"/>
      <c r="E252" s="733"/>
      <c r="F252" s="734">
        <f t="shared" si="24"/>
        <v>0</v>
      </c>
      <c r="G252" s="735"/>
      <c r="H252" s="729">
        <f t="shared" si="25"/>
        <v>0</v>
      </c>
      <c r="I252" s="735"/>
      <c r="J252" s="729">
        <f t="shared" si="26"/>
        <v>0</v>
      </c>
      <c r="K252" s="735"/>
      <c r="L252" s="729">
        <f t="shared" si="27"/>
        <v>0</v>
      </c>
      <c r="M252" s="735"/>
      <c r="N252" s="729">
        <f t="shared" si="28"/>
        <v>0</v>
      </c>
      <c r="O252" s="735"/>
      <c r="P252" s="729">
        <f t="shared" si="29"/>
        <v>0</v>
      </c>
      <c r="Q252" s="735"/>
      <c r="R252" s="729">
        <f t="shared" si="30"/>
        <v>0</v>
      </c>
      <c r="S252" s="735"/>
      <c r="T252" s="729">
        <f t="shared" si="31"/>
        <v>0</v>
      </c>
      <c r="U252" s="730"/>
      <c r="V252" s="397">
        <f t="shared" si="22"/>
        <v>0</v>
      </c>
      <c r="W252" s="198">
        <f t="shared" si="23"/>
        <v>0</v>
      </c>
      <c r="X252" s="48"/>
      <c r="Y252" s="60"/>
      <c r="Z252" s="61"/>
      <c r="AA252" s="41"/>
      <c r="AB252" s="40"/>
      <c r="AC252" s="40"/>
    </row>
    <row r="253" spans="1:29" ht="11.25" customHeight="1">
      <c r="A253" s="2"/>
      <c r="B253" s="731" t="s">
        <v>201</v>
      </c>
      <c r="C253" s="732"/>
      <c r="D253" s="732"/>
      <c r="E253" s="733"/>
      <c r="F253" s="734">
        <f t="shared" si="24"/>
        <v>0</v>
      </c>
      <c r="G253" s="735"/>
      <c r="H253" s="729">
        <f t="shared" si="25"/>
        <v>0</v>
      </c>
      <c r="I253" s="735"/>
      <c r="J253" s="729">
        <f t="shared" si="26"/>
        <v>0</v>
      </c>
      <c r="K253" s="735"/>
      <c r="L253" s="729">
        <f t="shared" si="27"/>
        <v>0</v>
      </c>
      <c r="M253" s="735"/>
      <c r="N253" s="729">
        <f t="shared" si="28"/>
        <v>0</v>
      </c>
      <c r="O253" s="735"/>
      <c r="P253" s="729">
        <f t="shared" si="29"/>
        <v>0</v>
      </c>
      <c r="Q253" s="735"/>
      <c r="R253" s="729">
        <f t="shared" si="30"/>
        <v>0</v>
      </c>
      <c r="S253" s="735"/>
      <c r="T253" s="729">
        <f t="shared" si="31"/>
        <v>0</v>
      </c>
      <c r="U253" s="730"/>
      <c r="V253" s="397">
        <f t="shared" si="22"/>
        <v>0</v>
      </c>
      <c r="W253" s="198">
        <f t="shared" si="23"/>
        <v>0</v>
      </c>
      <c r="X253" s="48"/>
      <c r="Y253" s="60"/>
      <c r="Z253" s="61"/>
      <c r="AA253" s="41"/>
      <c r="AB253" s="40"/>
      <c r="AC253" s="40"/>
    </row>
    <row r="254" spans="1:29" ht="11.25" customHeight="1" thickBot="1">
      <c r="A254" s="2"/>
      <c r="B254" s="731" t="s">
        <v>202</v>
      </c>
      <c r="C254" s="732"/>
      <c r="D254" s="732"/>
      <c r="E254" s="733"/>
      <c r="F254" s="734">
        <f t="shared" si="24"/>
        <v>0</v>
      </c>
      <c r="G254" s="735"/>
      <c r="H254" s="729">
        <f t="shared" si="25"/>
        <v>0</v>
      </c>
      <c r="I254" s="735"/>
      <c r="J254" s="729">
        <f t="shared" si="26"/>
        <v>0</v>
      </c>
      <c r="K254" s="735"/>
      <c r="L254" s="729">
        <f t="shared" si="27"/>
        <v>0</v>
      </c>
      <c r="M254" s="735"/>
      <c r="N254" s="729">
        <f t="shared" si="28"/>
        <v>0</v>
      </c>
      <c r="O254" s="735"/>
      <c r="P254" s="729">
        <f t="shared" si="29"/>
        <v>0</v>
      </c>
      <c r="Q254" s="735"/>
      <c r="R254" s="729">
        <f t="shared" si="30"/>
        <v>0</v>
      </c>
      <c r="S254" s="735"/>
      <c r="T254" s="729">
        <f t="shared" si="31"/>
        <v>0</v>
      </c>
      <c r="U254" s="730"/>
      <c r="V254" s="397">
        <f t="shared" si="22"/>
        <v>0</v>
      </c>
      <c r="W254" s="202">
        <f t="shared" si="23"/>
        <v>0</v>
      </c>
      <c r="X254" s="48"/>
      <c r="Y254" s="60"/>
      <c r="Z254" s="61"/>
      <c r="AA254" s="41"/>
      <c r="AB254" s="40"/>
      <c r="AC254" s="40"/>
    </row>
    <row r="255" spans="1:29" s="67" customFormat="1" ht="18.75" customHeight="1" thickTop="1" thickBot="1">
      <c r="B255" s="725" t="s">
        <v>85</v>
      </c>
      <c r="C255" s="726"/>
      <c r="D255" s="726"/>
      <c r="E255" s="727"/>
      <c r="F255" s="728">
        <f>SUM(F231:F254)</f>
        <v>0</v>
      </c>
      <c r="G255" s="724"/>
      <c r="H255" s="722">
        <f>SUM(H231:H254)</f>
        <v>0</v>
      </c>
      <c r="I255" s="724"/>
      <c r="J255" s="722">
        <f>SUM(J231:J254)</f>
        <v>0</v>
      </c>
      <c r="K255" s="724"/>
      <c r="L255" s="722">
        <f>SUM(L231:L254)</f>
        <v>0</v>
      </c>
      <c r="M255" s="724"/>
      <c r="N255" s="722">
        <f>SUM(N231:N254)</f>
        <v>0</v>
      </c>
      <c r="O255" s="724"/>
      <c r="P255" s="722">
        <f>SUM(P231:P254)</f>
        <v>0</v>
      </c>
      <c r="Q255" s="724"/>
      <c r="R255" s="722">
        <f>SUM(R231:R254)</f>
        <v>0</v>
      </c>
      <c r="S255" s="724"/>
      <c r="T255" s="722">
        <f>SUM(T231:T254)</f>
        <v>0</v>
      </c>
      <c r="U255" s="723"/>
      <c r="V255" s="230">
        <f>SUM(V231:V254)</f>
        <v>0</v>
      </c>
      <c r="W255" s="207">
        <f>SUM(W231:W254)</f>
        <v>0</v>
      </c>
      <c r="X255" s="69"/>
      <c r="Y255" s="70"/>
      <c r="Z255" s="71"/>
      <c r="AA255" s="72"/>
      <c r="AB255" s="73"/>
      <c r="AC255" s="73"/>
    </row>
    <row r="256" spans="1:29" ht="11.25" customHeight="1">
      <c r="X256" s="49"/>
      <c r="Y256" s="49"/>
      <c r="Z256" s="49"/>
      <c r="AA256" s="2"/>
      <c r="AB256" s="2"/>
      <c r="AC256" s="2"/>
    </row>
    <row r="257" spans="1:29" ht="18" customHeight="1" thickBot="1">
      <c r="B257" s="760">
        <f>B199</f>
        <v>6</v>
      </c>
      <c r="C257" s="760"/>
      <c r="D257" s="760"/>
      <c r="E257" s="760"/>
      <c r="F257" s="761">
        <v>3</v>
      </c>
      <c r="G257" s="761"/>
      <c r="H257" s="856"/>
      <c r="I257" s="856"/>
      <c r="J257" s="233"/>
      <c r="K257" s="233"/>
    </row>
    <row r="258" spans="1:29" ht="11.25" customHeight="1">
      <c r="B258" s="852" t="s">
        <v>5</v>
      </c>
      <c r="C258" s="523"/>
      <c r="D258" s="523"/>
      <c r="E258" s="524"/>
      <c r="F258" s="520" t="s">
        <v>278</v>
      </c>
      <c r="G258" s="521"/>
      <c r="H258" s="520" t="s">
        <v>279</v>
      </c>
      <c r="I258" s="521"/>
      <c r="J258" s="520" t="s">
        <v>280</v>
      </c>
      <c r="K258" s="521"/>
      <c r="L258" s="520" t="s">
        <v>281</v>
      </c>
      <c r="M258" s="521"/>
      <c r="N258" s="520" t="s">
        <v>282</v>
      </c>
      <c r="O258" s="596"/>
      <c r="P258" s="520" t="s">
        <v>283</v>
      </c>
      <c r="Q258" s="521"/>
      <c r="R258" s="520" t="s">
        <v>284</v>
      </c>
      <c r="S258" s="521"/>
      <c r="T258" s="520" t="s">
        <v>285</v>
      </c>
      <c r="U258" s="596"/>
      <c r="V258" s="848" t="s">
        <v>85</v>
      </c>
      <c r="W258" s="849"/>
      <c r="X258" s="44"/>
      <c r="Y258" s="45"/>
      <c r="Z258" s="45"/>
      <c r="AA258" s="39"/>
      <c r="AB258" s="42"/>
      <c r="AC258" s="42"/>
    </row>
    <row r="259" spans="1:29" ht="11.25" customHeight="1" thickBot="1">
      <c r="A259" s="2"/>
      <c r="B259" s="853"/>
      <c r="C259" s="854"/>
      <c r="D259" s="854"/>
      <c r="E259" s="855"/>
      <c r="F259" s="512" t="s">
        <v>127</v>
      </c>
      <c r="G259" s="819"/>
      <c r="H259" s="850" t="s">
        <v>127</v>
      </c>
      <c r="I259" s="819"/>
      <c r="J259" s="850" t="s">
        <v>127</v>
      </c>
      <c r="K259" s="819"/>
      <c r="L259" s="850" t="s">
        <v>127</v>
      </c>
      <c r="M259" s="819"/>
      <c r="N259" s="850" t="s">
        <v>127</v>
      </c>
      <c r="O259" s="819"/>
      <c r="P259" s="850" t="s">
        <v>127</v>
      </c>
      <c r="Q259" s="819"/>
      <c r="R259" s="850" t="s">
        <v>127</v>
      </c>
      <c r="S259" s="819"/>
      <c r="T259" s="850" t="s">
        <v>127</v>
      </c>
      <c r="U259" s="851"/>
      <c r="V259" s="847" t="s">
        <v>128</v>
      </c>
      <c r="W259" s="827"/>
      <c r="X259" s="44"/>
      <c r="Y259" s="50"/>
      <c r="Z259" s="57"/>
      <c r="AA259" s="39"/>
      <c r="AB259" s="39"/>
      <c r="AC259" s="42"/>
    </row>
    <row r="260" spans="1:29" ht="11.25" customHeight="1">
      <c r="A260" s="2"/>
      <c r="B260" s="587" t="s">
        <v>179</v>
      </c>
      <c r="C260" s="687"/>
      <c r="D260" s="687"/>
      <c r="E260" s="588"/>
      <c r="F260" s="775">
        <v>0</v>
      </c>
      <c r="G260" s="774"/>
      <c r="H260" s="772">
        <v>0</v>
      </c>
      <c r="I260" s="774"/>
      <c r="J260" s="772">
        <v>0</v>
      </c>
      <c r="K260" s="774"/>
      <c r="L260" s="772">
        <v>0</v>
      </c>
      <c r="M260" s="774"/>
      <c r="N260" s="772">
        <v>0</v>
      </c>
      <c r="O260" s="774"/>
      <c r="P260" s="772">
        <v>0</v>
      </c>
      <c r="Q260" s="774"/>
      <c r="R260" s="772">
        <v>0</v>
      </c>
      <c r="S260" s="774"/>
      <c r="T260" s="772">
        <v>0</v>
      </c>
      <c r="U260" s="773"/>
      <c r="V260" s="136">
        <f t="shared" ref="V260:V283" si="32">IF($W$284=0,0,(W260/$W$284))</f>
        <v>0</v>
      </c>
      <c r="W260" s="14">
        <f t="shared" ref="W260:W283" si="33">SUM(F260:U260)</f>
        <v>0</v>
      </c>
      <c r="X260" s="48"/>
      <c r="Y260" s="60"/>
      <c r="Z260" s="61"/>
      <c r="AA260" s="41"/>
      <c r="AB260" s="40"/>
      <c r="AC260" s="40"/>
    </row>
    <row r="261" spans="1:29" ht="11.25" customHeight="1">
      <c r="A261" s="2"/>
      <c r="B261" s="766" t="s">
        <v>180</v>
      </c>
      <c r="C261" s="443"/>
      <c r="D261" s="443"/>
      <c r="E261" s="767"/>
      <c r="F261" s="770">
        <v>0</v>
      </c>
      <c r="G261" s="769"/>
      <c r="H261" s="768">
        <v>0</v>
      </c>
      <c r="I261" s="769"/>
      <c r="J261" s="768">
        <v>0</v>
      </c>
      <c r="K261" s="769"/>
      <c r="L261" s="768">
        <v>0</v>
      </c>
      <c r="M261" s="769"/>
      <c r="N261" s="768">
        <v>0</v>
      </c>
      <c r="O261" s="769"/>
      <c r="P261" s="768">
        <v>0</v>
      </c>
      <c r="Q261" s="769"/>
      <c r="R261" s="768">
        <v>0</v>
      </c>
      <c r="S261" s="769"/>
      <c r="T261" s="768">
        <v>0</v>
      </c>
      <c r="U261" s="771"/>
      <c r="V261" s="137">
        <f t="shared" si="32"/>
        <v>0</v>
      </c>
      <c r="W261" s="15">
        <f t="shared" si="33"/>
        <v>0</v>
      </c>
      <c r="X261" s="48"/>
      <c r="Y261" s="60"/>
      <c r="Z261" s="61"/>
      <c r="AA261" s="41"/>
      <c r="AB261" s="40"/>
      <c r="AC261" s="40"/>
    </row>
    <row r="262" spans="1:29" ht="11.25" customHeight="1">
      <c r="A262" s="2"/>
      <c r="B262" s="766" t="s">
        <v>181</v>
      </c>
      <c r="C262" s="443"/>
      <c r="D262" s="443"/>
      <c r="E262" s="767"/>
      <c r="F262" s="770">
        <v>0</v>
      </c>
      <c r="G262" s="769"/>
      <c r="H262" s="768">
        <v>0</v>
      </c>
      <c r="I262" s="769"/>
      <c r="J262" s="768">
        <v>0</v>
      </c>
      <c r="K262" s="769"/>
      <c r="L262" s="768">
        <v>0</v>
      </c>
      <c r="M262" s="769"/>
      <c r="N262" s="768">
        <v>0</v>
      </c>
      <c r="O262" s="769"/>
      <c r="P262" s="768">
        <v>0</v>
      </c>
      <c r="Q262" s="769"/>
      <c r="R262" s="768">
        <v>0</v>
      </c>
      <c r="S262" s="769"/>
      <c r="T262" s="768">
        <v>0</v>
      </c>
      <c r="U262" s="771"/>
      <c r="V262" s="137">
        <f t="shared" si="32"/>
        <v>0</v>
      </c>
      <c r="W262" s="15">
        <f t="shared" si="33"/>
        <v>0</v>
      </c>
      <c r="X262" s="48"/>
      <c r="Y262" s="60"/>
      <c r="Z262" s="61"/>
      <c r="AA262" s="41"/>
      <c r="AB262" s="40"/>
      <c r="AC262" s="40"/>
    </row>
    <row r="263" spans="1:29" ht="11.25" customHeight="1">
      <c r="A263" s="2"/>
      <c r="B263" s="766" t="s">
        <v>182</v>
      </c>
      <c r="C263" s="443"/>
      <c r="D263" s="443"/>
      <c r="E263" s="767"/>
      <c r="F263" s="770">
        <v>0</v>
      </c>
      <c r="G263" s="769"/>
      <c r="H263" s="768">
        <v>0</v>
      </c>
      <c r="I263" s="769"/>
      <c r="J263" s="768">
        <v>0</v>
      </c>
      <c r="K263" s="769"/>
      <c r="L263" s="768">
        <v>0</v>
      </c>
      <c r="M263" s="769"/>
      <c r="N263" s="768">
        <v>0</v>
      </c>
      <c r="O263" s="769"/>
      <c r="P263" s="768">
        <v>0</v>
      </c>
      <c r="Q263" s="769"/>
      <c r="R263" s="768">
        <v>0</v>
      </c>
      <c r="S263" s="769"/>
      <c r="T263" s="768">
        <v>0</v>
      </c>
      <c r="U263" s="771"/>
      <c r="V263" s="137">
        <f t="shared" si="32"/>
        <v>0</v>
      </c>
      <c r="W263" s="15">
        <f t="shared" si="33"/>
        <v>0</v>
      </c>
      <c r="X263" s="48"/>
      <c r="Y263" s="60"/>
      <c r="Z263" s="61"/>
      <c r="AA263" s="41"/>
      <c r="AB263" s="40"/>
      <c r="AC263" s="40"/>
    </row>
    <row r="264" spans="1:29" ht="11.25" customHeight="1">
      <c r="A264" s="2"/>
      <c r="B264" s="766" t="s">
        <v>183</v>
      </c>
      <c r="C264" s="443"/>
      <c r="D264" s="443"/>
      <c r="E264" s="767"/>
      <c r="F264" s="770">
        <v>0</v>
      </c>
      <c r="G264" s="769"/>
      <c r="H264" s="768">
        <v>0</v>
      </c>
      <c r="I264" s="769"/>
      <c r="J264" s="768">
        <v>0</v>
      </c>
      <c r="K264" s="769"/>
      <c r="L264" s="768">
        <v>0</v>
      </c>
      <c r="M264" s="769"/>
      <c r="N264" s="768">
        <v>0</v>
      </c>
      <c r="O264" s="769"/>
      <c r="P264" s="768">
        <v>0</v>
      </c>
      <c r="Q264" s="769"/>
      <c r="R264" s="768">
        <v>0</v>
      </c>
      <c r="S264" s="769"/>
      <c r="T264" s="768">
        <v>0</v>
      </c>
      <c r="U264" s="771"/>
      <c r="V264" s="137">
        <f t="shared" si="32"/>
        <v>0</v>
      </c>
      <c r="W264" s="15">
        <f t="shared" si="33"/>
        <v>0</v>
      </c>
      <c r="X264" s="48"/>
      <c r="Y264" s="60"/>
      <c r="Z264" s="61"/>
      <c r="AA264" s="41"/>
      <c r="AB264" s="40"/>
      <c r="AC264" s="40"/>
    </row>
    <row r="265" spans="1:29" ht="11.25" customHeight="1">
      <c r="A265" s="2"/>
      <c r="B265" s="766" t="s">
        <v>184</v>
      </c>
      <c r="C265" s="443"/>
      <c r="D265" s="443"/>
      <c r="E265" s="767"/>
      <c r="F265" s="770">
        <v>0</v>
      </c>
      <c r="G265" s="769"/>
      <c r="H265" s="768">
        <v>0</v>
      </c>
      <c r="I265" s="769"/>
      <c r="J265" s="768">
        <v>0</v>
      </c>
      <c r="K265" s="769"/>
      <c r="L265" s="768">
        <v>0</v>
      </c>
      <c r="M265" s="769"/>
      <c r="N265" s="768">
        <v>0</v>
      </c>
      <c r="O265" s="769"/>
      <c r="P265" s="768">
        <v>0</v>
      </c>
      <c r="Q265" s="769"/>
      <c r="R265" s="768">
        <v>0</v>
      </c>
      <c r="S265" s="769"/>
      <c r="T265" s="768">
        <v>0</v>
      </c>
      <c r="U265" s="771"/>
      <c r="V265" s="137">
        <f t="shared" si="32"/>
        <v>0</v>
      </c>
      <c r="W265" s="15">
        <f t="shared" si="33"/>
        <v>0</v>
      </c>
      <c r="X265" s="48"/>
      <c r="Y265" s="60"/>
      <c r="Z265" s="61"/>
      <c r="AA265" s="41"/>
      <c r="AB265" s="40"/>
      <c r="AC265" s="40"/>
    </row>
    <row r="266" spans="1:29" ht="11.25" customHeight="1">
      <c r="A266" s="2"/>
      <c r="B266" s="766" t="s">
        <v>185</v>
      </c>
      <c r="C266" s="443"/>
      <c r="D266" s="443"/>
      <c r="E266" s="767"/>
      <c r="F266" s="770">
        <v>0</v>
      </c>
      <c r="G266" s="769"/>
      <c r="H266" s="768">
        <v>0</v>
      </c>
      <c r="I266" s="769"/>
      <c r="J266" s="768">
        <v>0</v>
      </c>
      <c r="K266" s="769"/>
      <c r="L266" s="768">
        <v>0</v>
      </c>
      <c r="M266" s="769"/>
      <c r="N266" s="768">
        <v>0</v>
      </c>
      <c r="O266" s="769"/>
      <c r="P266" s="768">
        <v>0</v>
      </c>
      <c r="Q266" s="769"/>
      <c r="R266" s="768">
        <v>0</v>
      </c>
      <c r="S266" s="769"/>
      <c r="T266" s="768">
        <v>0</v>
      </c>
      <c r="U266" s="771"/>
      <c r="V266" s="137">
        <f t="shared" si="32"/>
        <v>0</v>
      </c>
      <c r="W266" s="15">
        <f t="shared" si="33"/>
        <v>0</v>
      </c>
      <c r="X266" s="48"/>
      <c r="Y266" s="60"/>
      <c r="Z266" s="61"/>
      <c r="AA266" s="41"/>
      <c r="AB266" s="40"/>
      <c r="AC266" s="40"/>
    </row>
    <row r="267" spans="1:29" ht="11.25" customHeight="1">
      <c r="A267" s="2"/>
      <c r="B267" s="766" t="s">
        <v>186</v>
      </c>
      <c r="C267" s="443"/>
      <c r="D267" s="443"/>
      <c r="E267" s="767"/>
      <c r="F267" s="770">
        <v>0</v>
      </c>
      <c r="G267" s="769"/>
      <c r="H267" s="768">
        <v>0</v>
      </c>
      <c r="I267" s="769"/>
      <c r="J267" s="768">
        <v>0</v>
      </c>
      <c r="K267" s="769"/>
      <c r="L267" s="768">
        <v>0</v>
      </c>
      <c r="M267" s="769"/>
      <c r="N267" s="768">
        <v>0</v>
      </c>
      <c r="O267" s="769"/>
      <c r="P267" s="768">
        <v>0</v>
      </c>
      <c r="Q267" s="769"/>
      <c r="R267" s="768">
        <v>0</v>
      </c>
      <c r="S267" s="769"/>
      <c r="T267" s="768">
        <v>0</v>
      </c>
      <c r="U267" s="771"/>
      <c r="V267" s="137">
        <f t="shared" si="32"/>
        <v>0</v>
      </c>
      <c r="W267" s="15">
        <f t="shared" si="33"/>
        <v>0</v>
      </c>
      <c r="X267" s="48"/>
      <c r="Y267" s="60"/>
      <c r="Z267" s="61"/>
      <c r="AA267" s="41"/>
      <c r="AB267" s="40"/>
      <c r="AC267" s="40"/>
    </row>
    <row r="268" spans="1:29" ht="11.25" customHeight="1">
      <c r="A268" s="2"/>
      <c r="B268" s="766" t="s">
        <v>187</v>
      </c>
      <c r="C268" s="443"/>
      <c r="D268" s="443"/>
      <c r="E268" s="767"/>
      <c r="F268" s="770">
        <v>0</v>
      </c>
      <c r="G268" s="769"/>
      <c r="H268" s="768">
        <v>0</v>
      </c>
      <c r="I268" s="769"/>
      <c r="J268" s="768">
        <v>0</v>
      </c>
      <c r="K268" s="769"/>
      <c r="L268" s="768">
        <v>0</v>
      </c>
      <c r="M268" s="769"/>
      <c r="N268" s="768">
        <v>0</v>
      </c>
      <c r="O268" s="769"/>
      <c r="P268" s="768">
        <v>0</v>
      </c>
      <c r="Q268" s="769"/>
      <c r="R268" s="768">
        <v>0</v>
      </c>
      <c r="S268" s="769"/>
      <c r="T268" s="768">
        <v>0</v>
      </c>
      <c r="U268" s="771"/>
      <c r="V268" s="137">
        <f t="shared" si="32"/>
        <v>0</v>
      </c>
      <c r="W268" s="15">
        <f t="shared" si="33"/>
        <v>0</v>
      </c>
      <c r="X268" s="48"/>
      <c r="Y268" s="60"/>
      <c r="Z268" s="61"/>
      <c r="AA268" s="41"/>
      <c r="AB268" s="40"/>
      <c r="AC268" s="40"/>
    </row>
    <row r="269" spans="1:29" ht="11.25" customHeight="1">
      <c r="A269" s="2"/>
      <c r="B269" s="766" t="s">
        <v>188</v>
      </c>
      <c r="C269" s="443"/>
      <c r="D269" s="443"/>
      <c r="E269" s="767"/>
      <c r="F269" s="770">
        <v>0</v>
      </c>
      <c r="G269" s="769"/>
      <c r="H269" s="768">
        <v>0</v>
      </c>
      <c r="I269" s="769"/>
      <c r="J269" s="768">
        <v>0</v>
      </c>
      <c r="K269" s="769"/>
      <c r="L269" s="768">
        <v>0</v>
      </c>
      <c r="M269" s="769"/>
      <c r="N269" s="768">
        <v>0</v>
      </c>
      <c r="O269" s="769"/>
      <c r="P269" s="768">
        <v>0</v>
      </c>
      <c r="Q269" s="769"/>
      <c r="R269" s="768">
        <v>0</v>
      </c>
      <c r="S269" s="769"/>
      <c r="T269" s="768">
        <v>0</v>
      </c>
      <c r="U269" s="771"/>
      <c r="V269" s="137">
        <f t="shared" si="32"/>
        <v>0</v>
      </c>
      <c r="W269" s="15">
        <f t="shared" si="33"/>
        <v>0</v>
      </c>
      <c r="X269" s="48"/>
      <c r="Y269" s="60"/>
      <c r="Z269" s="61"/>
      <c r="AA269" s="41"/>
      <c r="AB269" s="40"/>
      <c r="AC269" s="40"/>
    </row>
    <row r="270" spans="1:29" ht="11.25" customHeight="1">
      <c r="A270" s="2"/>
      <c r="B270" s="766" t="s">
        <v>189</v>
      </c>
      <c r="C270" s="443"/>
      <c r="D270" s="443"/>
      <c r="E270" s="767"/>
      <c r="F270" s="770">
        <v>0</v>
      </c>
      <c r="G270" s="769"/>
      <c r="H270" s="768">
        <v>0</v>
      </c>
      <c r="I270" s="769"/>
      <c r="J270" s="768">
        <v>0</v>
      </c>
      <c r="K270" s="769"/>
      <c r="L270" s="768">
        <v>0</v>
      </c>
      <c r="M270" s="769"/>
      <c r="N270" s="768">
        <v>0</v>
      </c>
      <c r="O270" s="769"/>
      <c r="P270" s="768">
        <v>0</v>
      </c>
      <c r="Q270" s="769"/>
      <c r="R270" s="768">
        <v>0</v>
      </c>
      <c r="S270" s="769"/>
      <c r="T270" s="768">
        <v>0</v>
      </c>
      <c r="U270" s="771"/>
      <c r="V270" s="137">
        <f t="shared" si="32"/>
        <v>0</v>
      </c>
      <c r="W270" s="15">
        <f t="shared" si="33"/>
        <v>0</v>
      </c>
      <c r="X270" s="48"/>
      <c r="Y270" s="60"/>
      <c r="Z270" s="61"/>
      <c r="AA270" s="41"/>
      <c r="AB270" s="40"/>
      <c r="AC270" s="40"/>
    </row>
    <row r="271" spans="1:29" ht="11.25" customHeight="1">
      <c r="A271" s="2"/>
      <c r="B271" s="766" t="s">
        <v>190</v>
      </c>
      <c r="C271" s="443"/>
      <c r="D271" s="443"/>
      <c r="E271" s="767"/>
      <c r="F271" s="770">
        <v>0</v>
      </c>
      <c r="G271" s="769"/>
      <c r="H271" s="768">
        <v>0</v>
      </c>
      <c r="I271" s="769"/>
      <c r="J271" s="768">
        <v>0</v>
      </c>
      <c r="K271" s="769"/>
      <c r="L271" s="768">
        <v>0</v>
      </c>
      <c r="M271" s="769"/>
      <c r="N271" s="768">
        <v>0</v>
      </c>
      <c r="O271" s="769"/>
      <c r="P271" s="768">
        <v>0</v>
      </c>
      <c r="Q271" s="769"/>
      <c r="R271" s="768">
        <v>0</v>
      </c>
      <c r="S271" s="769"/>
      <c r="T271" s="768">
        <v>0</v>
      </c>
      <c r="U271" s="771"/>
      <c r="V271" s="137">
        <f t="shared" si="32"/>
        <v>0</v>
      </c>
      <c r="W271" s="15">
        <f t="shared" si="33"/>
        <v>0</v>
      </c>
      <c r="X271" s="48"/>
      <c r="Y271" s="60"/>
      <c r="Z271" s="61"/>
      <c r="AA271" s="41"/>
      <c r="AB271" s="40"/>
      <c r="AC271" s="40"/>
    </row>
    <row r="272" spans="1:29" ht="11.25" customHeight="1">
      <c r="A272" s="2"/>
      <c r="B272" s="766" t="s">
        <v>191</v>
      </c>
      <c r="C272" s="443"/>
      <c r="D272" s="443"/>
      <c r="E272" s="767"/>
      <c r="F272" s="770">
        <v>0</v>
      </c>
      <c r="G272" s="769"/>
      <c r="H272" s="768">
        <v>0</v>
      </c>
      <c r="I272" s="769"/>
      <c r="J272" s="768">
        <v>0</v>
      </c>
      <c r="K272" s="769"/>
      <c r="L272" s="768">
        <v>0</v>
      </c>
      <c r="M272" s="769"/>
      <c r="N272" s="768">
        <v>0</v>
      </c>
      <c r="O272" s="769"/>
      <c r="P272" s="768">
        <v>0</v>
      </c>
      <c r="Q272" s="769"/>
      <c r="R272" s="768">
        <v>0</v>
      </c>
      <c r="S272" s="769"/>
      <c r="T272" s="768">
        <v>0</v>
      </c>
      <c r="U272" s="771"/>
      <c r="V272" s="137">
        <f t="shared" si="32"/>
        <v>0</v>
      </c>
      <c r="W272" s="15">
        <f t="shared" si="33"/>
        <v>0</v>
      </c>
      <c r="X272" s="48"/>
      <c r="Y272" s="60"/>
      <c r="Z272" s="61"/>
      <c r="AA272" s="41"/>
      <c r="AB272" s="40"/>
      <c r="AC272" s="40"/>
    </row>
    <row r="273" spans="1:29" ht="11.25" customHeight="1">
      <c r="A273" s="2"/>
      <c r="B273" s="766" t="s">
        <v>192</v>
      </c>
      <c r="C273" s="443"/>
      <c r="D273" s="443"/>
      <c r="E273" s="767"/>
      <c r="F273" s="770">
        <v>0</v>
      </c>
      <c r="G273" s="769"/>
      <c r="H273" s="768">
        <v>0</v>
      </c>
      <c r="I273" s="769"/>
      <c r="J273" s="768">
        <v>0</v>
      </c>
      <c r="K273" s="769"/>
      <c r="L273" s="768">
        <v>0</v>
      </c>
      <c r="M273" s="769"/>
      <c r="N273" s="768">
        <v>0</v>
      </c>
      <c r="O273" s="769"/>
      <c r="P273" s="768">
        <v>0</v>
      </c>
      <c r="Q273" s="769"/>
      <c r="R273" s="768">
        <v>0</v>
      </c>
      <c r="S273" s="769"/>
      <c r="T273" s="768">
        <v>0</v>
      </c>
      <c r="U273" s="771"/>
      <c r="V273" s="137">
        <f t="shared" si="32"/>
        <v>0</v>
      </c>
      <c r="W273" s="15">
        <f t="shared" si="33"/>
        <v>0</v>
      </c>
      <c r="X273" s="48"/>
      <c r="Y273" s="60"/>
      <c r="Z273" s="61"/>
      <c r="AA273" s="41"/>
      <c r="AB273" s="40"/>
      <c r="AC273" s="40"/>
    </row>
    <row r="274" spans="1:29" ht="11.25" customHeight="1">
      <c r="A274" s="2"/>
      <c r="B274" s="766" t="s">
        <v>193</v>
      </c>
      <c r="C274" s="443"/>
      <c r="D274" s="443"/>
      <c r="E274" s="767"/>
      <c r="F274" s="770">
        <v>0</v>
      </c>
      <c r="G274" s="769"/>
      <c r="H274" s="768">
        <v>0</v>
      </c>
      <c r="I274" s="769"/>
      <c r="J274" s="768">
        <v>0</v>
      </c>
      <c r="K274" s="769"/>
      <c r="L274" s="768">
        <v>0</v>
      </c>
      <c r="M274" s="769"/>
      <c r="N274" s="768">
        <v>0</v>
      </c>
      <c r="O274" s="769"/>
      <c r="P274" s="768">
        <v>0</v>
      </c>
      <c r="Q274" s="769"/>
      <c r="R274" s="768">
        <v>0</v>
      </c>
      <c r="S274" s="769"/>
      <c r="T274" s="768">
        <v>0</v>
      </c>
      <c r="U274" s="771"/>
      <c r="V274" s="137">
        <f t="shared" si="32"/>
        <v>0</v>
      </c>
      <c r="W274" s="15">
        <f t="shared" si="33"/>
        <v>0</v>
      </c>
      <c r="X274" s="48"/>
      <c r="Y274" s="60"/>
      <c r="Z274" s="61"/>
      <c r="AA274" s="41"/>
      <c r="AB274" s="40"/>
      <c r="AC274" s="40"/>
    </row>
    <row r="275" spans="1:29" ht="11.25" customHeight="1">
      <c r="A275" s="2"/>
      <c r="B275" s="766" t="s">
        <v>194</v>
      </c>
      <c r="C275" s="443"/>
      <c r="D275" s="443"/>
      <c r="E275" s="767"/>
      <c r="F275" s="770">
        <v>0</v>
      </c>
      <c r="G275" s="769"/>
      <c r="H275" s="768">
        <v>0</v>
      </c>
      <c r="I275" s="769"/>
      <c r="J275" s="768">
        <v>0</v>
      </c>
      <c r="K275" s="769"/>
      <c r="L275" s="768">
        <v>0</v>
      </c>
      <c r="M275" s="769"/>
      <c r="N275" s="768">
        <v>0</v>
      </c>
      <c r="O275" s="769"/>
      <c r="P275" s="768">
        <v>0</v>
      </c>
      <c r="Q275" s="769"/>
      <c r="R275" s="768">
        <v>0</v>
      </c>
      <c r="S275" s="769"/>
      <c r="T275" s="768">
        <v>0</v>
      </c>
      <c r="U275" s="771"/>
      <c r="V275" s="137">
        <f t="shared" si="32"/>
        <v>0</v>
      </c>
      <c r="W275" s="15">
        <f t="shared" si="33"/>
        <v>0</v>
      </c>
      <c r="X275" s="48"/>
      <c r="Y275" s="60"/>
      <c r="Z275" s="61"/>
      <c r="AA275" s="41"/>
      <c r="AB275" s="40"/>
      <c r="AC275" s="40"/>
    </row>
    <row r="276" spans="1:29" ht="11.25" customHeight="1">
      <c r="A276" s="2"/>
      <c r="B276" s="766" t="s">
        <v>195</v>
      </c>
      <c r="C276" s="443"/>
      <c r="D276" s="443"/>
      <c r="E276" s="767"/>
      <c r="F276" s="770">
        <v>0</v>
      </c>
      <c r="G276" s="769"/>
      <c r="H276" s="768">
        <v>0</v>
      </c>
      <c r="I276" s="769"/>
      <c r="J276" s="768">
        <v>0</v>
      </c>
      <c r="K276" s="769"/>
      <c r="L276" s="768">
        <v>0</v>
      </c>
      <c r="M276" s="769"/>
      <c r="N276" s="768">
        <v>0</v>
      </c>
      <c r="O276" s="769"/>
      <c r="P276" s="768">
        <v>0</v>
      </c>
      <c r="Q276" s="769"/>
      <c r="R276" s="768">
        <v>0</v>
      </c>
      <c r="S276" s="769"/>
      <c r="T276" s="768">
        <v>0</v>
      </c>
      <c r="U276" s="771"/>
      <c r="V276" s="137">
        <f t="shared" si="32"/>
        <v>0</v>
      </c>
      <c r="W276" s="15">
        <f t="shared" si="33"/>
        <v>0</v>
      </c>
      <c r="X276" s="48"/>
      <c r="Y276" s="60"/>
      <c r="Z276" s="61"/>
      <c r="AA276" s="41"/>
      <c r="AB276" s="40"/>
      <c r="AC276" s="40"/>
    </row>
    <row r="277" spans="1:29" ht="11.25" customHeight="1">
      <c r="A277" s="2"/>
      <c r="B277" s="766" t="s">
        <v>196</v>
      </c>
      <c r="C277" s="443"/>
      <c r="D277" s="443"/>
      <c r="E277" s="767"/>
      <c r="F277" s="770">
        <v>0</v>
      </c>
      <c r="G277" s="769"/>
      <c r="H277" s="768">
        <v>0</v>
      </c>
      <c r="I277" s="769"/>
      <c r="J277" s="768">
        <v>0</v>
      </c>
      <c r="K277" s="769"/>
      <c r="L277" s="768">
        <v>0</v>
      </c>
      <c r="M277" s="769"/>
      <c r="N277" s="768">
        <v>0</v>
      </c>
      <c r="O277" s="769"/>
      <c r="P277" s="768">
        <v>0</v>
      </c>
      <c r="Q277" s="769"/>
      <c r="R277" s="768">
        <v>0</v>
      </c>
      <c r="S277" s="769"/>
      <c r="T277" s="768">
        <v>0</v>
      </c>
      <c r="U277" s="771"/>
      <c r="V277" s="137">
        <f t="shared" si="32"/>
        <v>0</v>
      </c>
      <c r="W277" s="15">
        <f t="shared" si="33"/>
        <v>0</v>
      </c>
      <c r="X277" s="48"/>
      <c r="Y277" s="60"/>
      <c r="Z277" s="61"/>
      <c r="AA277" s="41"/>
      <c r="AB277" s="40"/>
      <c r="AC277" s="40"/>
    </row>
    <row r="278" spans="1:29" ht="11.25" customHeight="1">
      <c r="A278" s="2"/>
      <c r="B278" s="766" t="s">
        <v>197</v>
      </c>
      <c r="C278" s="443"/>
      <c r="D278" s="443"/>
      <c r="E278" s="767"/>
      <c r="F278" s="770">
        <v>0</v>
      </c>
      <c r="G278" s="769"/>
      <c r="H278" s="768">
        <v>0</v>
      </c>
      <c r="I278" s="769"/>
      <c r="J278" s="768">
        <v>0</v>
      </c>
      <c r="K278" s="769"/>
      <c r="L278" s="768">
        <v>0</v>
      </c>
      <c r="M278" s="769"/>
      <c r="N278" s="768">
        <v>0</v>
      </c>
      <c r="O278" s="769"/>
      <c r="P278" s="768">
        <v>0</v>
      </c>
      <c r="Q278" s="769"/>
      <c r="R278" s="768">
        <v>0</v>
      </c>
      <c r="S278" s="769"/>
      <c r="T278" s="768">
        <v>0</v>
      </c>
      <c r="U278" s="771"/>
      <c r="V278" s="137">
        <f t="shared" si="32"/>
        <v>0</v>
      </c>
      <c r="W278" s="15">
        <f t="shared" si="33"/>
        <v>0</v>
      </c>
      <c r="X278" s="48"/>
      <c r="Y278" s="60"/>
      <c r="Z278" s="61"/>
      <c r="AA278" s="41"/>
      <c r="AB278" s="40"/>
      <c r="AC278" s="40"/>
    </row>
    <row r="279" spans="1:29" ht="11.25" customHeight="1">
      <c r="A279" s="2"/>
      <c r="B279" s="766" t="s">
        <v>198</v>
      </c>
      <c r="C279" s="443"/>
      <c r="D279" s="443"/>
      <c r="E279" s="767"/>
      <c r="F279" s="770">
        <v>0</v>
      </c>
      <c r="G279" s="769"/>
      <c r="H279" s="768">
        <v>0</v>
      </c>
      <c r="I279" s="769"/>
      <c r="J279" s="768">
        <v>0</v>
      </c>
      <c r="K279" s="769"/>
      <c r="L279" s="768">
        <v>0</v>
      </c>
      <c r="M279" s="769"/>
      <c r="N279" s="768">
        <v>0</v>
      </c>
      <c r="O279" s="769"/>
      <c r="P279" s="768">
        <v>0</v>
      </c>
      <c r="Q279" s="769"/>
      <c r="R279" s="768">
        <v>0</v>
      </c>
      <c r="S279" s="769"/>
      <c r="T279" s="768">
        <v>0</v>
      </c>
      <c r="U279" s="771"/>
      <c r="V279" s="137">
        <f t="shared" si="32"/>
        <v>0</v>
      </c>
      <c r="W279" s="15">
        <f t="shared" si="33"/>
        <v>0</v>
      </c>
      <c r="X279" s="48"/>
      <c r="Y279" s="60"/>
      <c r="Z279" s="61"/>
      <c r="AA279" s="41"/>
      <c r="AB279" s="40"/>
      <c r="AC279" s="40"/>
    </row>
    <row r="280" spans="1:29" ht="11.25" customHeight="1">
      <c r="A280" s="2"/>
      <c r="B280" s="766" t="s">
        <v>199</v>
      </c>
      <c r="C280" s="443"/>
      <c r="D280" s="443"/>
      <c r="E280" s="767"/>
      <c r="F280" s="770">
        <v>0</v>
      </c>
      <c r="G280" s="769"/>
      <c r="H280" s="768">
        <v>0</v>
      </c>
      <c r="I280" s="769"/>
      <c r="J280" s="768">
        <v>0</v>
      </c>
      <c r="K280" s="769"/>
      <c r="L280" s="768">
        <v>0</v>
      </c>
      <c r="M280" s="769"/>
      <c r="N280" s="768">
        <v>0</v>
      </c>
      <c r="O280" s="769"/>
      <c r="P280" s="768">
        <v>0</v>
      </c>
      <c r="Q280" s="769"/>
      <c r="R280" s="768">
        <v>0</v>
      </c>
      <c r="S280" s="769"/>
      <c r="T280" s="768">
        <v>0</v>
      </c>
      <c r="U280" s="771"/>
      <c r="V280" s="137">
        <f t="shared" si="32"/>
        <v>0</v>
      </c>
      <c r="W280" s="15">
        <f t="shared" si="33"/>
        <v>0</v>
      </c>
      <c r="X280" s="48"/>
      <c r="Y280" s="60"/>
      <c r="Z280" s="61"/>
      <c r="AA280" s="41"/>
      <c r="AB280" s="40"/>
      <c r="AC280" s="40"/>
    </row>
    <row r="281" spans="1:29" ht="11.25" customHeight="1">
      <c r="A281" s="2"/>
      <c r="B281" s="766" t="s">
        <v>200</v>
      </c>
      <c r="C281" s="443"/>
      <c r="D281" s="443"/>
      <c r="E281" s="767"/>
      <c r="F281" s="770">
        <v>0</v>
      </c>
      <c r="G281" s="769"/>
      <c r="H281" s="768">
        <v>0</v>
      </c>
      <c r="I281" s="769"/>
      <c r="J281" s="768">
        <v>0</v>
      </c>
      <c r="K281" s="769"/>
      <c r="L281" s="768">
        <v>0</v>
      </c>
      <c r="M281" s="769"/>
      <c r="N281" s="768">
        <v>0</v>
      </c>
      <c r="O281" s="769"/>
      <c r="P281" s="768">
        <v>0</v>
      </c>
      <c r="Q281" s="769"/>
      <c r="R281" s="768">
        <v>0</v>
      </c>
      <c r="S281" s="769"/>
      <c r="T281" s="768">
        <v>0</v>
      </c>
      <c r="U281" s="771"/>
      <c r="V281" s="137">
        <f t="shared" si="32"/>
        <v>0</v>
      </c>
      <c r="W281" s="15">
        <f t="shared" si="33"/>
        <v>0</v>
      </c>
      <c r="X281" s="48"/>
      <c r="Y281" s="60"/>
      <c r="Z281" s="61"/>
      <c r="AA281" s="41"/>
      <c r="AB281" s="40"/>
      <c r="AC281" s="40"/>
    </row>
    <row r="282" spans="1:29" ht="11.25" customHeight="1">
      <c r="A282" s="2"/>
      <c r="B282" s="766" t="s">
        <v>201</v>
      </c>
      <c r="C282" s="443"/>
      <c r="D282" s="443"/>
      <c r="E282" s="767"/>
      <c r="F282" s="770">
        <v>0</v>
      </c>
      <c r="G282" s="769"/>
      <c r="H282" s="768">
        <v>0</v>
      </c>
      <c r="I282" s="769"/>
      <c r="J282" s="768">
        <v>0</v>
      </c>
      <c r="K282" s="769"/>
      <c r="L282" s="768">
        <v>0</v>
      </c>
      <c r="M282" s="769"/>
      <c r="N282" s="768">
        <v>0</v>
      </c>
      <c r="O282" s="769"/>
      <c r="P282" s="768">
        <v>0</v>
      </c>
      <c r="Q282" s="769"/>
      <c r="R282" s="768">
        <v>0</v>
      </c>
      <c r="S282" s="769"/>
      <c r="T282" s="768">
        <v>0</v>
      </c>
      <c r="U282" s="771"/>
      <c r="V282" s="137">
        <f t="shared" si="32"/>
        <v>0</v>
      </c>
      <c r="W282" s="15">
        <f t="shared" si="33"/>
        <v>0</v>
      </c>
      <c r="X282" s="48"/>
      <c r="Y282" s="60"/>
      <c r="Z282" s="61"/>
      <c r="AA282" s="41"/>
      <c r="AB282" s="40"/>
      <c r="AC282" s="40"/>
    </row>
    <row r="283" spans="1:29" ht="11.25" customHeight="1" thickBot="1">
      <c r="A283" s="2"/>
      <c r="B283" s="766" t="s">
        <v>202</v>
      </c>
      <c r="C283" s="443"/>
      <c r="D283" s="443"/>
      <c r="E283" s="767"/>
      <c r="F283" s="770">
        <v>0</v>
      </c>
      <c r="G283" s="769"/>
      <c r="H283" s="768">
        <v>0</v>
      </c>
      <c r="I283" s="769"/>
      <c r="J283" s="768">
        <v>0</v>
      </c>
      <c r="K283" s="769"/>
      <c r="L283" s="768">
        <v>0</v>
      </c>
      <c r="M283" s="769"/>
      <c r="N283" s="768">
        <v>0</v>
      </c>
      <c r="O283" s="769"/>
      <c r="P283" s="768">
        <v>0</v>
      </c>
      <c r="Q283" s="769"/>
      <c r="R283" s="768">
        <v>0</v>
      </c>
      <c r="S283" s="769"/>
      <c r="T283" s="768">
        <v>0</v>
      </c>
      <c r="U283" s="771"/>
      <c r="V283" s="138">
        <f t="shared" si="32"/>
        <v>0</v>
      </c>
      <c r="W283" s="23">
        <f t="shared" si="33"/>
        <v>0</v>
      </c>
      <c r="X283" s="48"/>
      <c r="Y283" s="60"/>
      <c r="Z283" s="61"/>
      <c r="AA283" s="41"/>
      <c r="AB283" s="40"/>
      <c r="AC283" s="40"/>
    </row>
    <row r="284" spans="1:29" s="67" customFormat="1" ht="18.75" customHeight="1" thickTop="1" thickBot="1">
      <c r="B284" s="823" t="s">
        <v>85</v>
      </c>
      <c r="C284" s="824"/>
      <c r="D284" s="824"/>
      <c r="E284" s="825"/>
      <c r="F284" s="826">
        <f>SUM(F260:G283)</f>
        <v>0</v>
      </c>
      <c r="G284" s="822"/>
      <c r="H284" s="820">
        <f>SUM(H260:I283)</f>
        <v>0</v>
      </c>
      <c r="I284" s="822"/>
      <c r="J284" s="820">
        <f>SUM(J260:K283)</f>
        <v>0</v>
      </c>
      <c r="K284" s="822"/>
      <c r="L284" s="820">
        <f>SUM(L260:M283)</f>
        <v>0</v>
      </c>
      <c r="M284" s="822"/>
      <c r="N284" s="820">
        <f>SUM(N260:O283)</f>
        <v>0</v>
      </c>
      <c r="O284" s="822"/>
      <c r="P284" s="820">
        <f>SUM(P260:Q283)</f>
        <v>0</v>
      </c>
      <c r="Q284" s="822"/>
      <c r="R284" s="820">
        <f>SUM(R260:S283)</f>
        <v>0</v>
      </c>
      <c r="S284" s="822"/>
      <c r="T284" s="820">
        <f>SUM(T260:U283)</f>
        <v>0</v>
      </c>
      <c r="U284" s="821"/>
      <c r="V284" s="119">
        <f>SUM(V260:V283)</f>
        <v>0</v>
      </c>
      <c r="W284" s="68">
        <f>SUM(W260:W283)</f>
        <v>0</v>
      </c>
      <c r="X284" s="69"/>
      <c r="Y284" s="70"/>
      <c r="Z284" s="71"/>
      <c r="AA284" s="72"/>
      <c r="AB284" s="73"/>
      <c r="AC284" s="73"/>
    </row>
    <row r="285" spans="1:29" ht="11.25" customHeight="1">
      <c r="X285" s="49"/>
      <c r="Y285" s="49"/>
      <c r="Z285" s="49"/>
      <c r="AA285" s="2"/>
      <c r="AB285" s="2"/>
      <c r="AC285" s="2"/>
    </row>
    <row r="286" spans="1:29" ht="18" customHeight="1" thickBot="1">
      <c r="B286" s="760">
        <f>B228</f>
        <v>5</v>
      </c>
      <c r="C286" s="760"/>
      <c r="D286" s="760"/>
      <c r="E286" s="760"/>
      <c r="F286" s="761">
        <v>3</v>
      </c>
      <c r="G286" s="761"/>
      <c r="H286" s="856"/>
      <c r="I286" s="856"/>
      <c r="J286" s="233"/>
      <c r="K286" s="233"/>
    </row>
    <row r="287" spans="1:29" ht="11.25" customHeight="1">
      <c r="B287" s="754" t="s">
        <v>5</v>
      </c>
      <c r="C287" s="755"/>
      <c r="D287" s="755"/>
      <c r="E287" s="756"/>
      <c r="F287" s="747" t="s">
        <v>278</v>
      </c>
      <c r="G287" s="748"/>
      <c r="H287" s="747" t="s">
        <v>279</v>
      </c>
      <c r="I287" s="748"/>
      <c r="J287" s="747" t="s">
        <v>280</v>
      </c>
      <c r="K287" s="748"/>
      <c r="L287" s="747" t="s">
        <v>281</v>
      </c>
      <c r="M287" s="748"/>
      <c r="N287" s="747" t="s">
        <v>282</v>
      </c>
      <c r="O287" s="749"/>
      <c r="P287" s="747" t="s">
        <v>283</v>
      </c>
      <c r="Q287" s="748"/>
      <c r="R287" s="747" t="s">
        <v>284</v>
      </c>
      <c r="S287" s="748"/>
      <c r="T287" s="747" t="s">
        <v>285</v>
      </c>
      <c r="U287" s="749"/>
      <c r="V287" s="750" t="s">
        <v>85</v>
      </c>
      <c r="W287" s="751"/>
      <c r="X287" s="44"/>
      <c r="Y287" s="45"/>
      <c r="Z287" s="45"/>
      <c r="AA287" s="39"/>
      <c r="AB287" s="42"/>
      <c r="AC287" s="42"/>
    </row>
    <row r="288" spans="1:29" ht="11.25" customHeight="1" thickBot="1">
      <c r="A288" s="2"/>
      <c r="B288" s="757"/>
      <c r="C288" s="758"/>
      <c r="D288" s="758"/>
      <c r="E288" s="759"/>
      <c r="F288" s="752" t="s">
        <v>127</v>
      </c>
      <c r="G288" s="753"/>
      <c r="H288" s="738" t="s">
        <v>127</v>
      </c>
      <c r="I288" s="753"/>
      <c r="J288" s="738" t="s">
        <v>127</v>
      </c>
      <c r="K288" s="753"/>
      <c r="L288" s="738" t="s">
        <v>127</v>
      </c>
      <c r="M288" s="753"/>
      <c r="N288" s="738" t="s">
        <v>127</v>
      </c>
      <c r="O288" s="753"/>
      <c r="P288" s="738" t="s">
        <v>127</v>
      </c>
      <c r="Q288" s="753"/>
      <c r="R288" s="738" t="s">
        <v>127</v>
      </c>
      <c r="S288" s="753"/>
      <c r="T288" s="738" t="s">
        <v>127</v>
      </c>
      <c r="U288" s="739"/>
      <c r="V288" s="740" t="s">
        <v>128</v>
      </c>
      <c r="W288" s="741"/>
      <c r="X288" s="44"/>
      <c r="Y288" s="50"/>
      <c r="Z288" s="57"/>
      <c r="AA288" s="39"/>
      <c r="AB288" s="39"/>
      <c r="AC288" s="42"/>
    </row>
    <row r="289" spans="1:29" ht="11.25" customHeight="1">
      <c r="A289" s="2"/>
      <c r="B289" s="742" t="s">
        <v>179</v>
      </c>
      <c r="C289" s="743"/>
      <c r="D289" s="743"/>
      <c r="E289" s="744"/>
      <c r="F289" s="745">
        <v>0</v>
      </c>
      <c r="G289" s="746"/>
      <c r="H289" s="736">
        <v>0</v>
      </c>
      <c r="I289" s="746"/>
      <c r="J289" s="736">
        <v>0</v>
      </c>
      <c r="K289" s="746"/>
      <c r="L289" s="736">
        <v>0</v>
      </c>
      <c r="M289" s="746"/>
      <c r="N289" s="736">
        <v>0</v>
      </c>
      <c r="O289" s="746"/>
      <c r="P289" s="736">
        <v>0</v>
      </c>
      <c r="Q289" s="746"/>
      <c r="R289" s="736">
        <v>0</v>
      </c>
      <c r="S289" s="746"/>
      <c r="T289" s="736">
        <v>0</v>
      </c>
      <c r="U289" s="737"/>
      <c r="V289" s="396">
        <f t="shared" ref="V289:V312" si="34">IF($W$313=0,0,(W289/$W$313))</f>
        <v>0</v>
      </c>
      <c r="W289" s="194">
        <f t="shared" ref="W289:W312" si="35">SUM(F289:U289)</f>
        <v>0</v>
      </c>
      <c r="X289" s="48"/>
      <c r="Y289" s="60"/>
      <c r="Z289" s="61"/>
      <c r="AA289" s="41"/>
      <c r="AB289" s="40"/>
      <c r="AC289" s="40"/>
    </row>
    <row r="290" spans="1:29" ht="11.25" customHeight="1">
      <c r="A290" s="2"/>
      <c r="B290" s="731" t="s">
        <v>180</v>
      </c>
      <c r="C290" s="732"/>
      <c r="D290" s="732"/>
      <c r="E290" s="733"/>
      <c r="F290" s="734">
        <v>0</v>
      </c>
      <c r="G290" s="735"/>
      <c r="H290" s="729">
        <v>0</v>
      </c>
      <c r="I290" s="735"/>
      <c r="J290" s="729">
        <v>0</v>
      </c>
      <c r="K290" s="735"/>
      <c r="L290" s="729">
        <v>0</v>
      </c>
      <c r="M290" s="735"/>
      <c r="N290" s="729">
        <v>0</v>
      </c>
      <c r="O290" s="735"/>
      <c r="P290" s="729">
        <v>0</v>
      </c>
      <c r="Q290" s="735"/>
      <c r="R290" s="729">
        <v>0</v>
      </c>
      <c r="S290" s="735"/>
      <c r="T290" s="729">
        <v>0</v>
      </c>
      <c r="U290" s="730"/>
      <c r="V290" s="397">
        <f t="shared" si="34"/>
        <v>0</v>
      </c>
      <c r="W290" s="198">
        <f t="shared" si="35"/>
        <v>0</v>
      </c>
      <c r="X290" s="48"/>
      <c r="Y290" s="60"/>
      <c r="Z290" s="61"/>
      <c r="AA290" s="41"/>
      <c r="AB290" s="40"/>
      <c r="AC290" s="40"/>
    </row>
    <row r="291" spans="1:29" ht="11.25" customHeight="1">
      <c r="A291" s="2"/>
      <c r="B291" s="731" t="s">
        <v>181</v>
      </c>
      <c r="C291" s="732"/>
      <c r="D291" s="732"/>
      <c r="E291" s="733"/>
      <c r="F291" s="734">
        <v>0</v>
      </c>
      <c r="G291" s="735"/>
      <c r="H291" s="729">
        <v>0</v>
      </c>
      <c r="I291" s="735"/>
      <c r="J291" s="729">
        <v>0</v>
      </c>
      <c r="K291" s="735"/>
      <c r="L291" s="729">
        <v>0</v>
      </c>
      <c r="M291" s="735"/>
      <c r="N291" s="729">
        <v>0</v>
      </c>
      <c r="O291" s="735"/>
      <c r="P291" s="729">
        <v>0</v>
      </c>
      <c r="Q291" s="735"/>
      <c r="R291" s="729">
        <v>0</v>
      </c>
      <c r="S291" s="735"/>
      <c r="T291" s="729">
        <v>0</v>
      </c>
      <c r="U291" s="730"/>
      <c r="V291" s="397">
        <f t="shared" si="34"/>
        <v>0</v>
      </c>
      <c r="W291" s="198">
        <f t="shared" si="35"/>
        <v>0</v>
      </c>
      <c r="X291" s="48"/>
      <c r="Y291" s="60"/>
      <c r="Z291" s="61"/>
      <c r="AA291" s="41"/>
      <c r="AB291" s="40"/>
      <c r="AC291" s="40"/>
    </row>
    <row r="292" spans="1:29" ht="11.25" customHeight="1">
      <c r="A292" s="2"/>
      <c r="B292" s="731" t="s">
        <v>182</v>
      </c>
      <c r="C292" s="732"/>
      <c r="D292" s="732"/>
      <c r="E292" s="733"/>
      <c r="F292" s="734">
        <v>0</v>
      </c>
      <c r="G292" s="735"/>
      <c r="H292" s="729">
        <v>0</v>
      </c>
      <c r="I292" s="735"/>
      <c r="J292" s="729">
        <v>0</v>
      </c>
      <c r="K292" s="735"/>
      <c r="L292" s="729">
        <v>0</v>
      </c>
      <c r="M292" s="735"/>
      <c r="N292" s="729">
        <v>0</v>
      </c>
      <c r="O292" s="735"/>
      <c r="P292" s="729">
        <v>0</v>
      </c>
      <c r="Q292" s="735"/>
      <c r="R292" s="729">
        <v>0</v>
      </c>
      <c r="S292" s="735"/>
      <c r="T292" s="729">
        <v>0</v>
      </c>
      <c r="U292" s="730"/>
      <c r="V292" s="397">
        <f t="shared" si="34"/>
        <v>0</v>
      </c>
      <c r="W292" s="198">
        <f t="shared" si="35"/>
        <v>0</v>
      </c>
      <c r="X292" s="48"/>
      <c r="Y292" s="60"/>
      <c r="Z292" s="61"/>
      <c r="AA292" s="41"/>
      <c r="AB292" s="40"/>
      <c r="AC292" s="40"/>
    </row>
    <row r="293" spans="1:29" ht="11.25" customHeight="1">
      <c r="A293" s="2"/>
      <c r="B293" s="731" t="s">
        <v>183</v>
      </c>
      <c r="C293" s="732"/>
      <c r="D293" s="732"/>
      <c r="E293" s="733"/>
      <c r="F293" s="734">
        <v>0</v>
      </c>
      <c r="G293" s="735"/>
      <c r="H293" s="729">
        <v>0</v>
      </c>
      <c r="I293" s="735"/>
      <c r="J293" s="729">
        <v>0</v>
      </c>
      <c r="K293" s="735"/>
      <c r="L293" s="729">
        <v>0</v>
      </c>
      <c r="M293" s="735"/>
      <c r="N293" s="729">
        <v>0</v>
      </c>
      <c r="O293" s="735"/>
      <c r="P293" s="729">
        <v>0</v>
      </c>
      <c r="Q293" s="735"/>
      <c r="R293" s="729">
        <v>0</v>
      </c>
      <c r="S293" s="735"/>
      <c r="T293" s="729">
        <v>0</v>
      </c>
      <c r="U293" s="730"/>
      <c r="V293" s="397">
        <f t="shared" si="34"/>
        <v>0</v>
      </c>
      <c r="W293" s="198">
        <f t="shared" si="35"/>
        <v>0</v>
      </c>
      <c r="X293" s="48"/>
      <c r="Y293" s="60"/>
      <c r="Z293" s="61"/>
      <c r="AA293" s="41"/>
      <c r="AB293" s="40"/>
      <c r="AC293" s="40"/>
    </row>
    <row r="294" spans="1:29" ht="11.25" customHeight="1">
      <c r="A294" s="2"/>
      <c r="B294" s="731" t="s">
        <v>184</v>
      </c>
      <c r="C294" s="732"/>
      <c r="D294" s="732"/>
      <c r="E294" s="733"/>
      <c r="F294" s="734">
        <v>0</v>
      </c>
      <c r="G294" s="735"/>
      <c r="H294" s="729">
        <v>0</v>
      </c>
      <c r="I294" s="735"/>
      <c r="J294" s="729">
        <v>0</v>
      </c>
      <c r="K294" s="735"/>
      <c r="L294" s="729">
        <v>0</v>
      </c>
      <c r="M294" s="735"/>
      <c r="N294" s="729">
        <v>0</v>
      </c>
      <c r="O294" s="735"/>
      <c r="P294" s="729">
        <v>0</v>
      </c>
      <c r="Q294" s="735"/>
      <c r="R294" s="729">
        <v>0</v>
      </c>
      <c r="S294" s="735"/>
      <c r="T294" s="729">
        <v>0</v>
      </c>
      <c r="U294" s="730"/>
      <c r="V294" s="397">
        <f t="shared" si="34"/>
        <v>0</v>
      </c>
      <c r="W294" s="198">
        <f t="shared" si="35"/>
        <v>0</v>
      </c>
      <c r="X294" s="48"/>
      <c r="Y294" s="60"/>
      <c r="Z294" s="61"/>
      <c r="AA294" s="41"/>
      <c r="AB294" s="40"/>
      <c r="AC294" s="40"/>
    </row>
    <row r="295" spans="1:29" ht="11.25" customHeight="1">
      <c r="A295" s="2"/>
      <c r="B295" s="731" t="s">
        <v>185</v>
      </c>
      <c r="C295" s="732"/>
      <c r="D295" s="732"/>
      <c r="E295" s="733"/>
      <c r="F295" s="734">
        <v>0</v>
      </c>
      <c r="G295" s="735"/>
      <c r="H295" s="729">
        <v>0</v>
      </c>
      <c r="I295" s="735"/>
      <c r="J295" s="729">
        <v>0</v>
      </c>
      <c r="K295" s="735"/>
      <c r="L295" s="729">
        <v>0</v>
      </c>
      <c r="M295" s="735"/>
      <c r="N295" s="729">
        <v>0</v>
      </c>
      <c r="O295" s="735"/>
      <c r="P295" s="729">
        <v>0</v>
      </c>
      <c r="Q295" s="735"/>
      <c r="R295" s="729">
        <v>0</v>
      </c>
      <c r="S295" s="735"/>
      <c r="T295" s="729">
        <v>0</v>
      </c>
      <c r="U295" s="730"/>
      <c r="V295" s="397">
        <f t="shared" si="34"/>
        <v>0</v>
      </c>
      <c r="W295" s="198">
        <f t="shared" si="35"/>
        <v>0</v>
      </c>
      <c r="X295" s="48"/>
      <c r="Y295" s="60"/>
      <c r="Z295" s="61"/>
      <c r="AA295" s="41"/>
      <c r="AB295" s="40"/>
      <c r="AC295" s="40"/>
    </row>
    <row r="296" spans="1:29" ht="11.25" customHeight="1">
      <c r="A296" s="2"/>
      <c r="B296" s="731" t="s">
        <v>186</v>
      </c>
      <c r="C296" s="732"/>
      <c r="D296" s="732"/>
      <c r="E296" s="733"/>
      <c r="F296" s="734">
        <v>0</v>
      </c>
      <c r="G296" s="735"/>
      <c r="H296" s="729">
        <v>0</v>
      </c>
      <c r="I296" s="735"/>
      <c r="J296" s="729">
        <v>0</v>
      </c>
      <c r="K296" s="735"/>
      <c r="L296" s="729">
        <v>0</v>
      </c>
      <c r="M296" s="735"/>
      <c r="N296" s="729">
        <v>0</v>
      </c>
      <c r="O296" s="735"/>
      <c r="P296" s="729">
        <v>0</v>
      </c>
      <c r="Q296" s="735"/>
      <c r="R296" s="729">
        <v>0</v>
      </c>
      <c r="S296" s="735"/>
      <c r="T296" s="729">
        <v>0</v>
      </c>
      <c r="U296" s="730"/>
      <c r="V296" s="397">
        <f t="shared" si="34"/>
        <v>0</v>
      </c>
      <c r="W296" s="198">
        <f t="shared" si="35"/>
        <v>0</v>
      </c>
      <c r="X296" s="48"/>
      <c r="Y296" s="60"/>
      <c r="Z296" s="61"/>
      <c r="AA296" s="41"/>
      <c r="AB296" s="40"/>
      <c r="AC296" s="40"/>
    </row>
    <row r="297" spans="1:29" ht="11.25" customHeight="1">
      <c r="A297" s="2"/>
      <c r="B297" s="731" t="s">
        <v>187</v>
      </c>
      <c r="C297" s="732"/>
      <c r="D297" s="732"/>
      <c r="E297" s="733"/>
      <c r="F297" s="734">
        <v>0</v>
      </c>
      <c r="G297" s="735"/>
      <c r="H297" s="729">
        <v>0</v>
      </c>
      <c r="I297" s="735"/>
      <c r="J297" s="729">
        <v>0</v>
      </c>
      <c r="K297" s="735"/>
      <c r="L297" s="729">
        <v>0</v>
      </c>
      <c r="M297" s="735"/>
      <c r="N297" s="729">
        <v>0</v>
      </c>
      <c r="O297" s="735"/>
      <c r="P297" s="729">
        <v>0</v>
      </c>
      <c r="Q297" s="735"/>
      <c r="R297" s="729">
        <v>0</v>
      </c>
      <c r="S297" s="735"/>
      <c r="T297" s="729">
        <v>0</v>
      </c>
      <c r="U297" s="730"/>
      <c r="V297" s="397">
        <f t="shared" si="34"/>
        <v>0</v>
      </c>
      <c r="W297" s="198">
        <f t="shared" si="35"/>
        <v>0</v>
      </c>
      <c r="X297" s="48"/>
      <c r="Y297" s="60"/>
      <c r="Z297" s="61"/>
      <c r="AA297" s="41"/>
      <c r="AB297" s="40"/>
      <c r="AC297" s="40"/>
    </row>
    <row r="298" spans="1:29" ht="11.25" customHeight="1">
      <c r="A298" s="2"/>
      <c r="B298" s="731" t="s">
        <v>188</v>
      </c>
      <c r="C298" s="732"/>
      <c r="D298" s="732"/>
      <c r="E298" s="733"/>
      <c r="F298" s="734">
        <v>0</v>
      </c>
      <c r="G298" s="735"/>
      <c r="H298" s="729">
        <v>0</v>
      </c>
      <c r="I298" s="735"/>
      <c r="J298" s="729">
        <v>0</v>
      </c>
      <c r="K298" s="735"/>
      <c r="L298" s="729">
        <v>0</v>
      </c>
      <c r="M298" s="735"/>
      <c r="N298" s="729">
        <v>0</v>
      </c>
      <c r="O298" s="735"/>
      <c r="P298" s="729">
        <v>0</v>
      </c>
      <c r="Q298" s="735"/>
      <c r="R298" s="729">
        <v>0</v>
      </c>
      <c r="S298" s="735"/>
      <c r="T298" s="729">
        <v>0</v>
      </c>
      <c r="U298" s="730"/>
      <c r="V298" s="397">
        <f t="shared" si="34"/>
        <v>0</v>
      </c>
      <c r="W298" s="198">
        <f t="shared" si="35"/>
        <v>0</v>
      </c>
      <c r="X298" s="48"/>
      <c r="Y298" s="60"/>
      <c r="Z298" s="61"/>
      <c r="AA298" s="41"/>
      <c r="AB298" s="40"/>
      <c r="AC298" s="40"/>
    </row>
    <row r="299" spans="1:29" ht="11.25" customHeight="1">
      <c r="A299" s="2"/>
      <c r="B299" s="731" t="s">
        <v>189</v>
      </c>
      <c r="C299" s="732"/>
      <c r="D299" s="732"/>
      <c r="E299" s="733"/>
      <c r="F299" s="734">
        <v>0</v>
      </c>
      <c r="G299" s="735"/>
      <c r="H299" s="729">
        <v>0</v>
      </c>
      <c r="I299" s="735"/>
      <c r="J299" s="729">
        <v>0</v>
      </c>
      <c r="K299" s="735"/>
      <c r="L299" s="729">
        <v>0</v>
      </c>
      <c r="M299" s="735"/>
      <c r="N299" s="729">
        <v>0</v>
      </c>
      <c r="O299" s="735"/>
      <c r="P299" s="729">
        <v>0</v>
      </c>
      <c r="Q299" s="735"/>
      <c r="R299" s="729">
        <v>0</v>
      </c>
      <c r="S299" s="735"/>
      <c r="T299" s="729">
        <v>0</v>
      </c>
      <c r="U299" s="730"/>
      <c r="V299" s="397">
        <f t="shared" si="34"/>
        <v>0</v>
      </c>
      <c r="W299" s="198">
        <f t="shared" si="35"/>
        <v>0</v>
      </c>
      <c r="X299" s="48"/>
      <c r="Y299" s="60"/>
      <c r="Z299" s="61"/>
      <c r="AA299" s="41"/>
      <c r="AB299" s="40"/>
      <c r="AC299" s="40"/>
    </row>
    <row r="300" spans="1:29" ht="11.25" customHeight="1">
      <c r="A300" s="2"/>
      <c r="B300" s="731" t="s">
        <v>190</v>
      </c>
      <c r="C300" s="732"/>
      <c r="D300" s="732"/>
      <c r="E300" s="733"/>
      <c r="F300" s="734">
        <v>0</v>
      </c>
      <c r="G300" s="735"/>
      <c r="H300" s="729">
        <v>0</v>
      </c>
      <c r="I300" s="735"/>
      <c r="J300" s="729">
        <v>0</v>
      </c>
      <c r="K300" s="735"/>
      <c r="L300" s="729">
        <v>0</v>
      </c>
      <c r="M300" s="735"/>
      <c r="N300" s="729">
        <v>0</v>
      </c>
      <c r="O300" s="735"/>
      <c r="P300" s="729">
        <v>0</v>
      </c>
      <c r="Q300" s="735"/>
      <c r="R300" s="729">
        <v>0</v>
      </c>
      <c r="S300" s="735"/>
      <c r="T300" s="729">
        <v>0</v>
      </c>
      <c r="U300" s="730"/>
      <c r="V300" s="397">
        <f t="shared" si="34"/>
        <v>0</v>
      </c>
      <c r="W300" s="198">
        <f t="shared" si="35"/>
        <v>0</v>
      </c>
      <c r="X300" s="48"/>
      <c r="Y300" s="60"/>
      <c r="Z300" s="61"/>
      <c r="AA300" s="41"/>
      <c r="AB300" s="40"/>
      <c r="AC300" s="40"/>
    </row>
    <row r="301" spans="1:29" ht="11.25" customHeight="1">
      <c r="A301" s="2"/>
      <c r="B301" s="731" t="s">
        <v>191</v>
      </c>
      <c r="C301" s="732"/>
      <c r="D301" s="732"/>
      <c r="E301" s="733"/>
      <c r="F301" s="734">
        <v>0</v>
      </c>
      <c r="G301" s="735"/>
      <c r="H301" s="729">
        <v>0</v>
      </c>
      <c r="I301" s="735"/>
      <c r="J301" s="729">
        <v>0</v>
      </c>
      <c r="K301" s="735"/>
      <c r="L301" s="729">
        <v>0</v>
      </c>
      <c r="M301" s="735"/>
      <c r="N301" s="729">
        <v>0</v>
      </c>
      <c r="O301" s="735"/>
      <c r="P301" s="729">
        <v>0</v>
      </c>
      <c r="Q301" s="735"/>
      <c r="R301" s="729">
        <v>0</v>
      </c>
      <c r="S301" s="735"/>
      <c r="T301" s="729">
        <v>0</v>
      </c>
      <c r="U301" s="730"/>
      <c r="V301" s="397">
        <f t="shared" si="34"/>
        <v>0</v>
      </c>
      <c r="W301" s="198">
        <f t="shared" si="35"/>
        <v>0</v>
      </c>
      <c r="X301" s="48"/>
      <c r="Y301" s="60"/>
      <c r="Z301" s="61"/>
      <c r="AA301" s="41"/>
      <c r="AB301" s="40"/>
      <c r="AC301" s="40"/>
    </row>
    <row r="302" spans="1:29" ht="11.25" customHeight="1">
      <c r="A302" s="2"/>
      <c r="B302" s="731" t="s">
        <v>192</v>
      </c>
      <c r="C302" s="732"/>
      <c r="D302" s="732"/>
      <c r="E302" s="733"/>
      <c r="F302" s="734">
        <v>0</v>
      </c>
      <c r="G302" s="735"/>
      <c r="H302" s="729">
        <v>0</v>
      </c>
      <c r="I302" s="735"/>
      <c r="J302" s="729">
        <v>0</v>
      </c>
      <c r="K302" s="735"/>
      <c r="L302" s="729">
        <v>0</v>
      </c>
      <c r="M302" s="735"/>
      <c r="N302" s="729">
        <v>0</v>
      </c>
      <c r="O302" s="735"/>
      <c r="P302" s="729">
        <v>0</v>
      </c>
      <c r="Q302" s="735"/>
      <c r="R302" s="729">
        <v>0</v>
      </c>
      <c r="S302" s="735"/>
      <c r="T302" s="729">
        <v>0</v>
      </c>
      <c r="U302" s="730"/>
      <c r="V302" s="397">
        <f t="shared" si="34"/>
        <v>0</v>
      </c>
      <c r="W302" s="198">
        <f t="shared" si="35"/>
        <v>0</v>
      </c>
      <c r="X302" s="48"/>
      <c r="Y302" s="60"/>
      <c r="Z302" s="61"/>
      <c r="AA302" s="41"/>
      <c r="AB302" s="40"/>
      <c r="AC302" s="40"/>
    </row>
    <row r="303" spans="1:29" ht="11.25" customHeight="1">
      <c r="A303" s="2"/>
      <c r="B303" s="731" t="s">
        <v>193</v>
      </c>
      <c r="C303" s="732"/>
      <c r="D303" s="732"/>
      <c r="E303" s="733"/>
      <c r="F303" s="734">
        <v>0</v>
      </c>
      <c r="G303" s="735"/>
      <c r="H303" s="729">
        <v>0</v>
      </c>
      <c r="I303" s="735"/>
      <c r="J303" s="729">
        <v>0</v>
      </c>
      <c r="K303" s="735"/>
      <c r="L303" s="729">
        <v>0</v>
      </c>
      <c r="M303" s="735"/>
      <c r="N303" s="729">
        <v>0</v>
      </c>
      <c r="O303" s="735"/>
      <c r="P303" s="729">
        <v>0</v>
      </c>
      <c r="Q303" s="735"/>
      <c r="R303" s="729">
        <v>0</v>
      </c>
      <c r="S303" s="735"/>
      <c r="T303" s="729">
        <v>0</v>
      </c>
      <c r="U303" s="730"/>
      <c r="V303" s="397">
        <f t="shared" si="34"/>
        <v>0</v>
      </c>
      <c r="W303" s="198">
        <f t="shared" si="35"/>
        <v>0</v>
      </c>
      <c r="X303" s="48"/>
      <c r="Y303" s="60"/>
      <c r="Z303" s="61"/>
      <c r="AA303" s="41"/>
      <c r="AB303" s="40"/>
      <c r="AC303" s="40"/>
    </row>
    <row r="304" spans="1:29" ht="11.25" customHeight="1">
      <c r="A304" s="2"/>
      <c r="B304" s="731" t="s">
        <v>194</v>
      </c>
      <c r="C304" s="732"/>
      <c r="D304" s="732"/>
      <c r="E304" s="733"/>
      <c r="F304" s="734">
        <v>0</v>
      </c>
      <c r="G304" s="735"/>
      <c r="H304" s="729">
        <v>0</v>
      </c>
      <c r="I304" s="735"/>
      <c r="J304" s="729">
        <v>0</v>
      </c>
      <c r="K304" s="735"/>
      <c r="L304" s="729">
        <v>0</v>
      </c>
      <c r="M304" s="735"/>
      <c r="N304" s="729">
        <v>0</v>
      </c>
      <c r="O304" s="735"/>
      <c r="P304" s="729">
        <v>0</v>
      </c>
      <c r="Q304" s="735"/>
      <c r="R304" s="729">
        <v>0</v>
      </c>
      <c r="S304" s="735"/>
      <c r="T304" s="729">
        <v>0</v>
      </c>
      <c r="U304" s="730"/>
      <c r="V304" s="397">
        <f t="shared" si="34"/>
        <v>0</v>
      </c>
      <c r="W304" s="198">
        <f t="shared" si="35"/>
        <v>0</v>
      </c>
      <c r="X304" s="48"/>
      <c r="Y304" s="60"/>
      <c r="Z304" s="61"/>
      <c r="AA304" s="41"/>
      <c r="AB304" s="40"/>
      <c r="AC304" s="40"/>
    </row>
    <row r="305" spans="1:29" ht="11.25" customHeight="1">
      <c r="A305" s="2"/>
      <c r="B305" s="731" t="s">
        <v>195</v>
      </c>
      <c r="C305" s="732"/>
      <c r="D305" s="732"/>
      <c r="E305" s="733"/>
      <c r="F305" s="734">
        <v>0</v>
      </c>
      <c r="G305" s="735"/>
      <c r="H305" s="729">
        <v>0</v>
      </c>
      <c r="I305" s="735"/>
      <c r="J305" s="729">
        <v>0</v>
      </c>
      <c r="K305" s="735"/>
      <c r="L305" s="729">
        <v>0</v>
      </c>
      <c r="M305" s="735"/>
      <c r="N305" s="729">
        <v>0</v>
      </c>
      <c r="O305" s="735"/>
      <c r="P305" s="729">
        <v>0</v>
      </c>
      <c r="Q305" s="735"/>
      <c r="R305" s="729">
        <v>0</v>
      </c>
      <c r="S305" s="735"/>
      <c r="T305" s="729">
        <v>0</v>
      </c>
      <c r="U305" s="730"/>
      <c r="V305" s="397">
        <f t="shared" si="34"/>
        <v>0</v>
      </c>
      <c r="W305" s="198">
        <f t="shared" si="35"/>
        <v>0</v>
      </c>
      <c r="X305" s="48"/>
      <c r="Y305" s="60"/>
      <c r="Z305" s="61"/>
      <c r="AA305" s="41"/>
      <c r="AB305" s="40"/>
      <c r="AC305" s="40"/>
    </row>
    <row r="306" spans="1:29" ht="11.25" customHeight="1">
      <c r="A306" s="2"/>
      <c r="B306" s="731" t="s">
        <v>196</v>
      </c>
      <c r="C306" s="732"/>
      <c r="D306" s="732"/>
      <c r="E306" s="733"/>
      <c r="F306" s="734">
        <v>0</v>
      </c>
      <c r="G306" s="735"/>
      <c r="H306" s="729">
        <v>0</v>
      </c>
      <c r="I306" s="735"/>
      <c r="J306" s="729">
        <v>0</v>
      </c>
      <c r="K306" s="735"/>
      <c r="L306" s="729">
        <v>0</v>
      </c>
      <c r="M306" s="735"/>
      <c r="N306" s="729">
        <v>0</v>
      </c>
      <c r="O306" s="735"/>
      <c r="P306" s="729">
        <v>0</v>
      </c>
      <c r="Q306" s="735"/>
      <c r="R306" s="729">
        <v>0</v>
      </c>
      <c r="S306" s="735"/>
      <c r="T306" s="729">
        <v>0</v>
      </c>
      <c r="U306" s="730"/>
      <c r="V306" s="397">
        <f t="shared" si="34"/>
        <v>0</v>
      </c>
      <c r="W306" s="198">
        <f t="shared" si="35"/>
        <v>0</v>
      </c>
      <c r="X306" s="48"/>
      <c r="Y306" s="60"/>
      <c r="Z306" s="61"/>
      <c r="AA306" s="41"/>
      <c r="AB306" s="40"/>
      <c r="AC306" s="40"/>
    </row>
    <row r="307" spans="1:29" ht="11.25" customHeight="1">
      <c r="A307" s="2"/>
      <c r="B307" s="731" t="s">
        <v>197</v>
      </c>
      <c r="C307" s="732"/>
      <c r="D307" s="732"/>
      <c r="E307" s="733"/>
      <c r="F307" s="734">
        <v>0</v>
      </c>
      <c r="G307" s="735"/>
      <c r="H307" s="729">
        <v>0</v>
      </c>
      <c r="I307" s="735"/>
      <c r="J307" s="729">
        <v>0</v>
      </c>
      <c r="K307" s="735"/>
      <c r="L307" s="729">
        <v>0</v>
      </c>
      <c r="M307" s="735"/>
      <c r="N307" s="729">
        <v>0</v>
      </c>
      <c r="O307" s="735"/>
      <c r="P307" s="729">
        <v>0</v>
      </c>
      <c r="Q307" s="735"/>
      <c r="R307" s="729">
        <v>0</v>
      </c>
      <c r="S307" s="735"/>
      <c r="T307" s="729">
        <v>0</v>
      </c>
      <c r="U307" s="730"/>
      <c r="V307" s="397">
        <f t="shared" si="34"/>
        <v>0</v>
      </c>
      <c r="W307" s="198">
        <f t="shared" si="35"/>
        <v>0</v>
      </c>
      <c r="X307" s="48"/>
      <c r="Y307" s="60"/>
      <c r="Z307" s="61"/>
      <c r="AA307" s="41"/>
      <c r="AB307" s="40"/>
      <c r="AC307" s="40"/>
    </row>
    <row r="308" spans="1:29" ht="11.25" customHeight="1">
      <c r="A308" s="2"/>
      <c r="B308" s="731" t="s">
        <v>198</v>
      </c>
      <c r="C308" s="732"/>
      <c r="D308" s="732"/>
      <c r="E308" s="733"/>
      <c r="F308" s="734">
        <v>0</v>
      </c>
      <c r="G308" s="735"/>
      <c r="H308" s="729">
        <v>0</v>
      </c>
      <c r="I308" s="735"/>
      <c r="J308" s="729">
        <v>0</v>
      </c>
      <c r="K308" s="735"/>
      <c r="L308" s="729">
        <v>0</v>
      </c>
      <c r="M308" s="735"/>
      <c r="N308" s="729">
        <v>0</v>
      </c>
      <c r="O308" s="735"/>
      <c r="P308" s="729">
        <v>0</v>
      </c>
      <c r="Q308" s="735"/>
      <c r="R308" s="729">
        <v>0</v>
      </c>
      <c r="S308" s="735"/>
      <c r="T308" s="729">
        <v>0</v>
      </c>
      <c r="U308" s="730"/>
      <c r="V308" s="397">
        <f t="shared" si="34"/>
        <v>0</v>
      </c>
      <c r="W308" s="198">
        <f t="shared" si="35"/>
        <v>0</v>
      </c>
      <c r="X308" s="48"/>
      <c r="Y308" s="60"/>
      <c r="Z308" s="61"/>
      <c r="AA308" s="41"/>
      <c r="AB308" s="40"/>
      <c r="AC308" s="40"/>
    </row>
    <row r="309" spans="1:29" ht="11.25" customHeight="1">
      <c r="A309" s="2"/>
      <c r="B309" s="731" t="s">
        <v>199</v>
      </c>
      <c r="C309" s="732"/>
      <c r="D309" s="732"/>
      <c r="E309" s="733"/>
      <c r="F309" s="734">
        <v>0</v>
      </c>
      <c r="G309" s="735"/>
      <c r="H309" s="729">
        <v>0</v>
      </c>
      <c r="I309" s="735"/>
      <c r="J309" s="729">
        <v>0</v>
      </c>
      <c r="K309" s="735"/>
      <c r="L309" s="729">
        <v>0</v>
      </c>
      <c r="M309" s="735"/>
      <c r="N309" s="729">
        <v>0</v>
      </c>
      <c r="O309" s="735"/>
      <c r="P309" s="729">
        <v>0</v>
      </c>
      <c r="Q309" s="735"/>
      <c r="R309" s="729">
        <v>0</v>
      </c>
      <c r="S309" s="735"/>
      <c r="T309" s="729">
        <v>0</v>
      </c>
      <c r="U309" s="730"/>
      <c r="V309" s="397">
        <f t="shared" si="34"/>
        <v>0</v>
      </c>
      <c r="W309" s="198">
        <f t="shared" si="35"/>
        <v>0</v>
      </c>
      <c r="X309" s="48"/>
      <c r="Y309" s="60"/>
      <c r="Z309" s="61"/>
      <c r="AA309" s="41"/>
      <c r="AB309" s="40"/>
      <c r="AC309" s="40"/>
    </row>
    <row r="310" spans="1:29" ht="11.25" customHeight="1">
      <c r="A310" s="2"/>
      <c r="B310" s="731" t="s">
        <v>200</v>
      </c>
      <c r="C310" s="732"/>
      <c r="D310" s="732"/>
      <c r="E310" s="733"/>
      <c r="F310" s="734">
        <v>0</v>
      </c>
      <c r="G310" s="735"/>
      <c r="H310" s="729">
        <v>0</v>
      </c>
      <c r="I310" s="735"/>
      <c r="J310" s="729">
        <v>0</v>
      </c>
      <c r="K310" s="735"/>
      <c r="L310" s="729">
        <v>0</v>
      </c>
      <c r="M310" s="735"/>
      <c r="N310" s="729">
        <v>0</v>
      </c>
      <c r="O310" s="735"/>
      <c r="P310" s="729">
        <v>0</v>
      </c>
      <c r="Q310" s="735"/>
      <c r="R310" s="729">
        <v>0</v>
      </c>
      <c r="S310" s="735"/>
      <c r="T310" s="729">
        <v>0</v>
      </c>
      <c r="U310" s="730"/>
      <c r="V310" s="397">
        <f t="shared" si="34"/>
        <v>0</v>
      </c>
      <c r="W310" s="198">
        <f t="shared" si="35"/>
        <v>0</v>
      </c>
      <c r="X310" s="48"/>
      <c r="Y310" s="60"/>
      <c r="Z310" s="61"/>
      <c r="AA310" s="41"/>
      <c r="AB310" s="40"/>
      <c r="AC310" s="40"/>
    </row>
    <row r="311" spans="1:29" ht="11.25" customHeight="1">
      <c r="A311" s="2"/>
      <c r="B311" s="731" t="s">
        <v>201</v>
      </c>
      <c r="C311" s="732"/>
      <c r="D311" s="732"/>
      <c r="E311" s="733"/>
      <c r="F311" s="734">
        <v>0</v>
      </c>
      <c r="G311" s="735"/>
      <c r="H311" s="729">
        <v>0</v>
      </c>
      <c r="I311" s="735"/>
      <c r="J311" s="729">
        <v>0</v>
      </c>
      <c r="K311" s="735"/>
      <c r="L311" s="729">
        <v>0</v>
      </c>
      <c r="M311" s="735"/>
      <c r="N311" s="729">
        <v>0</v>
      </c>
      <c r="O311" s="735"/>
      <c r="P311" s="729">
        <v>0</v>
      </c>
      <c r="Q311" s="735"/>
      <c r="R311" s="729">
        <v>0</v>
      </c>
      <c r="S311" s="735"/>
      <c r="T311" s="729">
        <v>0</v>
      </c>
      <c r="U311" s="730"/>
      <c r="V311" s="397">
        <f t="shared" si="34"/>
        <v>0</v>
      </c>
      <c r="W311" s="198">
        <f t="shared" si="35"/>
        <v>0</v>
      </c>
      <c r="X311" s="48"/>
      <c r="Y311" s="60"/>
      <c r="Z311" s="61"/>
      <c r="AA311" s="41"/>
      <c r="AB311" s="40"/>
      <c r="AC311" s="40"/>
    </row>
    <row r="312" spans="1:29" ht="11.25" customHeight="1" thickBot="1">
      <c r="A312" s="2"/>
      <c r="B312" s="731" t="s">
        <v>202</v>
      </c>
      <c r="C312" s="732"/>
      <c r="D312" s="732"/>
      <c r="E312" s="733"/>
      <c r="F312" s="734">
        <v>0</v>
      </c>
      <c r="G312" s="735"/>
      <c r="H312" s="729">
        <v>0</v>
      </c>
      <c r="I312" s="735"/>
      <c r="J312" s="729">
        <v>0</v>
      </c>
      <c r="K312" s="735"/>
      <c r="L312" s="729">
        <v>0</v>
      </c>
      <c r="M312" s="735"/>
      <c r="N312" s="729">
        <v>0</v>
      </c>
      <c r="O312" s="735"/>
      <c r="P312" s="729">
        <v>0</v>
      </c>
      <c r="Q312" s="735"/>
      <c r="R312" s="729">
        <v>0</v>
      </c>
      <c r="S312" s="735"/>
      <c r="T312" s="729">
        <v>0</v>
      </c>
      <c r="U312" s="730"/>
      <c r="V312" s="397">
        <f t="shared" si="34"/>
        <v>0</v>
      </c>
      <c r="W312" s="202">
        <f t="shared" si="35"/>
        <v>0</v>
      </c>
      <c r="X312" s="48"/>
      <c r="Y312" s="60"/>
      <c r="Z312" s="61"/>
      <c r="AA312" s="41"/>
      <c r="AB312" s="40"/>
      <c r="AC312" s="40"/>
    </row>
    <row r="313" spans="1:29" s="67" customFormat="1" ht="18.75" customHeight="1" thickTop="1" thickBot="1">
      <c r="B313" s="725" t="s">
        <v>85</v>
      </c>
      <c r="C313" s="726"/>
      <c r="D313" s="726"/>
      <c r="E313" s="727"/>
      <c r="F313" s="728">
        <f>SUM(F289:F312)</f>
        <v>0</v>
      </c>
      <c r="G313" s="724"/>
      <c r="H313" s="722">
        <f>SUM(H289:H312)</f>
        <v>0</v>
      </c>
      <c r="I313" s="724"/>
      <c r="J313" s="722">
        <f>SUM(J289:J312)</f>
        <v>0</v>
      </c>
      <c r="K313" s="724"/>
      <c r="L313" s="722">
        <f>SUM(L289:L312)</f>
        <v>0</v>
      </c>
      <c r="M313" s="724"/>
      <c r="N313" s="722">
        <f>SUM(N289:N312)</f>
        <v>0</v>
      </c>
      <c r="O313" s="724"/>
      <c r="P313" s="722">
        <f>SUM(P289:P312)</f>
        <v>0</v>
      </c>
      <c r="Q313" s="724"/>
      <c r="R313" s="722">
        <f>SUM(R289:R312)</f>
        <v>0</v>
      </c>
      <c r="S313" s="724"/>
      <c r="T313" s="722">
        <f>SUM(T289:T312)</f>
        <v>0</v>
      </c>
      <c r="U313" s="723"/>
      <c r="V313" s="230">
        <f>SUM(V289:V312)</f>
        <v>0</v>
      </c>
      <c r="W313" s="207">
        <f>SUM(W289:W312)</f>
        <v>0</v>
      </c>
      <c r="X313" s="69"/>
      <c r="Y313" s="70"/>
      <c r="Z313" s="71"/>
      <c r="AA313" s="72"/>
      <c r="AB313" s="73"/>
      <c r="AC313" s="73"/>
    </row>
    <row r="314" spans="1:29" ht="11.25" customHeight="1">
      <c r="X314" s="49"/>
      <c r="Y314" s="49"/>
      <c r="Z314" s="49"/>
      <c r="AA314" s="2"/>
      <c r="AB314" s="2"/>
      <c r="AC314" s="2"/>
    </row>
    <row r="315" spans="1:29" ht="18" customHeight="1" thickBot="1">
      <c r="B315" s="760">
        <f>B257</f>
        <v>6</v>
      </c>
      <c r="C315" s="760"/>
      <c r="D315" s="760"/>
      <c r="E315" s="760"/>
      <c r="F315" s="761">
        <v>3</v>
      </c>
      <c r="G315" s="761"/>
      <c r="H315" s="856"/>
      <c r="I315" s="856"/>
      <c r="J315" s="233"/>
      <c r="K315" s="233"/>
    </row>
    <row r="316" spans="1:29" ht="11.25" customHeight="1">
      <c r="B316" s="852" t="s">
        <v>55</v>
      </c>
      <c r="C316" s="523"/>
      <c r="D316" s="523"/>
      <c r="E316" s="524"/>
      <c r="F316" s="520" t="s">
        <v>278</v>
      </c>
      <c r="G316" s="521"/>
      <c r="H316" s="520" t="s">
        <v>279</v>
      </c>
      <c r="I316" s="521"/>
      <c r="J316" s="520" t="s">
        <v>280</v>
      </c>
      <c r="K316" s="521"/>
      <c r="L316" s="520" t="s">
        <v>281</v>
      </c>
      <c r="M316" s="521"/>
      <c r="N316" s="520" t="s">
        <v>282</v>
      </c>
      <c r="O316" s="596"/>
      <c r="P316" s="520" t="s">
        <v>283</v>
      </c>
      <c r="Q316" s="521"/>
      <c r="R316" s="520" t="s">
        <v>284</v>
      </c>
      <c r="S316" s="521"/>
      <c r="T316" s="520" t="s">
        <v>285</v>
      </c>
      <c r="U316" s="596"/>
      <c r="V316" s="848" t="s">
        <v>85</v>
      </c>
      <c r="W316" s="849"/>
      <c r="X316" s="44"/>
      <c r="Y316" s="45"/>
      <c r="Z316" s="45"/>
      <c r="AA316" s="39"/>
      <c r="AB316" s="42"/>
      <c r="AC316" s="42"/>
    </row>
    <row r="317" spans="1:29" ht="11.25" customHeight="1" thickBot="1">
      <c r="A317" s="2"/>
      <c r="B317" s="853"/>
      <c r="C317" s="854"/>
      <c r="D317" s="854"/>
      <c r="E317" s="855"/>
      <c r="F317" s="512" t="s">
        <v>127</v>
      </c>
      <c r="G317" s="819"/>
      <c r="H317" s="850" t="s">
        <v>127</v>
      </c>
      <c r="I317" s="819"/>
      <c r="J317" s="850" t="s">
        <v>127</v>
      </c>
      <c r="K317" s="819"/>
      <c r="L317" s="850" t="s">
        <v>127</v>
      </c>
      <c r="M317" s="819"/>
      <c r="N317" s="850" t="s">
        <v>127</v>
      </c>
      <c r="O317" s="819"/>
      <c r="P317" s="850" t="s">
        <v>127</v>
      </c>
      <c r="Q317" s="819"/>
      <c r="R317" s="850" t="s">
        <v>127</v>
      </c>
      <c r="S317" s="819"/>
      <c r="T317" s="850" t="s">
        <v>127</v>
      </c>
      <c r="U317" s="851"/>
      <c r="V317" s="847" t="s">
        <v>128</v>
      </c>
      <c r="W317" s="827"/>
      <c r="X317" s="44"/>
      <c r="Y317" s="50"/>
      <c r="Z317" s="57"/>
      <c r="AA317" s="39"/>
      <c r="AB317" s="39"/>
      <c r="AC317" s="42"/>
    </row>
    <row r="318" spans="1:29" ht="11.25" customHeight="1">
      <c r="A318" s="2"/>
      <c r="B318" s="587" t="s">
        <v>179</v>
      </c>
      <c r="C318" s="687"/>
      <c r="D318" s="687"/>
      <c r="E318" s="588"/>
      <c r="F318" s="775">
        <v>0</v>
      </c>
      <c r="G318" s="774"/>
      <c r="H318" s="772">
        <v>0</v>
      </c>
      <c r="I318" s="774"/>
      <c r="J318" s="772">
        <v>0</v>
      </c>
      <c r="K318" s="774"/>
      <c r="L318" s="772">
        <v>0</v>
      </c>
      <c r="M318" s="774"/>
      <c r="N318" s="772">
        <v>0</v>
      </c>
      <c r="O318" s="774"/>
      <c r="P318" s="772">
        <v>0</v>
      </c>
      <c r="Q318" s="774"/>
      <c r="R318" s="772">
        <v>0</v>
      </c>
      <c r="S318" s="774"/>
      <c r="T318" s="772">
        <v>0</v>
      </c>
      <c r="U318" s="773"/>
      <c r="V318" s="394">
        <f t="shared" ref="V318:V341" si="36">IF($W$342=0,0,(W318/$W$342))</f>
        <v>0</v>
      </c>
      <c r="W318" s="14">
        <f t="shared" ref="W318:W341" si="37">SUM(F318:U318)</f>
        <v>0</v>
      </c>
      <c r="X318" s="48"/>
      <c r="Y318" s="60"/>
      <c r="Z318" s="61"/>
      <c r="AA318" s="41"/>
      <c r="AB318" s="40"/>
      <c r="AC318" s="40"/>
    </row>
    <row r="319" spans="1:29" ht="11.25" customHeight="1">
      <c r="A319" s="2"/>
      <c r="B319" s="766" t="s">
        <v>180</v>
      </c>
      <c r="C319" s="443"/>
      <c r="D319" s="443"/>
      <c r="E319" s="767"/>
      <c r="F319" s="770">
        <v>0</v>
      </c>
      <c r="G319" s="769"/>
      <c r="H319" s="768">
        <v>0</v>
      </c>
      <c r="I319" s="769"/>
      <c r="J319" s="768">
        <v>0</v>
      </c>
      <c r="K319" s="769"/>
      <c r="L319" s="768">
        <v>0</v>
      </c>
      <c r="M319" s="769"/>
      <c r="N319" s="768">
        <v>0</v>
      </c>
      <c r="O319" s="769"/>
      <c r="P319" s="768">
        <v>0</v>
      </c>
      <c r="Q319" s="769"/>
      <c r="R319" s="768">
        <v>0</v>
      </c>
      <c r="S319" s="769"/>
      <c r="T319" s="768">
        <v>0</v>
      </c>
      <c r="U319" s="771"/>
      <c r="V319" s="395">
        <f t="shared" si="36"/>
        <v>0</v>
      </c>
      <c r="W319" s="15">
        <f t="shared" si="37"/>
        <v>0</v>
      </c>
      <c r="X319" s="48"/>
      <c r="Y319" s="60"/>
      <c r="Z319" s="61"/>
      <c r="AA319" s="41"/>
      <c r="AB319" s="40"/>
      <c r="AC319" s="40"/>
    </row>
    <row r="320" spans="1:29" ht="11.25" customHeight="1">
      <c r="A320" s="2"/>
      <c r="B320" s="766" t="s">
        <v>181</v>
      </c>
      <c r="C320" s="443"/>
      <c r="D320" s="443"/>
      <c r="E320" s="767"/>
      <c r="F320" s="770">
        <v>0</v>
      </c>
      <c r="G320" s="769"/>
      <c r="H320" s="768">
        <v>0</v>
      </c>
      <c r="I320" s="769"/>
      <c r="J320" s="768">
        <v>0</v>
      </c>
      <c r="K320" s="769"/>
      <c r="L320" s="768">
        <v>0</v>
      </c>
      <c r="M320" s="769"/>
      <c r="N320" s="768">
        <v>0</v>
      </c>
      <c r="O320" s="769"/>
      <c r="P320" s="768">
        <v>0</v>
      </c>
      <c r="Q320" s="769"/>
      <c r="R320" s="768">
        <v>0</v>
      </c>
      <c r="S320" s="769"/>
      <c r="T320" s="768">
        <v>0</v>
      </c>
      <c r="U320" s="771"/>
      <c r="V320" s="395">
        <f t="shared" si="36"/>
        <v>0</v>
      </c>
      <c r="W320" s="15">
        <f t="shared" si="37"/>
        <v>0</v>
      </c>
      <c r="X320" s="48"/>
      <c r="Y320" s="60"/>
      <c r="Z320" s="61"/>
      <c r="AA320" s="41"/>
      <c r="AB320" s="40"/>
      <c r="AC320" s="40"/>
    </row>
    <row r="321" spans="1:29" ht="11.25" customHeight="1">
      <c r="A321" s="2"/>
      <c r="B321" s="766" t="s">
        <v>182</v>
      </c>
      <c r="C321" s="443"/>
      <c r="D321" s="443"/>
      <c r="E321" s="767"/>
      <c r="F321" s="770">
        <v>0</v>
      </c>
      <c r="G321" s="769"/>
      <c r="H321" s="768">
        <v>0</v>
      </c>
      <c r="I321" s="769"/>
      <c r="J321" s="768">
        <v>0</v>
      </c>
      <c r="K321" s="769"/>
      <c r="L321" s="768">
        <v>0</v>
      </c>
      <c r="M321" s="769"/>
      <c r="N321" s="768">
        <v>0</v>
      </c>
      <c r="O321" s="769"/>
      <c r="P321" s="768">
        <v>0</v>
      </c>
      <c r="Q321" s="769"/>
      <c r="R321" s="768">
        <v>0</v>
      </c>
      <c r="S321" s="769"/>
      <c r="T321" s="768">
        <v>0</v>
      </c>
      <c r="U321" s="771"/>
      <c r="V321" s="395">
        <f t="shared" si="36"/>
        <v>0</v>
      </c>
      <c r="W321" s="15">
        <f t="shared" si="37"/>
        <v>0</v>
      </c>
      <c r="X321" s="48"/>
      <c r="Y321" s="60"/>
      <c r="Z321" s="61"/>
      <c r="AA321" s="41"/>
      <c r="AB321" s="40"/>
      <c r="AC321" s="40"/>
    </row>
    <row r="322" spans="1:29" ht="11.25" customHeight="1">
      <c r="A322" s="2"/>
      <c r="B322" s="766" t="s">
        <v>183</v>
      </c>
      <c r="C322" s="443"/>
      <c r="D322" s="443"/>
      <c r="E322" s="767"/>
      <c r="F322" s="770">
        <v>0</v>
      </c>
      <c r="G322" s="769"/>
      <c r="H322" s="768">
        <v>0</v>
      </c>
      <c r="I322" s="769"/>
      <c r="J322" s="768">
        <v>0</v>
      </c>
      <c r="K322" s="769"/>
      <c r="L322" s="768">
        <v>0</v>
      </c>
      <c r="M322" s="769"/>
      <c r="N322" s="768">
        <v>0</v>
      </c>
      <c r="O322" s="769"/>
      <c r="P322" s="768">
        <v>0</v>
      </c>
      <c r="Q322" s="769"/>
      <c r="R322" s="768">
        <v>0</v>
      </c>
      <c r="S322" s="769"/>
      <c r="T322" s="768">
        <v>0</v>
      </c>
      <c r="U322" s="771"/>
      <c r="V322" s="395">
        <f t="shared" si="36"/>
        <v>0</v>
      </c>
      <c r="W322" s="15">
        <f t="shared" si="37"/>
        <v>0</v>
      </c>
      <c r="X322" s="48"/>
      <c r="Y322" s="60"/>
      <c r="Z322" s="61"/>
      <c r="AA322" s="41"/>
      <c r="AB322" s="40"/>
      <c r="AC322" s="40"/>
    </row>
    <row r="323" spans="1:29" ht="11.25" customHeight="1">
      <c r="A323" s="2"/>
      <c r="B323" s="766" t="s">
        <v>184</v>
      </c>
      <c r="C323" s="443"/>
      <c r="D323" s="443"/>
      <c r="E323" s="767"/>
      <c r="F323" s="770">
        <v>0</v>
      </c>
      <c r="G323" s="769"/>
      <c r="H323" s="768">
        <v>0</v>
      </c>
      <c r="I323" s="769"/>
      <c r="J323" s="768">
        <v>0</v>
      </c>
      <c r="K323" s="769"/>
      <c r="L323" s="768">
        <v>0</v>
      </c>
      <c r="M323" s="769"/>
      <c r="N323" s="768">
        <v>0</v>
      </c>
      <c r="O323" s="769"/>
      <c r="P323" s="768">
        <v>0</v>
      </c>
      <c r="Q323" s="769"/>
      <c r="R323" s="768">
        <v>0</v>
      </c>
      <c r="S323" s="769"/>
      <c r="T323" s="768">
        <v>0</v>
      </c>
      <c r="U323" s="771"/>
      <c r="V323" s="395">
        <f t="shared" si="36"/>
        <v>0</v>
      </c>
      <c r="W323" s="15">
        <f t="shared" si="37"/>
        <v>0</v>
      </c>
      <c r="X323" s="48"/>
      <c r="Y323" s="60"/>
      <c r="Z323" s="61"/>
      <c r="AA323" s="41"/>
      <c r="AB323" s="40"/>
      <c r="AC323" s="40"/>
    </row>
    <row r="324" spans="1:29" ht="11.25" customHeight="1">
      <c r="A324" s="2"/>
      <c r="B324" s="766" t="s">
        <v>185</v>
      </c>
      <c r="C324" s="443"/>
      <c r="D324" s="443"/>
      <c r="E324" s="767"/>
      <c r="F324" s="770">
        <v>0</v>
      </c>
      <c r="G324" s="769"/>
      <c r="H324" s="768">
        <v>0</v>
      </c>
      <c r="I324" s="769"/>
      <c r="J324" s="768">
        <v>0</v>
      </c>
      <c r="K324" s="769"/>
      <c r="L324" s="768">
        <v>0</v>
      </c>
      <c r="M324" s="769"/>
      <c r="N324" s="768">
        <v>0</v>
      </c>
      <c r="O324" s="769"/>
      <c r="P324" s="768">
        <v>0</v>
      </c>
      <c r="Q324" s="769"/>
      <c r="R324" s="768">
        <v>0</v>
      </c>
      <c r="S324" s="769"/>
      <c r="T324" s="768">
        <v>0</v>
      </c>
      <c r="U324" s="771"/>
      <c r="V324" s="395">
        <f t="shared" si="36"/>
        <v>0</v>
      </c>
      <c r="W324" s="15">
        <f t="shared" si="37"/>
        <v>0</v>
      </c>
      <c r="X324" s="48"/>
      <c r="Y324" s="60"/>
      <c r="Z324" s="61"/>
      <c r="AA324" s="41"/>
      <c r="AB324" s="40"/>
      <c r="AC324" s="40"/>
    </row>
    <row r="325" spans="1:29" ht="11.25" customHeight="1">
      <c r="A325" s="2"/>
      <c r="B325" s="766" t="s">
        <v>186</v>
      </c>
      <c r="C325" s="443"/>
      <c r="D325" s="443"/>
      <c r="E325" s="767"/>
      <c r="F325" s="770">
        <v>0</v>
      </c>
      <c r="G325" s="769"/>
      <c r="H325" s="768">
        <v>0</v>
      </c>
      <c r="I325" s="769"/>
      <c r="J325" s="768">
        <v>0</v>
      </c>
      <c r="K325" s="769"/>
      <c r="L325" s="768">
        <v>0</v>
      </c>
      <c r="M325" s="769"/>
      <c r="N325" s="768">
        <v>0</v>
      </c>
      <c r="O325" s="769"/>
      <c r="P325" s="768">
        <v>0</v>
      </c>
      <c r="Q325" s="769"/>
      <c r="R325" s="768">
        <v>0</v>
      </c>
      <c r="S325" s="769"/>
      <c r="T325" s="768">
        <v>0</v>
      </c>
      <c r="U325" s="771"/>
      <c r="V325" s="395">
        <f t="shared" si="36"/>
        <v>0</v>
      </c>
      <c r="W325" s="15">
        <f t="shared" si="37"/>
        <v>0</v>
      </c>
      <c r="X325" s="48"/>
      <c r="Y325" s="60"/>
      <c r="Z325" s="61"/>
      <c r="AA325" s="41"/>
      <c r="AB325" s="40"/>
      <c r="AC325" s="40"/>
    </row>
    <row r="326" spans="1:29" ht="11.25" customHeight="1">
      <c r="A326" s="2"/>
      <c r="B326" s="766" t="s">
        <v>187</v>
      </c>
      <c r="C326" s="443"/>
      <c r="D326" s="443"/>
      <c r="E326" s="767"/>
      <c r="F326" s="770">
        <v>0</v>
      </c>
      <c r="G326" s="769"/>
      <c r="H326" s="768">
        <v>0</v>
      </c>
      <c r="I326" s="769"/>
      <c r="J326" s="768">
        <v>0</v>
      </c>
      <c r="K326" s="769"/>
      <c r="L326" s="768">
        <v>0</v>
      </c>
      <c r="M326" s="769"/>
      <c r="N326" s="768">
        <v>0</v>
      </c>
      <c r="O326" s="769"/>
      <c r="P326" s="768">
        <v>0</v>
      </c>
      <c r="Q326" s="769"/>
      <c r="R326" s="768">
        <v>0</v>
      </c>
      <c r="S326" s="769"/>
      <c r="T326" s="768">
        <v>0</v>
      </c>
      <c r="U326" s="771"/>
      <c r="V326" s="395">
        <f t="shared" si="36"/>
        <v>0</v>
      </c>
      <c r="W326" s="15">
        <f t="shared" si="37"/>
        <v>0</v>
      </c>
      <c r="X326" s="48"/>
      <c r="Y326" s="60"/>
      <c r="Z326" s="61"/>
      <c r="AA326" s="41"/>
      <c r="AB326" s="40"/>
      <c r="AC326" s="40"/>
    </row>
    <row r="327" spans="1:29" ht="11.25" customHeight="1">
      <c r="A327" s="2"/>
      <c r="B327" s="766" t="s">
        <v>188</v>
      </c>
      <c r="C327" s="443"/>
      <c r="D327" s="443"/>
      <c r="E327" s="767"/>
      <c r="F327" s="770">
        <v>0</v>
      </c>
      <c r="G327" s="769"/>
      <c r="H327" s="768">
        <v>0</v>
      </c>
      <c r="I327" s="769"/>
      <c r="J327" s="768">
        <v>0</v>
      </c>
      <c r="K327" s="769"/>
      <c r="L327" s="768">
        <v>0</v>
      </c>
      <c r="M327" s="769"/>
      <c r="N327" s="768">
        <v>0</v>
      </c>
      <c r="O327" s="769"/>
      <c r="P327" s="768">
        <v>0</v>
      </c>
      <c r="Q327" s="769"/>
      <c r="R327" s="768">
        <v>0</v>
      </c>
      <c r="S327" s="769"/>
      <c r="T327" s="768">
        <v>0</v>
      </c>
      <c r="U327" s="771"/>
      <c r="V327" s="395">
        <f t="shared" si="36"/>
        <v>0</v>
      </c>
      <c r="W327" s="15">
        <f t="shared" si="37"/>
        <v>0</v>
      </c>
      <c r="X327" s="48"/>
      <c r="Y327" s="60"/>
      <c r="Z327" s="61"/>
      <c r="AA327" s="41"/>
      <c r="AB327" s="40"/>
      <c r="AC327" s="40"/>
    </row>
    <row r="328" spans="1:29" ht="11.25" customHeight="1">
      <c r="A328" s="2"/>
      <c r="B328" s="766" t="s">
        <v>189</v>
      </c>
      <c r="C328" s="443"/>
      <c r="D328" s="443"/>
      <c r="E328" s="767"/>
      <c r="F328" s="770">
        <v>0</v>
      </c>
      <c r="G328" s="769"/>
      <c r="H328" s="768">
        <v>0</v>
      </c>
      <c r="I328" s="769"/>
      <c r="J328" s="768">
        <v>0</v>
      </c>
      <c r="K328" s="769"/>
      <c r="L328" s="768">
        <v>0</v>
      </c>
      <c r="M328" s="769"/>
      <c r="N328" s="768">
        <v>0</v>
      </c>
      <c r="O328" s="769"/>
      <c r="P328" s="768">
        <v>0</v>
      </c>
      <c r="Q328" s="769"/>
      <c r="R328" s="768">
        <v>0</v>
      </c>
      <c r="S328" s="769"/>
      <c r="T328" s="768">
        <v>0</v>
      </c>
      <c r="U328" s="771"/>
      <c r="V328" s="395">
        <f t="shared" si="36"/>
        <v>0</v>
      </c>
      <c r="W328" s="15">
        <f t="shared" si="37"/>
        <v>0</v>
      </c>
      <c r="X328" s="48"/>
      <c r="Y328" s="60"/>
      <c r="Z328" s="61"/>
      <c r="AA328" s="41"/>
      <c r="AB328" s="40"/>
      <c r="AC328" s="40"/>
    </row>
    <row r="329" spans="1:29" ht="11.25" customHeight="1">
      <c r="A329" s="2"/>
      <c r="B329" s="766" t="s">
        <v>190</v>
      </c>
      <c r="C329" s="443"/>
      <c r="D329" s="443"/>
      <c r="E329" s="767"/>
      <c r="F329" s="770">
        <v>0</v>
      </c>
      <c r="G329" s="769"/>
      <c r="H329" s="768">
        <v>0</v>
      </c>
      <c r="I329" s="769"/>
      <c r="J329" s="768">
        <v>0</v>
      </c>
      <c r="K329" s="769"/>
      <c r="L329" s="768">
        <v>0</v>
      </c>
      <c r="M329" s="769"/>
      <c r="N329" s="768">
        <v>0</v>
      </c>
      <c r="O329" s="769"/>
      <c r="P329" s="768">
        <v>0</v>
      </c>
      <c r="Q329" s="769"/>
      <c r="R329" s="768">
        <v>0</v>
      </c>
      <c r="S329" s="769"/>
      <c r="T329" s="768">
        <v>0</v>
      </c>
      <c r="U329" s="771"/>
      <c r="V329" s="395">
        <f t="shared" si="36"/>
        <v>0</v>
      </c>
      <c r="W329" s="15">
        <f t="shared" si="37"/>
        <v>0</v>
      </c>
      <c r="X329" s="48"/>
      <c r="Y329" s="60"/>
      <c r="Z329" s="61"/>
      <c r="AA329" s="41"/>
      <c r="AB329" s="40"/>
      <c r="AC329" s="40"/>
    </row>
    <row r="330" spans="1:29" ht="11.25" customHeight="1">
      <c r="A330" s="2"/>
      <c r="B330" s="766" t="s">
        <v>191</v>
      </c>
      <c r="C330" s="443"/>
      <c r="D330" s="443"/>
      <c r="E330" s="767"/>
      <c r="F330" s="770">
        <v>0</v>
      </c>
      <c r="G330" s="769"/>
      <c r="H330" s="768">
        <v>0</v>
      </c>
      <c r="I330" s="769"/>
      <c r="J330" s="768">
        <v>0</v>
      </c>
      <c r="K330" s="769"/>
      <c r="L330" s="768">
        <v>0</v>
      </c>
      <c r="M330" s="769"/>
      <c r="N330" s="768">
        <v>0</v>
      </c>
      <c r="O330" s="769"/>
      <c r="P330" s="768">
        <v>0</v>
      </c>
      <c r="Q330" s="769"/>
      <c r="R330" s="768">
        <v>0</v>
      </c>
      <c r="S330" s="769"/>
      <c r="T330" s="768">
        <v>0</v>
      </c>
      <c r="U330" s="771"/>
      <c r="V330" s="395">
        <f t="shared" si="36"/>
        <v>0</v>
      </c>
      <c r="W330" s="15">
        <f t="shared" si="37"/>
        <v>0</v>
      </c>
      <c r="X330" s="48"/>
      <c r="Y330" s="60"/>
      <c r="Z330" s="61"/>
      <c r="AA330" s="41"/>
      <c r="AB330" s="40"/>
      <c r="AC330" s="40"/>
    </row>
    <row r="331" spans="1:29" ht="11.25" customHeight="1">
      <c r="A331" s="2"/>
      <c r="B331" s="766" t="s">
        <v>192</v>
      </c>
      <c r="C331" s="443"/>
      <c r="D331" s="443"/>
      <c r="E331" s="767"/>
      <c r="F331" s="770">
        <v>0</v>
      </c>
      <c r="G331" s="769"/>
      <c r="H331" s="768">
        <v>0</v>
      </c>
      <c r="I331" s="769"/>
      <c r="J331" s="768">
        <v>0</v>
      </c>
      <c r="K331" s="769"/>
      <c r="L331" s="768">
        <v>0</v>
      </c>
      <c r="M331" s="769"/>
      <c r="N331" s="768">
        <v>0</v>
      </c>
      <c r="O331" s="769"/>
      <c r="P331" s="768">
        <v>0</v>
      </c>
      <c r="Q331" s="769"/>
      <c r="R331" s="768">
        <v>0</v>
      </c>
      <c r="S331" s="769"/>
      <c r="T331" s="768">
        <v>0</v>
      </c>
      <c r="U331" s="771"/>
      <c r="V331" s="395">
        <f t="shared" si="36"/>
        <v>0</v>
      </c>
      <c r="W331" s="15">
        <f t="shared" si="37"/>
        <v>0</v>
      </c>
      <c r="X331" s="48"/>
      <c r="Y331" s="60"/>
      <c r="Z331" s="61"/>
      <c r="AA331" s="41"/>
      <c r="AB331" s="40"/>
      <c r="AC331" s="40"/>
    </row>
    <row r="332" spans="1:29" ht="11.25" customHeight="1">
      <c r="A332" s="2"/>
      <c r="B332" s="766" t="s">
        <v>193</v>
      </c>
      <c r="C332" s="443"/>
      <c r="D332" s="443"/>
      <c r="E332" s="767"/>
      <c r="F332" s="770">
        <v>0</v>
      </c>
      <c r="G332" s="769"/>
      <c r="H332" s="768">
        <v>0</v>
      </c>
      <c r="I332" s="769"/>
      <c r="J332" s="768">
        <v>0</v>
      </c>
      <c r="K332" s="769"/>
      <c r="L332" s="768">
        <v>0</v>
      </c>
      <c r="M332" s="769"/>
      <c r="N332" s="768">
        <v>0</v>
      </c>
      <c r="O332" s="769"/>
      <c r="P332" s="768">
        <v>0</v>
      </c>
      <c r="Q332" s="769"/>
      <c r="R332" s="768">
        <v>0</v>
      </c>
      <c r="S332" s="769"/>
      <c r="T332" s="768">
        <v>0</v>
      </c>
      <c r="U332" s="771"/>
      <c r="V332" s="395">
        <f t="shared" si="36"/>
        <v>0</v>
      </c>
      <c r="W332" s="15">
        <f t="shared" si="37"/>
        <v>0</v>
      </c>
      <c r="X332" s="48"/>
      <c r="Y332" s="60"/>
      <c r="Z332" s="61"/>
      <c r="AA332" s="41"/>
      <c r="AB332" s="40"/>
      <c r="AC332" s="40"/>
    </row>
    <row r="333" spans="1:29" ht="11.25" customHeight="1">
      <c r="A333" s="2"/>
      <c r="B333" s="766" t="s">
        <v>194</v>
      </c>
      <c r="C333" s="443"/>
      <c r="D333" s="443"/>
      <c r="E333" s="767"/>
      <c r="F333" s="770">
        <v>0</v>
      </c>
      <c r="G333" s="769"/>
      <c r="H333" s="768">
        <v>0</v>
      </c>
      <c r="I333" s="769"/>
      <c r="J333" s="768">
        <v>0</v>
      </c>
      <c r="K333" s="769"/>
      <c r="L333" s="768">
        <v>0</v>
      </c>
      <c r="M333" s="769"/>
      <c r="N333" s="768">
        <v>0</v>
      </c>
      <c r="O333" s="769"/>
      <c r="P333" s="768">
        <v>0</v>
      </c>
      <c r="Q333" s="769"/>
      <c r="R333" s="768">
        <v>0</v>
      </c>
      <c r="S333" s="769"/>
      <c r="T333" s="768">
        <v>0</v>
      </c>
      <c r="U333" s="771"/>
      <c r="V333" s="395">
        <f t="shared" si="36"/>
        <v>0</v>
      </c>
      <c r="W333" s="15">
        <f t="shared" si="37"/>
        <v>0</v>
      </c>
      <c r="X333" s="48"/>
      <c r="Y333" s="60"/>
      <c r="Z333" s="61"/>
      <c r="AA333" s="41"/>
      <c r="AB333" s="40"/>
      <c r="AC333" s="40"/>
    </row>
    <row r="334" spans="1:29" ht="11.25" customHeight="1">
      <c r="A334" s="2"/>
      <c r="B334" s="766" t="s">
        <v>195</v>
      </c>
      <c r="C334" s="443"/>
      <c r="D334" s="443"/>
      <c r="E334" s="767"/>
      <c r="F334" s="770">
        <v>0</v>
      </c>
      <c r="G334" s="769"/>
      <c r="H334" s="768">
        <v>0</v>
      </c>
      <c r="I334" s="769"/>
      <c r="J334" s="768">
        <v>0</v>
      </c>
      <c r="K334" s="769"/>
      <c r="L334" s="768">
        <v>0</v>
      </c>
      <c r="M334" s="769"/>
      <c r="N334" s="768">
        <v>0</v>
      </c>
      <c r="O334" s="769"/>
      <c r="P334" s="768">
        <v>0</v>
      </c>
      <c r="Q334" s="769"/>
      <c r="R334" s="768">
        <v>0</v>
      </c>
      <c r="S334" s="769"/>
      <c r="T334" s="768">
        <v>0</v>
      </c>
      <c r="U334" s="771"/>
      <c r="V334" s="395">
        <f t="shared" si="36"/>
        <v>0</v>
      </c>
      <c r="W334" s="15">
        <f t="shared" si="37"/>
        <v>0</v>
      </c>
      <c r="X334" s="48"/>
      <c r="Y334" s="60"/>
      <c r="Z334" s="61"/>
      <c r="AA334" s="41"/>
      <c r="AB334" s="40"/>
      <c r="AC334" s="40"/>
    </row>
    <row r="335" spans="1:29" ht="11.25" customHeight="1">
      <c r="A335" s="2"/>
      <c r="B335" s="766" t="s">
        <v>196</v>
      </c>
      <c r="C335" s="443"/>
      <c r="D335" s="443"/>
      <c r="E335" s="767"/>
      <c r="F335" s="770">
        <v>0</v>
      </c>
      <c r="G335" s="769"/>
      <c r="H335" s="768">
        <v>0</v>
      </c>
      <c r="I335" s="769"/>
      <c r="J335" s="768">
        <v>0</v>
      </c>
      <c r="K335" s="769"/>
      <c r="L335" s="768">
        <v>0</v>
      </c>
      <c r="M335" s="769"/>
      <c r="N335" s="768">
        <v>0</v>
      </c>
      <c r="O335" s="769"/>
      <c r="P335" s="768">
        <v>0</v>
      </c>
      <c r="Q335" s="769"/>
      <c r="R335" s="768">
        <v>0</v>
      </c>
      <c r="S335" s="769"/>
      <c r="T335" s="768">
        <v>0</v>
      </c>
      <c r="U335" s="771"/>
      <c r="V335" s="395">
        <f t="shared" si="36"/>
        <v>0</v>
      </c>
      <c r="W335" s="15">
        <f t="shared" si="37"/>
        <v>0</v>
      </c>
      <c r="X335" s="48"/>
      <c r="Y335" s="60"/>
      <c r="Z335" s="61"/>
      <c r="AA335" s="41"/>
      <c r="AB335" s="40"/>
      <c r="AC335" s="40"/>
    </row>
    <row r="336" spans="1:29" ht="11.25" customHeight="1">
      <c r="A336" s="2"/>
      <c r="B336" s="766" t="s">
        <v>197</v>
      </c>
      <c r="C336" s="443"/>
      <c r="D336" s="443"/>
      <c r="E336" s="767"/>
      <c r="F336" s="770">
        <v>0</v>
      </c>
      <c r="G336" s="769"/>
      <c r="H336" s="768">
        <v>0</v>
      </c>
      <c r="I336" s="769"/>
      <c r="J336" s="768">
        <v>0</v>
      </c>
      <c r="K336" s="769"/>
      <c r="L336" s="768">
        <v>0</v>
      </c>
      <c r="M336" s="769"/>
      <c r="N336" s="768">
        <v>0</v>
      </c>
      <c r="O336" s="769"/>
      <c r="P336" s="768">
        <v>0</v>
      </c>
      <c r="Q336" s="769"/>
      <c r="R336" s="768">
        <v>0</v>
      </c>
      <c r="S336" s="769"/>
      <c r="T336" s="768">
        <v>0</v>
      </c>
      <c r="U336" s="771"/>
      <c r="V336" s="395">
        <f t="shared" si="36"/>
        <v>0</v>
      </c>
      <c r="W336" s="15">
        <f t="shared" si="37"/>
        <v>0</v>
      </c>
      <c r="X336" s="48"/>
      <c r="Y336" s="60"/>
      <c r="Z336" s="61"/>
      <c r="AA336" s="41"/>
      <c r="AB336" s="40"/>
      <c r="AC336" s="40"/>
    </row>
    <row r="337" spans="1:29" ht="11.25" customHeight="1">
      <c r="A337" s="2"/>
      <c r="B337" s="766" t="s">
        <v>198</v>
      </c>
      <c r="C337" s="443"/>
      <c r="D337" s="443"/>
      <c r="E337" s="767"/>
      <c r="F337" s="770">
        <v>0</v>
      </c>
      <c r="G337" s="769"/>
      <c r="H337" s="768">
        <v>0</v>
      </c>
      <c r="I337" s="769"/>
      <c r="J337" s="768">
        <v>0</v>
      </c>
      <c r="K337" s="769"/>
      <c r="L337" s="768">
        <v>0</v>
      </c>
      <c r="M337" s="769"/>
      <c r="N337" s="768">
        <v>0</v>
      </c>
      <c r="O337" s="769"/>
      <c r="P337" s="768">
        <v>0</v>
      </c>
      <c r="Q337" s="769"/>
      <c r="R337" s="768">
        <v>0</v>
      </c>
      <c r="S337" s="769"/>
      <c r="T337" s="768">
        <v>0</v>
      </c>
      <c r="U337" s="771"/>
      <c r="V337" s="395">
        <f t="shared" si="36"/>
        <v>0</v>
      </c>
      <c r="W337" s="15">
        <f t="shared" si="37"/>
        <v>0</v>
      </c>
      <c r="X337" s="48"/>
      <c r="Y337" s="60"/>
      <c r="Z337" s="61"/>
      <c r="AA337" s="41"/>
      <c r="AB337" s="40"/>
      <c r="AC337" s="40"/>
    </row>
    <row r="338" spans="1:29" ht="11.25" customHeight="1">
      <c r="A338" s="2"/>
      <c r="B338" s="766" t="s">
        <v>199</v>
      </c>
      <c r="C338" s="443"/>
      <c r="D338" s="443"/>
      <c r="E338" s="767"/>
      <c r="F338" s="770">
        <v>0</v>
      </c>
      <c r="G338" s="769"/>
      <c r="H338" s="768">
        <v>0</v>
      </c>
      <c r="I338" s="769"/>
      <c r="J338" s="768">
        <v>0</v>
      </c>
      <c r="K338" s="769"/>
      <c r="L338" s="768">
        <v>0</v>
      </c>
      <c r="M338" s="769"/>
      <c r="N338" s="768">
        <v>0</v>
      </c>
      <c r="O338" s="769"/>
      <c r="P338" s="768">
        <v>0</v>
      </c>
      <c r="Q338" s="769"/>
      <c r="R338" s="768">
        <v>0</v>
      </c>
      <c r="S338" s="769"/>
      <c r="T338" s="768">
        <v>0</v>
      </c>
      <c r="U338" s="771"/>
      <c r="V338" s="395">
        <f t="shared" si="36"/>
        <v>0</v>
      </c>
      <c r="W338" s="15">
        <f t="shared" si="37"/>
        <v>0</v>
      </c>
      <c r="X338" s="48"/>
      <c r="Y338" s="60"/>
      <c r="Z338" s="61"/>
      <c r="AA338" s="41"/>
      <c r="AB338" s="40"/>
      <c r="AC338" s="40"/>
    </row>
    <row r="339" spans="1:29" ht="11.25" customHeight="1">
      <c r="A339" s="2"/>
      <c r="B339" s="766" t="s">
        <v>200</v>
      </c>
      <c r="C339" s="443"/>
      <c r="D339" s="443"/>
      <c r="E339" s="767"/>
      <c r="F339" s="770">
        <v>0</v>
      </c>
      <c r="G339" s="769"/>
      <c r="H339" s="768">
        <v>0</v>
      </c>
      <c r="I339" s="769"/>
      <c r="J339" s="768">
        <v>0</v>
      </c>
      <c r="K339" s="769"/>
      <c r="L339" s="768">
        <v>0</v>
      </c>
      <c r="M339" s="769"/>
      <c r="N339" s="768">
        <v>0</v>
      </c>
      <c r="O339" s="769"/>
      <c r="P339" s="768">
        <v>0</v>
      </c>
      <c r="Q339" s="769"/>
      <c r="R339" s="768">
        <v>0</v>
      </c>
      <c r="S339" s="769"/>
      <c r="T339" s="768">
        <v>0</v>
      </c>
      <c r="U339" s="771"/>
      <c r="V339" s="395">
        <f t="shared" si="36"/>
        <v>0</v>
      </c>
      <c r="W339" s="15">
        <f t="shared" si="37"/>
        <v>0</v>
      </c>
      <c r="X339" s="48"/>
      <c r="Y339" s="60"/>
      <c r="Z339" s="61"/>
      <c r="AA339" s="41"/>
      <c r="AB339" s="40"/>
      <c r="AC339" s="40"/>
    </row>
    <row r="340" spans="1:29" ht="11.25" customHeight="1">
      <c r="A340" s="2"/>
      <c r="B340" s="766" t="s">
        <v>201</v>
      </c>
      <c r="C340" s="443"/>
      <c r="D340" s="443"/>
      <c r="E340" s="767"/>
      <c r="F340" s="770">
        <v>0</v>
      </c>
      <c r="G340" s="769"/>
      <c r="H340" s="768">
        <v>0</v>
      </c>
      <c r="I340" s="769"/>
      <c r="J340" s="768">
        <v>0</v>
      </c>
      <c r="K340" s="769"/>
      <c r="L340" s="768">
        <v>0</v>
      </c>
      <c r="M340" s="769"/>
      <c r="N340" s="768">
        <v>0</v>
      </c>
      <c r="O340" s="769"/>
      <c r="P340" s="768">
        <v>0</v>
      </c>
      <c r="Q340" s="769"/>
      <c r="R340" s="768">
        <v>0</v>
      </c>
      <c r="S340" s="769"/>
      <c r="T340" s="768">
        <v>0</v>
      </c>
      <c r="U340" s="771"/>
      <c r="V340" s="395">
        <f t="shared" si="36"/>
        <v>0</v>
      </c>
      <c r="W340" s="15">
        <f t="shared" si="37"/>
        <v>0</v>
      </c>
      <c r="X340" s="48"/>
      <c r="Y340" s="60"/>
      <c r="Z340" s="61"/>
      <c r="AA340" s="41"/>
      <c r="AB340" s="40"/>
      <c r="AC340" s="40"/>
    </row>
    <row r="341" spans="1:29" ht="11.25" customHeight="1" thickBot="1">
      <c r="A341" s="2"/>
      <c r="B341" s="766" t="s">
        <v>202</v>
      </c>
      <c r="C341" s="443"/>
      <c r="D341" s="443"/>
      <c r="E341" s="767"/>
      <c r="F341" s="770">
        <v>0</v>
      </c>
      <c r="G341" s="769"/>
      <c r="H341" s="768">
        <v>0</v>
      </c>
      <c r="I341" s="769"/>
      <c r="J341" s="768">
        <v>0</v>
      </c>
      <c r="K341" s="769"/>
      <c r="L341" s="768">
        <v>0</v>
      </c>
      <c r="M341" s="769"/>
      <c r="N341" s="768">
        <v>0</v>
      </c>
      <c r="O341" s="769"/>
      <c r="P341" s="768">
        <v>0</v>
      </c>
      <c r="Q341" s="769"/>
      <c r="R341" s="768">
        <v>0</v>
      </c>
      <c r="S341" s="769"/>
      <c r="T341" s="768">
        <v>0</v>
      </c>
      <c r="U341" s="771"/>
      <c r="V341" s="395">
        <f t="shared" si="36"/>
        <v>0</v>
      </c>
      <c r="W341" s="23">
        <f t="shared" si="37"/>
        <v>0</v>
      </c>
      <c r="X341" s="48"/>
      <c r="Y341" s="60"/>
      <c r="Z341" s="61"/>
      <c r="AA341" s="41"/>
      <c r="AB341" s="40"/>
      <c r="AC341" s="40"/>
    </row>
    <row r="342" spans="1:29" s="67" customFormat="1" ht="18.75" customHeight="1" thickTop="1" thickBot="1">
      <c r="B342" s="823" t="s">
        <v>85</v>
      </c>
      <c r="C342" s="824"/>
      <c r="D342" s="824"/>
      <c r="E342" s="825"/>
      <c r="F342" s="826">
        <f>SUM(F318:G341)</f>
        <v>0</v>
      </c>
      <c r="G342" s="822"/>
      <c r="H342" s="820">
        <f>SUM(H318:I341)</f>
        <v>0</v>
      </c>
      <c r="I342" s="822"/>
      <c r="J342" s="820">
        <f>SUM(J318:K341)</f>
        <v>0</v>
      </c>
      <c r="K342" s="822"/>
      <c r="L342" s="820">
        <f>SUM(L318:M341)</f>
        <v>0</v>
      </c>
      <c r="M342" s="822"/>
      <c r="N342" s="820">
        <f>SUM(N318:O341)</f>
        <v>0</v>
      </c>
      <c r="O342" s="822"/>
      <c r="P342" s="820">
        <f>SUM(P318:Q341)</f>
        <v>0</v>
      </c>
      <c r="Q342" s="822"/>
      <c r="R342" s="820">
        <f>SUM(R318:S341)</f>
        <v>0</v>
      </c>
      <c r="S342" s="822"/>
      <c r="T342" s="820">
        <f>SUM(T318:U341)</f>
        <v>0</v>
      </c>
      <c r="U342" s="821"/>
      <c r="V342" s="119">
        <f>SUM(V318:V341)</f>
        <v>0</v>
      </c>
      <c r="W342" s="68">
        <f>SUM(W318:W341)</f>
        <v>0</v>
      </c>
      <c r="X342" s="69"/>
      <c r="Y342" s="70"/>
      <c r="Z342" s="71"/>
      <c r="AA342" s="72"/>
      <c r="AB342" s="73"/>
      <c r="AC342" s="73"/>
    </row>
    <row r="343" spans="1:29" ht="11.25" customHeight="1">
      <c r="X343" s="49"/>
      <c r="Y343" s="49"/>
      <c r="Z343" s="49"/>
      <c r="AA343" s="2"/>
      <c r="AB343" s="2"/>
      <c r="AC343" s="2"/>
    </row>
    <row r="344" spans="1:29" ht="18" customHeight="1" thickBot="1">
      <c r="B344" s="760">
        <f>B286</f>
        <v>5</v>
      </c>
      <c r="C344" s="760"/>
      <c r="D344" s="760"/>
      <c r="E344" s="760"/>
      <c r="F344" s="761">
        <v>3</v>
      </c>
      <c r="G344" s="761"/>
      <c r="H344" s="856"/>
      <c r="I344" s="856"/>
      <c r="J344" s="233"/>
      <c r="K344" s="233"/>
    </row>
    <row r="345" spans="1:29" ht="11.25" customHeight="1">
      <c r="B345" s="754" t="s">
        <v>55</v>
      </c>
      <c r="C345" s="755"/>
      <c r="D345" s="755"/>
      <c r="E345" s="756"/>
      <c r="F345" s="747" t="s">
        <v>278</v>
      </c>
      <c r="G345" s="748"/>
      <c r="H345" s="747" t="s">
        <v>279</v>
      </c>
      <c r="I345" s="748"/>
      <c r="J345" s="747" t="s">
        <v>280</v>
      </c>
      <c r="K345" s="748"/>
      <c r="L345" s="747" t="s">
        <v>281</v>
      </c>
      <c r="M345" s="748"/>
      <c r="N345" s="747" t="s">
        <v>282</v>
      </c>
      <c r="O345" s="749"/>
      <c r="P345" s="747" t="s">
        <v>283</v>
      </c>
      <c r="Q345" s="748"/>
      <c r="R345" s="747" t="s">
        <v>284</v>
      </c>
      <c r="S345" s="748"/>
      <c r="T345" s="747" t="s">
        <v>285</v>
      </c>
      <c r="U345" s="749"/>
      <c r="V345" s="750" t="s">
        <v>85</v>
      </c>
      <c r="W345" s="751"/>
      <c r="X345" s="44"/>
      <c r="Y345" s="45"/>
      <c r="Z345" s="45"/>
      <c r="AA345" s="39"/>
      <c r="AB345" s="42"/>
      <c r="AC345" s="42"/>
    </row>
    <row r="346" spans="1:29" ht="11.25" customHeight="1" thickBot="1">
      <c r="A346" s="2"/>
      <c r="B346" s="757"/>
      <c r="C346" s="758"/>
      <c r="D346" s="758"/>
      <c r="E346" s="759"/>
      <c r="F346" s="752" t="s">
        <v>127</v>
      </c>
      <c r="G346" s="753"/>
      <c r="H346" s="738" t="s">
        <v>127</v>
      </c>
      <c r="I346" s="753"/>
      <c r="J346" s="738" t="s">
        <v>127</v>
      </c>
      <c r="K346" s="753"/>
      <c r="L346" s="738" t="s">
        <v>127</v>
      </c>
      <c r="M346" s="753"/>
      <c r="N346" s="738" t="s">
        <v>127</v>
      </c>
      <c r="O346" s="753"/>
      <c r="P346" s="738" t="s">
        <v>127</v>
      </c>
      <c r="Q346" s="753"/>
      <c r="R346" s="738" t="s">
        <v>127</v>
      </c>
      <c r="S346" s="753"/>
      <c r="T346" s="738" t="s">
        <v>127</v>
      </c>
      <c r="U346" s="739"/>
      <c r="V346" s="740" t="s">
        <v>128</v>
      </c>
      <c r="W346" s="741"/>
      <c r="X346" s="44"/>
      <c r="Y346" s="50"/>
      <c r="Z346" s="57"/>
      <c r="AA346" s="39"/>
      <c r="AB346" s="39"/>
      <c r="AC346" s="42"/>
    </row>
    <row r="347" spans="1:29" ht="11.25" customHeight="1">
      <c r="A347" s="2"/>
      <c r="B347" s="742" t="s">
        <v>179</v>
      </c>
      <c r="C347" s="743"/>
      <c r="D347" s="743"/>
      <c r="E347" s="744"/>
      <c r="F347" s="745">
        <v>0</v>
      </c>
      <c r="G347" s="746"/>
      <c r="H347" s="736">
        <v>0</v>
      </c>
      <c r="I347" s="746"/>
      <c r="J347" s="736">
        <v>0</v>
      </c>
      <c r="K347" s="746"/>
      <c r="L347" s="736">
        <v>0</v>
      </c>
      <c r="M347" s="746"/>
      <c r="N347" s="736">
        <v>0</v>
      </c>
      <c r="O347" s="746"/>
      <c r="P347" s="736">
        <v>0</v>
      </c>
      <c r="Q347" s="746"/>
      <c r="R347" s="736">
        <v>0</v>
      </c>
      <c r="S347" s="746"/>
      <c r="T347" s="736">
        <v>0</v>
      </c>
      <c r="U347" s="737"/>
      <c r="V347" s="396">
        <f t="shared" ref="V347:V370" si="38">IF($W$371=0,0,(W347/$W$371))</f>
        <v>0</v>
      </c>
      <c r="W347" s="194">
        <f t="shared" ref="W347:W370" si="39">SUM(F347:U347)</f>
        <v>0</v>
      </c>
      <c r="X347" s="48"/>
      <c r="Y347" s="60"/>
      <c r="Z347" s="61"/>
      <c r="AA347" s="41"/>
      <c r="AB347" s="40"/>
      <c r="AC347" s="40"/>
    </row>
    <row r="348" spans="1:29" ht="11.25" customHeight="1">
      <c r="A348" s="2"/>
      <c r="B348" s="731" t="s">
        <v>180</v>
      </c>
      <c r="C348" s="732"/>
      <c r="D348" s="732"/>
      <c r="E348" s="733"/>
      <c r="F348" s="734">
        <v>0</v>
      </c>
      <c r="G348" s="735"/>
      <c r="H348" s="729">
        <v>0</v>
      </c>
      <c r="I348" s="735"/>
      <c r="J348" s="729">
        <v>0</v>
      </c>
      <c r="K348" s="735"/>
      <c r="L348" s="729">
        <v>0</v>
      </c>
      <c r="M348" s="735"/>
      <c r="N348" s="729">
        <v>0</v>
      </c>
      <c r="O348" s="735"/>
      <c r="P348" s="729">
        <v>0</v>
      </c>
      <c r="Q348" s="735"/>
      <c r="R348" s="729">
        <v>0</v>
      </c>
      <c r="S348" s="735"/>
      <c r="T348" s="729">
        <v>0</v>
      </c>
      <c r="U348" s="730"/>
      <c r="V348" s="397">
        <f t="shared" si="38"/>
        <v>0</v>
      </c>
      <c r="W348" s="198">
        <f t="shared" si="39"/>
        <v>0</v>
      </c>
      <c r="X348" s="48"/>
      <c r="Y348" s="60"/>
      <c r="Z348" s="61"/>
      <c r="AA348" s="41"/>
      <c r="AB348" s="40"/>
      <c r="AC348" s="40"/>
    </row>
    <row r="349" spans="1:29" ht="11.25" customHeight="1">
      <c r="A349" s="2"/>
      <c r="B349" s="731" t="s">
        <v>181</v>
      </c>
      <c r="C349" s="732"/>
      <c r="D349" s="732"/>
      <c r="E349" s="733"/>
      <c r="F349" s="734">
        <v>0</v>
      </c>
      <c r="G349" s="735"/>
      <c r="H349" s="729">
        <v>0</v>
      </c>
      <c r="I349" s="735"/>
      <c r="J349" s="729">
        <v>0</v>
      </c>
      <c r="K349" s="735"/>
      <c r="L349" s="729">
        <v>0</v>
      </c>
      <c r="M349" s="735"/>
      <c r="N349" s="729">
        <v>0</v>
      </c>
      <c r="O349" s="735"/>
      <c r="P349" s="729">
        <v>0</v>
      </c>
      <c r="Q349" s="735"/>
      <c r="R349" s="729">
        <v>0</v>
      </c>
      <c r="S349" s="735"/>
      <c r="T349" s="729">
        <v>0</v>
      </c>
      <c r="U349" s="730"/>
      <c r="V349" s="397">
        <f t="shared" si="38"/>
        <v>0</v>
      </c>
      <c r="W349" s="198">
        <f t="shared" si="39"/>
        <v>0</v>
      </c>
      <c r="X349" s="48"/>
      <c r="Y349" s="60"/>
      <c r="Z349" s="61"/>
      <c r="AA349" s="41"/>
      <c r="AB349" s="40"/>
      <c r="AC349" s="40"/>
    </row>
    <row r="350" spans="1:29" ht="11.25" customHeight="1">
      <c r="A350" s="2"/>
      <c r="B350" s="731" t="s">
        <v>182</v>
      </c>
      <c r="C350" s="732"/>
      <c r="D350" s="732"/>
      <c r="E350" s="733"/>
      <c r="F350" s="734">
        <v>0</v>
      </c>
      <c r="G350" s="735"/>
      <c r="H350" s="729">
        <v>0</v>
      </c>
      <c r="I350" s="735"/>
      <c r="J350" s="729">
        <v>0</v>
      </c>
      <c r="K350" s="735"/>
      <c r="L350" s="729">
        <v>0</v>
      </c>
      <c r="M350" s="735"/>
      <c r="N350" s="729">
        <v>0</v>
      </c>
      <c r="O350" s="735"/>
      <c r="P350" s="729">
        <v>0</v>
      </c>
      <c r="Q350" s="735"/>
      <c r="R350" s="729">
        <v>0</v>
      </c>
      <c r="S350" s="735"/>
      <c r="T350" s="729">
        <v>0</v>
      </c>
      <c r="U350" s="730"/>
      <c r="V350" s="397">
        <f t="shared" si="38"/>
        <v>0</v>
      </c>
      <c r="W350" s="198">
        <f t="shared" si="39"/>
        <v>0</v>
      </c>
      <c r="X350" s="48"/>
      <c r="Y350" s="60"/>
      <c r="Z350" s="61"/>
      <c r="AA350" s="41"/>
      <c r="AB350" s="40"/>
      <c r="AC350" s="40"/>
    </row>
    <row r="351" spans="1:29" ht="11.25" customHeight="1">
      <c r="A351" s="2"/>
      <c r="B351" s="731" t="s">
        <v>183</v>
      </c>
      <c r="C351" s="732"/>
      <c r="D351" s="732"/>
      <c r="E351" s="733"/>
      <c r="F351" s="734">
        <v>0</v>
      </c>
      <c r="G351" s="735"/>
      <c r="H351" s="729">
        <v>0</v>
      </c>
      <c r="I351" s="735"/>
      <c r="J351" s="729">
        <v>0</v>
      </c>
      <c r="K351" s="735"/>
      <c r="L351" s="729">
        <v>0</v>
      </c>
      <c r="M351" s="735"/>
      <c r="N351" s="729">
        <v>0</v>
      </c>
      <c r="O351" s="735"/>
      <c r="P351" s="729">
        <v>0</v>
      </c>
      <c r="Q351" s="735"/>
      <c r="R351" s="729">
        <v>0</v>
      </c>
      <c r="S351" s="735"/>
      <c r="T351" s="729">
        <v>0</v>
      </c>
      <c r="U351" s="730"/>
      <c r="V351" s="397">
        <f t="shared" si="38"/>
        <v>0</v>
      </c>
      <c r="W351" s="198">
        <f t="shared" si="39"/>
        <v>0</v>
      </c>
      <c r="X351" s="48"/>
      <c r="Y351" s="60"/>
      <c r="Z351" s="61"/>
      <c r="AA351" s="41"/>
      <c r="AB351" s="40"/>
      <c r="AC351" s="40"/>
    </row>
    <row r="352" spans="1:29" ht="11.25" customHeight="1">
      <c r="A352" s="2"/>
      <c r="B352" s="731" t="s">
        <v>184</v>
      </c>
      <c r="C352" s="732"/>
      <c r="D352" s="732"/>
      <c r="E352" s="733"/>
      <c r="F352" s="734">
        <v>0</v>
      </c>
      <c r="G352" s="735"/>
      <c r="H352" s="729">
        <v>0</v>
      </c>
      <c r="I352" s="735"/>
      <c r="J352" s="729">
        <v>0</v>
      </c>
      <c r="K352" s="735"/>
      <c r="L352" s="729">
        <v>0</v>
      </c>
      <c r="M352" s="735"/>
      <c r="N352" s="729">
        <v>0</v>
      </c>
      <c r="O352" s="735"/>
      <c r="P352" s="729">
        <v>0</v>
      </c>
      <c r="Q352" s="735"/>
      <c r="R352" s="729">
        <v>0</v>
      </c>
      <c r="S352" s="735"/>
      <c r="T352" s="729">
        <v>0</v>
      </c>
      <c r="U352" s="730"/>
      <c r="V352" s="397">
        <f t="shared" si="38"/>
        <v>0</v>
      </c>
      <c r="W352" s="198">
        <f t="shared" si="39"/>
        <v>0</v>
      </c>
      <c r="X352" s="48"/>
      <c r="Y352" s="60"/>
      <c r="Z352" s="61"/>
      <c r="AA352" s="41"/>
      <c r="AB352" s="40"/>
      <c r="AC352" s="40"/>
    </row>
    <row r="353" spans="1:29" ht="11.25" customHeight="1">
      <c r="A353" s="2"/>
      <c r="B353" s="731" t="s">
        <v>185</v>
      </c>
      <c r="C353" s="732"/>
      <c r="D353" s="732"/>
      <c r="E353" s="733"/>
      <c r="F353" s="734">
        <v>0</v>
      </c>
      <c r="G353" s="735"/>
      <c r="H353" s="729">
        <v>0</v>
      </c>
      <c r="I353" s="735"/>
      <c r="J353" s="729">
        <v>0</v>
      </c>
      <c r="K353" s="735"/>
      <c r="L353" s="729">
        <v>0</v>
      </c>
      <c r="M353" s="735"/>
      <c r="N353" s="729">
        <v>0</v>
      </c>
      <c r="O353" s="735"/>
      <c r="P353" s="729">
        <v>0</v>
      </c>
      <c r="Q353" s="735"/>
      <c r="R353" s="729">
        <v>0</v>
      </c>
      <c r="S353" s="735"/>
      <c r="T353" s="729">
        <v>0</v>
      </c>
      <c r="U353" s="730"/>
      <c r="V353" s="397">
        <f t="shared" si="38"/>
        <v>0</v>
      </c>
      <c r="W353" s="198">
        <f t="shared" si="39"/>
        <v>0</v>
      </c>
      <c r="X353" s="48"/>
      <c r="Y353" s="60"/>
      <c r="Z353" s="61"/>
      <c r="AA353" s="41"/>
      <c r="AB353" s="40"/>
      <c r="AC353" s="40"/>
    </row>
    <row r="354" spans="1:29" ht="11.25" customHeight="1">
      <c r="A354" s="2"/>
      <c r="B354" s="731" t="s">
        <v>186</v>
      </c>
      <c r="C354" s="732"/>
      <c r="D354" s="732"/>
      <c r="E354" s="733"/>
      <c r="F354" s="734">
        <v>0</v>
      </c>
      <c r="G354" s="735"/>
      <c r="H354" s="729">
        <v>0</v>
      </c>
      <c r="I354" s="735"/>
      <c r="J354" s="729">
        <v>0</v>
      </c>
      <c r="K354" s="735"/>
      <c r="L354" s="729">
        <v>0</v>
      </c>
      <c r="M354" s="735"/>
      <c r="N354" s="729">
        <v>0</v>
      </c>
      <c r="O354" s="735"/>
      <c r="P354" s="729">
        <v>0</v>
      </c>
      <c r="Q354" s="735"/>
      <c r="R354" s="729">
        <v>0</v>
      </c>
      <c r="S354" s="735"/>
      <c r="T354" s="729">
        <v>0</v>
      </c>
      <c r="U354" s="730"/>
      <c r="V354" s="397">
        <f t="shared" si="38"/>
        <v>0</v>
      </c>
      <c r="W354" s="198">
        <f t="shared" si="39"/>
        <v>0</v>
      </c>
      <c r="X354" s="48"/>
      <c r="Y354" s="60"/>
      <c r="Z354" s="61"/>
      <c r="AA354" s="41"/>
      <c r="AB354" s="40"/>
      <c r="AC354" s="40"/>
    </row>
    <row r="355" spans="1:29" ht="11.25" customHeight="1">
      <c r="A355" s="2"/>
      <c r="B355" s="731" t="s">
        <v>187</v>
      </c>
      <c r="C355" s="732"/>
      <c r="D355" s="732"/>
      <c r="E355" s="733"/>
      <c r="F355" s="734">
        <v>0</v>
      </c>
      <c r="G355" s="735"/>
      <c r="H355" s="729">
        <v>0</v>
      </c>
      <c r="I355" s="735"/>
      <c r="J355" s="729">
        <v>0</v>
      </c>
      <c r="K355" s="735"/>
      <c r="L355" s="729">
        <v>0</v>
      </c>
      <c r="M355" s="735"/>
      <c r="N355" s="729">
        <v>0</v>
      </c>
      <c r="O355" s="735"/>
      <c r="P355" s="729">
        <v>0</v>
      </c>
      <c r="Q355" s="735"/>
      <c r="R355" s="729">
        <v>0</v>
      </c>
      <c r="S355" s="735"/>
      <c r="T355" s="729">
        <v>0</v>
      </c>
      <c r="U355" s="730"/>
      <c r="V355" s="397">
        <f t="shared" si="38"/>
        <v>0</v>
      </c>
      <c r="W355" s="198">
        <f t="shared" si="39"/>
        <v>0</v>
      </c>
      <c r="X355" s="48"/>
      <c r="Y355" s="60"/>
      <c r="Z355" s="61"/>
      <c r="AA355" s="41"/>
      <c r="AB355" s="40"/>
      <c r="AC355" s="40"/>
    </row>
    <row r="356" spans="1:29" ht="11.25" customHeight="1">
      <c r="A356" s="2"/>
      <c r="B356" s="731" t="s">
        <v>188</v>
      </c>
      <c r="C356" s="732"/>
      <c r="D356" s="732"/>
      <c r="E356" s="733"/>
      <c r="F356" s="734">
        <v>0</v>
      </c>
      <c r="G356" s="735"/>
      <c r="H356" s="729">
        <v>0</v>
      </c>
      <c r="I356" s="735"/>
      <c r="J356" s="729">
        <v>0</v>
      </c>
      <c r="K356" s="735"/>
      <c r="L356" s="729">
        <v>0</v>
      </c>
      <c r="M356" s="735"/>
      <c r="N356" s="729">
        <v>0</v>
      </c>
      <c r="O356" s="735"/>
      <c r="P356" s="729">
        <v>0</v>
      </c>
      <c r="Q356" s="735"/>
      <c r="R356" s="729">
        <v>0</v>
      </c>
      <c r="S356" s="735"/>
      <c r="T356" s="729">
        <v>0</v>
      </c>
      <c r="U356" s="730"/>
      <c r="V356" s="397">
        <f t="shared" si="38"/>
        <v>0</v>
      </c>
      <c r="W356" s="198">
        <f t="shared" si="39"/>
        <v>0</v>
      </c>
      <c r="X356" s="48"/>
      <c r="Y356" s="60"/>
      <c r="Z356" s="61"/>
      <c r="AA356" s="41"/>
      <c r="AB356" s="40"/>
      <c r="AC356" s="40"/>
    </row>
    <row r="357" spans="1:29" ht="11.25" customHeight="1">
      <c r="A357" s="2"/>
      <c r="B357" s="731" t="s">
        <v>189</v>
      </c>
      <c r="C357" s="732"/>
      <c r="D357" s="732"/>
      <c r="E357" s="733"/>
      <c r="F357" s="734">
        <v>0</v>
      </c>
      <c r="G357" s="735"/>
      <c r="H357" s="729">
        <v>0</v>
      </c>
      <c r="I357" s="735"/>
      <c r="J357" s="729">
        <v>0</v>
      </c>
      <c r="K357" s="735"/>
      <c r="L357" s="729">
        <v>0</v>
      </c>
      <c r="M357" s="735"/>
      <c r="N357" s="729">
        <v>0</v>
      </c>
      <c r="O357" s="735"/>
      <c r="P357" s="729">
        <v>0</v>
      </c>
      <c r="Q357" s="735"/>
      <c r="R357" s="729">
        <v>0</v>
      </c>
      <c r="S357" s="735"/>
      <c r="T357" s="729">
        <v>0</v>
      </c>
      <c r="U357" s="730"/>
      <c r="V357" s="397">
        <f t="shared" si="38"/>
        <v>0</v>
      </c>
      <c r="W357" s="198">
        <f t="shared" si="39"/>
        <v>0</v>
      </c>
      <c r="X357" s="48"/>
      <c r="Y357" s="60"/>
      <c r="Z357" s="61"/>
      <c r="AA357" s="41"/>
      <c r="AB357" s="40"/>
      <c r="AC357" s="40"/>
    </row>
    <row r="358" spans="1:29" ht="11.25" customHeight="1">
      <c r="A358" s="2"/>
      <c r="B358" s="731" t="s">
        <v>190</v>
      </c>
      <c r="C358" s="732"/>
      <c r="D358" s="732"/>
      <c r="E358" s="733"/>
      <c r="F358" s="734">
        <v>0</v>
      </c>
      <c r="G358" s="735"/>
      <c r="H358" s="729">
        <v>0</v>
      </c>
      <c r="I358" s="735"/>
      <c r="J358" s="729">
        <v>0</v>
      </c>
      <c r="K358" s="735"/>
      <c r="L358" s="729">
        <v>0</v>
      </c>
      <c r="M358" s="735"/>
      <c r="N358" s="729">
        <v>0</v>
      </c>
      <c r="O358" s="735"/>
      <c r="P358" s="729">
        <v>0</v>
      </c>
      <c r="Q358" s="735"/>
      <c r="R358" s="729">
        <v>0</v>
      </c>
      <c r="S358" s="735"/>
      <c r="T358" s="729">
        <v>0</v>
      </c>
      <c r="U358" s="730"/>
      <c r="V358" s="397">
        <f t="shared" si="38"/>
        <v>0</v>
      </c>
      <c r="W358" s="198">
        <f t="shared" si="39"/>
        <v>0</v>
      </c>
      <c r="X358" s="48"/>
      <c r="Y358" s="60"/>
      <c r="Z358" s="61"/>
      <c r="AA358" s="41"/>
      <c r="AB358" s="40"/>
      <c r="AC358" s="40"/>
    </row>
    <row r="359" spans="1:29" ht="11.25" customHeight="1">
      <c r="A359" s="2"/>
      <c r="B359" s="731" t="s">
        <v>191</v>
      </c>
      <c r="C359" s="732"/>
      <c r="D359" s="732"/>
      <c r="E359" s="733"/>
      <c r="F359" s="734">
        <v>0</v>
      </c>
      <c r="G359" s="735"/>
      <c r="H359" s="729">
        <v>0</v>
      </c>
      <c r="I359" s="735"/>
      <c r="J359" s="729">
        <v>0</v>
      </c>
      <c r="K359" s="735"/>
      <c r="L359" s="729">
        <v>0</v>
      </c>
      <c r="M359" s="735"/>
      <c r="N359" s="729">
        <v>0</v>
      </c>
      <c r="O359" s="735"/>
      <c r="P359" s="729">
        <v>0</v>
      </c>
      <c r="Q359" s="735"/>
      <c r="R359" s="729">
        <v>0</v>
      </c>
      <c r="S359" s="735"/>
      <c r="T359" s="729">
        <v>0</v>
      </c>
      <c r="U359" s="730"/>
      <c r="V359" s="397">
        <f t="shared" si="38"/>
        <v>0</v>
      </c>
      <c r="W359" s="198">
        <f t="shared" si="39"/>
        <v>0</v>
      </c>
      <c r="X359" s="48"/>
      <c r="Y359" s="60"/>
      <c r="Z359" s="61"/>
      <c r="AA359" s="41"/>
      <c r="AB359" s="40"/>
      <c r="AC359" s="40"/>
    </row>
    <row r="360" spans="1:29" ht="11.25" customHeight="1">
      <c r="A360" s="2"/>
      <c r="B360" s="731" t="s">
        <v>192</v>
      </c>
      <c r="C360" s="732"/>
      <c r="D360" s="732"/>
      <c r="E360" s="733"/>
      <c r="F360" s="734">
        <v>0</v>
      </c>
      <c r="G360" s="735"/>
      <c r="H360" s="729">
        <v>0</v>
      </c>
      <c r="I360" s="735"/>
      <c r="J360" s="729">
        <v>0</v>
      </c>
      <c r="K360" s="735"/>
      <c r="L360" s="729">
        <v>0</v>
      </c>
      <c r="M360" s="735"/>
      <c r="N360" s="729">
        <v>0</v>
      </c>
      <c r="O360" s="735"/>
      <c r="P360" s="729">
        <v>0</v>
      </c>
      <c r="Q360" s="735"/>
      <c r="R360" s="729">
        <v>0</v>
      </c>
      <c r="S360" s="735"/>
      <c r="T360" s="729">
        <v>0</v>
      </c>
      <c r="U360" s="730"/>
      <c r="V360" s="397">
        <f t="shared" si="38"/>
        <v>0</v>
      </c>
      <c r="W360" s="198">
        <f t="shared" si="39"/>
        <v>0</v>
      </c>
      <c r="X360" s="48"/>
      <c r="Y360" s="60"/>
      <c r="Z360" s="61"/>
      <c r="AA360" s="41"/>
      <c r="AB360" s="40"/>
      <c r="AC360" s="40"/>
    </row>
    <row r="361" spans="1:29" ht="11.25" customHeight="1">
      <c r="A361" s="2"/>
      <c r="B361" s="731" t="s">
        <v>193</v>
      </c>
      <c r="C361" s="732"/>
      <c r="D361" s="732"/>
      <c r="E361" s="733"/>
      <c r="F361" s="734">
        <v>0</v>
      </c>
      <c r="G361" s="735"/>
      <c r="H361" s="729">
        <v>0</v>
      </c>
      <c r="I361" s="735"/>
      <c r="J361" s="729">
        <v>0</v>
      </c>
      <c r="K361" s="735"/>
      <c r="L361" s="729">
        <v>0</v>
      </c>
      <c r="M361" s="735"/>
      <c r="N361" s="729">
        <v>0</v>
      </c>
      <c r="O361" s="735"/>
      <c r="P361" s="729">
        <v>0</v>
      </c>
      <c r="Q361" s="735"/>
      <c r="R361" s="729">
        <v>0</v>
      </c>
      <c r="S361" s="735"/>
      <c r="T361" s="729">
        <v>0</v>
      </c>
      <c r="U361" s="730"/>
      <c r="V361" s="397">
        <f t="shared" si="38"/>
        <v>0</v>
      </c>
      <c r="W361" s="198">
        <f t="shared" si="39"/>
        <v>0</v>
      </c>
      <c r="X361" s="48"/>
      <c r="Y361" s="60"/>
      <c r="Z361" s="61"/>
      <c r="AA361" s="41"/>
      <c r="AB361" s="40"/>
      <c r="AC361" s="40"/>
    </row>
    <row r="362" spans="1:29" ht="11.25" customHeight="1">
      <c r="A362" s="2"/>
      <c r="B362" s="731" t="s">
        <v>194</v>
      </c>
      <c r="C362" s="732"/>
      <c r="D362" s="732"/>
      <c r="E362" s="733"/>
      <c r="F362" s="734">
        <v>0</v>
      </c>
      <c r="G362" s="735"/>
      <c r="H362" s="729">
        <v>0</v>
      </c>
      <c r="I362" s="735"/>
      <c r="J362" s="729">
        <v>0</v>
      </c>
      <c r="K362" s="735"/>
      <c r="L362" s="729">
        <v>0</v>
      </c>
      <c r="M362" s="735"/>
      <c r="N362" s="729">
        <v>0</v>
      </c>
      <c r="O362" s="735"/>
      <c r="P362" s="729">
        <v>0</v>
      </c>
      <c r="Q362" s="735"/>
      <c r="R362" s="729">
        <v>0</v>
      </c>
      <c r="S362" s="735"/>
      <c r="T362" s="729">
        <v>0</v>
      </c>
      <c r="U362" s="730"/>
      <c r="V362" s="397">
        <f t="shared" si="38"/>
        <v>0</v>
      </c>
      <c r="W362" s="198">
        <f t="shared" si="39"/>
        <v>0</v>
      </c>
      <c r="X362" s="48"/>
      <c r="Y362" s="60"/>
      <c r="Z362" s="61"/>
      <c r="AA362" s="41"/>
      <c r="AB362" s="40"/>
      <c r="AC362" s="40"/>
    </row>
    <row r="363" spans="1:29" ht="11.25" customHeight="1">
      <c r="A363" s="2"/>
      <c r="B363" s="731" t="s">
        <v>195</v>
      </c>
      <c r="C363" s="732"/>
      <c r="D363" s="732"/>
      <c r="E363" s="733"/>
      <c r="F363" s="734">
        <v>0</v>
      </c>
      <c r="G363" s="735"/>
      <c r="H363" s="729">
        <v>0</v>
      </c>
      <c r="I363" s="735"/>
      <c r="J363" s="729">
        <v>0</v>
      </c>
      <c r="K363" s="735"/>
      <c r="L363" s="729">
        <v>0</v>
      </c>
      <c r="M363" s="735"/>
      <c r="N363" s="729">
        <v>0</v>
      </c>
      <c r="O363" s="735"/>
      <c r="P363" s="729">
        <v>0</v>
      </c>
      <c r="Q363" s="735"/>
      <c r="R363" s="729">
        <v>0</v>
      </c>
      <c r="S363" s="735"/>
      <c r="T363" s="729">
        <v>0</v>
      </c>
      <c r="U363" s="730"/>
      <c r="V363" s="397">
        <f t="shared" si="38"/>
        <v>0</v>
      </c>
      <c r="W363" s="198">
        <f t="shared" si="39"/>
        <v>0</v>
      </c>
      <c r="X363" s="48"/>
      <c r="Y363" s="60"/>
      <c r="Z363" s="61"/>
      <c r="AA363" s="41"/>
      <c r="AB363" s="40"/>
      <c r="AC363" s="40"/>
    </row>
    <row r="364" spans="1:29" ht="11.25" customHeight="1">
      <c r="A364" s="2"/>
      <c r="B364" s="731" t="s">
        <v>196</v>
      </c>
      <c r="C364" s="732"/>
      <c r="D364" s="732"/>
      <c r="E364" s="733"/>
      <c r="F364" s="734">
        <v>0</v>
      </c>
      <c r="G364" s="735"/>
      <c r="H364" s="729">
        <v>0</v>
      </c>
      <c r="I364" s="735"/>
      <c r="J364" s="729">
        <v>0</v>
      </c>
      <c r="K364" s="735"/>
      <c r="L364" s="729">
        <v>0</v>
      </c>
      <c r="M364" s="735"/>
      <c r="N364" s="729">
        <v>0</v>
      </c>
      <c r="O364" s="735"/>
      <c r="P364" s="729">
        <v>0</v>
      </c>
      <c r="Q364" s="735"/>
      <c r="R364" s="729">
        <v>0</v>
      </c>
      <c r="S364" s="735"/>
      <c r="T364" s="729">
        <v>0</v>
      </c>
      <c r="U364" s="730"/>
      <c r="V364" s="397">
        <f t="shared" si="38"/>
        <v>0</v>
      </c>
      <c r="W364" s="198">
        <f t="shared" si="39"/>
        <v>0</v>
      </c>
      <c r="X364" s="48"/>
      <c r="Y364" s="60"/>
      <c r="Z364" s="61"/>
      <c r="AA364" s="41"/>
      <c r="AB364" s="40"/>
      <c r="AC364" s="40"/>
    </row>
    <row r="365" spans="1:29" ht="11.25" customHeight="1">
      <c r="A365" s="2"/>
      <c r="B365" s="731" t="s">
        <v>197</v>
      </c>
      <c r="C365" s="732"/>
      <c r="D365" s="732"/>
      <c r="E365" s="733"/>
      <c r="F365" s="734">
        <v>0</v>
      </c>
      <c r="G365" s="735"/>
      <c r="H365" s="729">
        <v>0</v>
      </c>
      <c r="I365" s="735"/>
      <c r="J365" s="729">
        <v>0</v>
      </c>
      <c r="K365" s="735"/>
      <c r="L365" s="729">
        <v>0</v>
      </c>
      <c r="M365" s="735"/>
      <c r="N365" s="729">
        <v>0</v>
      </c>
      <c r="O365" s="735"/>
      <c r="P365" s="729">
        <v>0</v>
      </c>
      <c r="Q365" s="735"/>
      <c r="R365" s="729">
        <v>0</v>
      </c>
      <c r="S365" s="735"/>
      <c r="T365" s="729">
        <v>0</v>
      </c>
      <c r="U365" s="730"/>
      <c r="V365" s="397">
        <f t="shared" si="38"/>
        <v>0</v>
      </c>
      <c r="W365" s="198">
        <f t="shared" si="39"/>
        <v>0</v>
      </c>
      <c r="X365" s="48"/>
      <c r="Y365" s="60"/>
      <c r="Z365" s="61"/>
      <c r="AA365" s="41"/>
      <c r="AB365" s="40"/>
      <c r="AC365" s="40"/>
    </row>
    <row r="366" spans="1:29" ht="11.25" customHeight="1">
      <c r="A366" s="2"/>
      <c r="B366" s="731" t="s">
        <v>198</v>
      </c>
      <c r="C366" s="732"/>
      <c r="D366" s="732"/>
      <c r="E366" s="733"/>
      <c r="F366" s="734">
        <v>0</v>
      </c>
      <c r="G366" s="735"/>
      <c r="H366" s="729">
        <v>0</v>
      </c>
      <c r="I366" s="735"/>
      <c r="J366" s="729">
        <v>0</v>
      </c>
      <c r="K366" s="735"/>
      <c r="L366" s="729">
        <v>0</v>
      </c>
      <c r="M366" s="735"/>
      <c r="N366" s="729">
        <v>0</v>
      </c>
      <c r="O366" s="735"/>
      <c r="P366" s="729">
        <v>0</v>
      </c>
      <c r="Q366" s="735"/>
      <c r="R366" s="729">
        <v>0</v>
      </c>
      <c r="S366" s="735"/>
      <c r="T366" s="729">
        <v>0</v>
      </c>
      <c r="U366" s="730"/>
      <c r="V366" s="397">
        <f t="shared" si="38"/>
        <v>0</v>
      </c>
      <c r="W366" s="198">
        <f t="shared" si="39"/>
        <v>0</v>
      </c>
      <c r="X366" s="48"/>
      <c r="Y366" s="60"/>
      <c r="Z366" s="61"/>
      <c r="AA366" s="41"/>
      <c r="AB366" s="40"/>
      <c r="AC366" s="40"/>
    </row>
    <row r="367" spans="1:29" ht="11.25" customHeight="1">
      <c r="A367" s="2"/>
      <c r="B367" s="731" t="s">
        <v>199</v>
      </c>
      <c r="C367" s="732"/>
      <c r="D367" s="732"/>
      <c r="E367" s="733"/>
      <c r="F367" s="734">
        <v>0</v>
      </c>
      <c r="G367" s="735"/>
      <c r="H367" s="729">
        <v>0</v>
      </c>
      <c r="I367" s="735"/>
      <c r="J367" s="729">
        <v>0</v>
      </c>
      <c r="K367" s="735"/>
      <c r="L367" s="729">
        <v>0</v>
      </c>
      <c r="M367" s="735"/>
      <c r="N367" s="729">
        <v>0</v>
      </c>
      <c r="O367" s="735"/>
      <c r="P367" s="729">
        <v>0</v>
      </c>
      <c r="Q367" s="735"/>
      <c r="R367" s="729">
        <v>0</v>
      </c>
      <c r="S367" s="735"/>
      <c r="T367" s="729">
        <v>0</v>
      </c>
      <c r="U367" s="730"/>
      <c r="V367" s="397">
        <f t="shared" si="38"/>
        <v>0</v>
      </c>
      <c r="W367" s="198">
        <f t="shared" si="39"/>
        <v>0</v>
      </c>
      <c r="X367" s="48"/>
      <c r="Y367" s="60"/>
      <c r="Z367" s="61"/>
      <c r="AA367" s="41"/>
      <c r="AB367" s="40"/>
      <c r="AC367" s="40"/>
    </row>
    <row r="368" spans="1:29" ht="11.25" customHeight="1">
      <c r="A368" s="2"/>
      <c r="B368" s="731" t="s">
        <v>200</v>
      </c>
      <c r="C368" s="732"/>
      <c r="D368" s="732"/>
      <c r="E368" s="733"/>
      <c r="F368" s="734">
        <v>0</v>
      </c>
      <c r="G368" s="735"/>
      <c r="H368" s="729">
        <v>0</v>
      </c>
      <c r="I368" s="735"/>
      <c r="J368" s="729">
        <v>0</v>
      </c>
      <c r="K368" s="735"/>
      <c r="L368" s="729">
        <v>0</v>
      </c>
      <c r="M368" s="735"/>
      <c r="N368" s="729">
        <v>0</v>
      </c>
      <c r="O368" s="735"/>
      <c r="P368" s="729">
        <v>0</v>
      </c>
      <c r="Q368" s="735"/>
      <c r="R368" s="729">
        <v>0</v>
      </c>
      <c r="S368" s="735"/>
      <c r="T368" s="729">
        <v>0</v>
      </c>
      <c r="U368" s="730"/>
      <c r="V368" s="397">
        <f t="shared" si="38"/>
        <v>0</v>
      </c>
      <c r="W368" s="198">
        <f t="shared" si="39"/>
        <v>0</v>
      </c>
      <c r="X368" s="48"/>
      <c r="Y368" s="60"/>
      <c r="Z368" s="61"/>
      <c r="AA368" s="41"/>
      <c r="AB368" s="40"/>
      <c r="AC368" s="40"/>
    </row>
    <row r="369" spans="1:29" ht="11.25" customHeight="1">
      <c r="A369" s="2"/>
      <c r="B369" s="731" t="s">
        <v>201</v>
      </c>
      <c r="C369" s="732"/>
      <c r="D369" s="732"/>
      <c r="E369" s="733"/>
      <c r="F369" s="734">
        <v>0</v>
      </c>
      <c r="G369" s="735"/>
      <c r="H369" s="729">
        <v>0</v>
      </c>
      <c r="I369" s="735"/>
      <c r="J369" s="729">
        <v>0</v>
      </c>
      <c r="K369" s="735"/>
      <c r="L369" s="729">
        <v>0</v>
      </c>
      <c r="M369" s="735"/>
      <c r="N369" s="729">
        <v>0</v>
      </c>
      <c r="O369" s="735"/>
      <c r="P369" s="729">
        <v>0</v>
      </c>
      <c r="Q369" s="735"/>
      <c r="R369" s="729">
        <v>0</v>
      </c>
      <c r="S369" s="735"/>
      <c r="T369" s="729">
        <v>0</v>
      </c>
      <c r="U369" s="730"/>
      <c r="V369" s="397">
        <f t="shared" si="38"/>
        <v>0</v>
      </c>
      <c r="W369" s="198">
        <f t="shared" si="39"/>
        <v>0</v>
      </c>
      <c r="X369" s="48"/>
      <c r="Y369" s="60"/>
      <c r="Z369" s="61"/>
      <c r="AA369" s="41"/>
      <c r="AB369" s="40"/>
      <c r="AC369" s="40"/>
    </row>
    <row r="370" spans="1:29" ht="11.25" customHeight="1" thickBot="1">
      <c r="A370" s="2"/>
      <c r="B370" s="731" t="s">
        <v>202</v>
      </c>
      <c r="C370" s="732"/>
      <c r="D370" s="732"/>
      <c r="E370" s="733"/>
      <c r="F370" s="734">
        <v>0</v>
      </c>
      <c r="G370" s="735"/>
      <c r="H370" s="729">
        <v>0</v>
      </c>
      <c r="I370" s="735"/>
      <c r="J370" s="729">
        <v>0</v>
      </c>
      <c r="K370" s="735"/>
      <c r="L370" s="729">
        <v>0</v>
      </c>
      <c r="M370" s="735"/>
      <c r="N370" s="729">
        <v>0</v>
      </c>
      <c r="O370" s="735"/>
      <c r="P370" s="729">
        <v>0</v>
      </c>
      <c r="Q370" s="735"/>
      <c r="R370" s="729">
        <v>0</v>
      </c>
      <c r="S370" s="735"/>
      <c r="T370" s="729">
        <v>0</v>
      </c>
      <c r="U370" s="730"/>
      <c r="V370" s="397">
        <f t="shared" si="38"/>
        <v>0</v>
      </c>
      <c r="W370" s="202">
        <f t="shared" si="39"/>
        <v>0</v>
      </c>
      <c r="X370" s="48"/>
      <c r="Y370" s="60"/>
      <c r="Z370" s="61"/>
      <c r="AA370" s="41"/>
      <c r="AB370" s="40"/>
      <c r="AC370" s="40"/>
    </row>
    <row r="371" spans="1:29" s="67" customFormat="1" ht="18.75" customHeight="1" thickTop="1" thickBot="1">
      <c r="B371" s="725" t="s">
        <v>85</v>
      </c>
      <c r="C371" s="726"/>
      <c r="D371" s="726"/>
      <c r="E371" s="727"/>
      <c r="F371" s="728">
        <f>SUM(F347:F370)</f>
        <v>0</v>
      </c>
      <c r="G371" s="724"/>
      <c r="H371" s="722">
        <f>SUM(H347:H370)</f>
        <v>0</v>
      </c>
      <c r="I371" s="724"/>
      <c r="J371" s="722">
        <f>SUM(J347:J370)</f>
        <v>0</v>
      </c>
      <c r="K371" s="724"/>
      <c r="L371" s="722">
        <f>SUM(L347:L370)</f>
        <v>0</v>
      </c>
      <c r="M371" s="724"/>
      <c r="N371" s="722">
        <f>SUM(N347:N370)</f>
        <v>0</v>
      </c>
      <c r="O371" s="724"/>
      <c r="P371" s="722">
        <f>SUM(P347:P370)</f>
        <v>0</v>
      </c>
      <c r="Q371" s="724"/>
      <c r="R371" s="722">
        <f>SUM(R347:R370)</f>
        <v>0</v>
      </c>
      <c r="S371" s="724"/>
      <c r="T371" s="722">
        <f>SUM(T347:T370)</f>
        <v>0</v>
      </c>
      <c r="U371" s="723"/>
      <c r="V371" s="230">
        <f>SUM(V347:V370)</f>
        <v>0</v>
      </c>
      <c r="W371" s="207">
        <f>SUM(W347:W370)</f>
        <v>0</v>
      </c>
      <c r="X371" s="69"/>
      <c r="Y371" s="70"/>
      <c r="Z371" s="71"/>
      <c r="AA371" s="72"/>
      <c r="AB371" s="73"/>
      <c r="AC371" s="73"/>
    </row>
    <row r="372" spans="1:29" ht="11.25" customHeight="1">
      <c r="X372" s="49"/>
      <c r="Y372" s="49"/>
      <c r="Z372" s="49"/>
      <c r="AA372" s="2"/>
      <c r="AB372" s="2"/>
      <c r="AC372" s="2"/>
    </row>
    <row r="373" spans="1:29" ht="18" customHeight="1" thickBot="1">
      <c r="B373" s="760">
        <f>B315</f>
        <v>6</v>
      </c>
      <c r="C373" s="760"/>
      <c r="D373" s="760"/>
      <c r="E373" s="760"/>
      <c r="F373" s="761">
        <v>3</v>
      </c>
      <c r="G373" s="761"/>
      <c r="H373" s="856"/>
      <c r="I373" s="856"/>
      <c r="J373" s="233"/>
      <c r="K373" s="233"/>
    </row>
    <row r="374" spans="1:29" ht="11.25" customHeight="1">
      <c r="B374" s="852" t="s">
        <v>56</v>
      </c>
      <c r="C374" s="523"/>
      <c r="D374" s="523"/>
      <c r="E374" s="524"/>
      <c r="F374" s="520" t="s">
        <v>278</v>
      </c>
      <c r="G374" s="521"/>
      <c r="H374" s="520" t="s">
        <v>279</v>
      </c>
      <c r="I374" s="521"/>
      <c r="J374" s="520" t="s">
        <v>280</v>
      </c>
      <c r="K374" s="521"/>
      <c r="L374" s="520" t="s">
        <v>281</v>
      </c>
      <c r="M374" s="521"/>
      <c r="N374" s="520" t="s">
        <v>282</v>
      </c>
      <c r="O374" s="596"/>
      <c r="P374" s="520" t="s">
        <v>283</v>
      </c>
      <c r="Q374" s="521"/>
      <c r="R374" s="520" t="s">
        <v>284</v>
      </c>
      <c r="S374" s="521"/>
      <c r="T374" s="520" t="s">
        <v>285</v>
      </c>
      <c r="U374" s="596"/>
      <c r="V374" s="848" t="s">
        <v>85</v>
      </c>
      <c r="W374" s="849"/>
      <c r="X374" s="44"/>
      <c r="Y374" s="45"/>
      <c r="Z374" s="45"/>
      <c r="AA374" s="39"/>
      <c r="AB374" s="42"/>
      <c r="AC374" s="42"/>
    </row>
    <row r="375" spans="1:29" ht="11.25" customHeight="1" thickBot="1">
      <c r="A375" s="2"/>
      <c r="B375" s="853"/>
      <c r="C375" s="854"/>
      <c r="D375" s="854"/>
      <c r="E375" s="855"/>
      <c r="F375" s="512" t="s">
        <v>127</v>
      </c>
      <c r="G375" s="819"/>
      <c r="H375" s="850" t="s">
        <v>127</v>
      </c>
      <c r="I375" s="819"/>
      <c r="J375" s="850" t="s">
        <v>127</v>
      </c>
      <c r="K375" s="819"/>
      <c r="L375" s="850" t="s">
        <v>127</v>
      </c>
      <c r="M375" s="819"/>
      <c r="N375" s="850" t="s">
        <v>127</v>
      </c>
      <c r="O375" s="819"/>
      <c r="P375" s="850" t="s">
        <v>127</v>
      </c>
      <c r="Q375" s="819"/>
      <c r="R375" s="850" t="s">
        <v>127</v>
      </c>
      <c r="S375" s="819"/>
      <c r="T375" s="850" t="s">
        <v>127</v>
      </c>
      <c r="U375" s="851"/>
      <c r="V375" s="847" t="s">
        <v>128</v>
      </c>
      <c r="W375" s="827"/>
      <c r="X375" s="44"/>
      <c r="Y375" s="50"/>
      <c r="Z375" s="57"/>
      <c r="AA375" s="39"/>
      <c r="AB375" s="39"/>
      <c r="AC375" s="42"/>
    </row>
    <row r="376" spans="1:29" ht="11.25" customHeight="1">
      <c r="A376" s="2"/>
      <c r="B376" s="587" t="s">
        <v>179</v>
      </c>
      <c r="C376" s="687"/>
      <c r="D376" s="687"/>
      <c r="E376" s="588"/>
      <c r="F376" s="775">
        <v>0</v>
      </c>
      <c r="G376" s="774"/>
      <c r="H376" s="772">
        <v>0</v>
      </c>
      <c r="I376" s="774"/>
      <c r="J376" s="772">
        <v>0</v>
      </c>
      <c r="K376" s="774"/>
      <c r="L376" s="772">
        <v>0</v>
      </c>
      <c r="M376" s="774"/>
      <c r="N376" s="772">
        <v>0</v>
      </c>
      <c r="O376" s="774"/>
      <c r="P376" s="772">
        <v>0</v>
      </c>
      <c r="Q376" s="774"/>
      <c r="R376" s="772">
        <v>0</v>
      </c>
      <c r="S376" s="774"/>
      <c r="T376" s="772">
        <v>0</v>
      </c>
      <c r="U376" s="773"/>
      <c r="V376" s="136">
        <f t="shared" ref="V376:V399" si="40">IF($W$400=0,0,(W376/$W$400))</f>
        <v>0</v>
      </c>
      <c r="W376" s="14">
        <f t="shared" ref="W376:W399" si="41">SUM(F376:U376)</f>
        <v>0</v>
      </c>
      <c r="X376" s="48"/>
      <c r="Y376" s="60"/>
      <c r="Z376" s="61"/>
      <c r="AA376" s="41"/>
      <c r="AB376" s="40"/>
      <c r="AC376" s="40"/>
    </row>
    <row r="377" spans="1:29" ht="11.25" customHeight="1">
      <c r="A377" s="2"/>
      <c r="B377" s="766" t="s">
        <v>180</v>
      </c>
      <c r="C377" s="443"/>
      <c r="D377" s="443"/>
      <c r="E377" s="767"/>
      <c r="F377" s="770">
        <v>0</v>
      </c>
      <c r="G377" s="769"/>
      <c r="H377" s="768">
        <v>0</v>
      </c>
      <c r="I377" s="769"/>
      <c r="J377" s="768">
        <v>0</v>
      </c>
      <c r="K377" s="769"/>
      <c r="L377" s="768">
        <v>0</v>
      </c>
      <c r="M377" s="769"/>
      <c r="N377" s="768">
        <v>0</v>
      </c>
      <c r="O377" s="769"/>
      <c r="P377" s="768">
        <v>0</v>
      </c>
      <c r="Q377" s="769"/>
      <c r="R377" s="768">
        <v>0</v>
      </c>
      <c r="S377" s="769"/>
      <c r="T377" s="768">
        <v>0</v>
      </c>
      <c r="U377" s="771"/>
      <c r="V377" s="137">
        <f t="shared" si="40"/>
        <v>0</v>
      </c>
      <c r="W377" s="15">
        <f t="shared" si="41"/>
        <v>0</v>
      </c>
      <c r="X377" s="48"/>
      <c r="Y377" s="60"/>
      <c r="Z377" s="61"/>
      <c r="AA377" s="41"/>
      <c r="AB377" s="40"/>
      <c r="AC377" s="40"/>
    </row>
    <row r="378" spans="1:29" ht="11.25" customHeight="1">
      <c r="A378" s="2"/>
      <c r="B378" s="766" t="s">
        <v>181</v>
      </c>
      <c r="C378" s="443"/>
      <c r="D378" s="443"/>
      <c r="E378" s="767"/>
      <c r="F378" s="770">
        <v>0</v>
      </c>
      <c r="G378" s="769"/>
      <c r="H378" s="768">
        <v>0</v>
      </c>
      <c r="I378" s="769"/>
      <c r="J378" s="768">
        <v>0</v>
      </c>
      <c r="K378" s="769"/>
      <c r="L378" s="768">
        <v>0</v>
      </c>
      <c r="M378" s="769"/>
      <c r="N378" s="768">
        <v>0</v>
      </c>
      <c r="O378" s="769"/>
      <c r="P378" s="768">
        <v>0</v>
      </c>
      <c r="Q378" s="769"/>
      <c r="R378" s="768">
        <v>0</v>
      </c>
      <c r="S378" s="769"/>
      <c r="T378" s="768">
        <v>0</v>
      </c>
      <c r="U378" s="771"/>
      <c r="V378" s="137">
        <f t="shared" si="40"/>
        <v>0</v>
      </c>
      <c r="W378" s="15">
        <f t="shared" si="41"/>
        <v>0</v>
      </c>
      <c r="X378" s="48"/>
      <c r="Y378" s="60"/>
      <c r="Z378" s="61"/>
      <c r="AA378" s="41"/>
      <c r="AB378" s="40"/>
      <c r="AC378" s="40"/>
    </row>
    <row r="379" spans="1:29" ht="11.25" customHeight="1">
      <c r="A379" s="2"/>
      <c r="B379" s="766" t="s">
        <v>182</v>
      </c>
      <c r="C379" s="443"/>
      <c r="D379" s="443"/>
      <c r="E379" s="767"/>
      <c r="F379" s="770">
        <v>0</v>
      </c>
      <c r="G379" s="769"/>
      <c r="H379" s="768">
        <v>0</v>
      </c>
      <c r="I379" s="769"/>
      <c r="J379" s="768">
        <v>0</v>
      </c>
      <c r="K379" s="769"/>
      <c r="L379" s="768">
        <v>0</v>
      </c>
      <c r="M379" s="769"/>
      <c r="N379" s="768">
        <v>0</v>
      </c>
      <c r="O379" s="769"/>
      <c r="P379" s="768">
        <v>0</v>
      </c>
      <c r="Q379" s="769"/>
      <c r="R379" s="768">
        <v>0</v>
      </c>
      <c r="S379" s="769"/>
      <c r="T379" s="768">
        <v>0</v>
      </c>
      <c r="U379" s="771"/>
      <c r="V379" s="137">
        <f t="shared" si="40"/>
        <v>0</v>
      </c>
      <c r="W379" s="15">
        <f t="shared" si="41"/>
        <v>0</v>
      </c>
      <c r="X379" s="48"/>
      <c r="Y379" s="60"/>
      <c r="Z379" s="61"/>
      <c r="AA379" s="41"/>
      <c r="AB379" s="40"/>
      <c r="AC379" s="40"/>
    </row>
    <row r="380" spans="1:29" ht="11.25" customHeight="1">
      <c r="A380" s="2"/>
      <c r="B380" s="766" t="s">
        <v>183</v>
      </c>
      <c r="C380" s="443"/>
      <c r="D380" s="443"/>
      <c r="E380" s="767"/>
      <c r="F380" s="770">
        <v>0</v>
      </c>
      <c r="G380" s="769"/>
      <c r="H380" s="768">
        <v>0</v>
      </c>
      <c r="I380" s="769"/>
      <c r="J380" s="768">
        <v>0</v>
      </c>
      <c r="K380" s="769"/>
      <c r="L380" s="768">
        <v>0</v>
      </c>
      <c r="M380" s="769"/>
      <c r="N380" s="768">
        <v>0</v>
      </c>
      <c r="O380" s="769"/>
      <c r="P380" s="768">
        <v>0</v>
      </c>
      <c r="Q380" s="769"/>
      <c r="R380" s="768">
        <v>0</v>
      </c>
      <c r="S380" s="769"/>
      <c r="T380" s="768">
        <v>0</v>
      </c>
      <c r="U380" s="771"/>
      <c r="V380" s="137">
        <f t="shared" si="40"/>
        <v>0</v>
      </c>
      <c r="W380" s="15">
        <f t="shared" si="41"/>
        <v>0</v>
      </c>
      <c r="X380" s="48"/>
      <c r="Y380" s="60"/>
      <c r="Z380" s="61"/>
      <c r="AA380" s="41"/>
      <c r="AB380" s="40"/>
      <c r="AC380" s="40"/>
    </row>
    <row r="381" spans="1:29" ht="11.25" customHeight="1">
      <c r="A381" s="2"/>
      <c r="B381" s="766" t="s">
        <v>184</v>
      </c>
      <c r="C381" s="443"/>
      <c r="D381" s="443"/>
      <c r="E381" s="767"/>
      <c r="F381" s="770">
        <v>0</v>
      </c>
      <c r="G381" s="769"/>
      <c r="H381" s="768">
        <v>0</v>
      </c>
      <c r="I381" s="769"/>
      <c r="J381" s="768">
        <v>0</v>
      </c>
      <c r="K381" s="769"/>
      <c r="L381" s="768">
        <v>0</v>
      </c>
      <c r="M381" s="769"/>
      <c r="N381" s="768">
        <v>0</v>
      </c>
      <c r="O381" s="769"/>
      <c r="P381" s="768">
        <v>0</v>
      </c>
      <c r="Q381" s="769"/>
      <c r="R381" s="768">
        <v>0</v>
      </c>
      <c r="S381" s="769"/>
      <c r="T381" s="768">
        <v>0</v>
      </c>
      <c r="U381" s="771"/>
      <c r="V381" s="137">
        <f t="shared" si="40"/>
        <v>0</v>
      </c>
      <c r="W381" s="15">
        <f t="shared" si="41"/>
        <v>0</v>
      </c>
      <c r="X381" s="48"/>
      <c r="Y381" s="60"/>
      <c r="Z381" s="61"/>
      <c r="AA381" s="41"/>
      <c r="AB381" s="40"/>
      <c r="AC381" s="40"/>
    </row>
    <row r="382" spans="1:29" ht="11.25" customHeight="1">
      <c r="A382" s="2"/>
      <c r="B382" s="766" t="s">
        <v>185</v>
      </c>
      <c r="C382" s="443"/>
      <c r="D382" s="443"/>
      <c r="E382" s="767"/>
      <c r="F382" s="770">
        <v>0</v>
      </c>
      <c r="G382" s="769"/>
      <c r="H382" s="768">
        <v>0</v>
      </c>
      <c r="I382" s="769"/>
      <c r="J382" s="768">
        <v>0</v>
      </c>
      <c r="K382" s="769"/>
      <c r="L382" s="768">
        <v>0</v>
      </c>
      <c r="M382" s="769"/>
      <c r="N382" s="768">
        <v>0</v>
      </c>
      <c r="O382" s="769"/>
      <c r="P382" s="768">
        <v>0</v>
      </c>
      <c r="Q382" s="769"/>
      <c r="R382" s="768">
        <v>0</v>
      </c>
      <c r="S382" s="769"/>
      <c r="T382" s="768">
        <v>0</v>
      </c>
      <c r="U382" s="771"/>
      <c r="V382" s="137">
        <f t="shared" si="40"/>
        <v>0</v>
      </c>
      <c r="W382" s="15">
        <f t="shared" si="41"/>
        <v>0</v>
      </c>
      <c r="X382" s="48"/>
      <c r="Y382" s="60"/>
      <c r="Z382" s="61"/>
      <c r="AA382" s="41"/>
      <c r="AB382" s="40"/>
      <c r="AC382" s="40"/>
    </row>
    <row r="383" spans="1:29" ht="11.25" customHeight="1">
      <c r="A383" s="2"/>
      <c r="B383" s="766" t="s">
        <v>186</v>
      </c>
      <c r="C383" s="443"/>
      <c r="D383" s="443"/>
      <c r="E383" s="767"/>
      <c r="F383" s="770">
        <v>0</v>
      </c>
      <c r="G383" s="769"/>
      <c r="H383" s="768">
        <v>0</v>
      </c>
      <c r="I383" s="769"/>
      <c r="J383" s="768">
        <v>0</v>
      </c>
      <c r="K383" s="769"/>
      <c r="L383" s="768">
        <v>0</v>
      </c>
      <c r="M383" s="769"/>
      <c r="N383" s="768">
        <v>0</v>
      </c>
      <c r="O383" s="769"/>
      <c r="P383" s="768">
        <v>0</v>
      </c>
      <c r="Q383" s="769"/>
      <c r="R383" s="768">
        <v>0</v>
      </c>
      <c r="S383" s="769"/>
      <c r="T383" s="768">
        <v>0</v>
      </c>
      <c r="U383" s="771"/>
      <c r="V383" s="137">
        <f t="shared" si="40"/>
        <v>0</v>
      </c>
      <c r="W383" s="15">
        <f t="shared" si="41"/>
        <v>0</v>
      </c>
      <c r="X383" s="48"/>
      <c r="Y383" s="60"/>
      <c r="Z383" s="61"/>
      <c r="AA383" s="41"/>
      <c r="AB383" s="40"/>
      <c r="AC383" s="40"/>
    </row>
    <row r="384" spans="1:29" ht="11.25" customHeight="1">
      <c r="A384" s="2"/>
      <c r="B384" s="766" t="s">
        <v>187</v>
      </c>
      <c r="C384" s="443"/>
      <c r="D384" s="443"/>
      <c r="E384" s="767"/>
      <c r="F384" s="770">
        <v>0</v>
      </c>
      <c r="G384" s="769"/>
      <c r="H384" s="768">
        <v>0</v>
      </c>
      <c r="I384" s="769"/>
      <c r="J384" s="768">
        <v>0</v>
      </c>
      <c r="K384" s="769"/>
      <c r="L384" s="768">
        <v>0</v>
      </c>
      <c r="M384" s="769"/>
      <c r="N384" s="768">
        <v>0</v>
      </c>
      <c r="O384" s="769"/>
      <c r="P384" s="768">
        <v>0</v>
      </c>
      <c r="Q384" s="769"/>
      <c r="R384" s="768">
        <v>0</v>
      </c>
      <c r="S384" s="769"/>
      <c r="T384" s="768">
        <v>0</v>
      </c>
      <c r="U384" s="771"/>
      <c r="V384" s="137">
        <f t="shared" si="40"/>
        <v>0</v>
      </c>
      <c r="W384" s="15">
        <f t="shared" si="41"/>
        <v>0</v>
      </c>
      <c r="X384" s="48"/>
      <c r="Y384" s="60"/>
      <c r="Z384" s="61"/>
      <c r="AA384" s="41"/>
      <c r="AB384" s="40"/>
      <c r="AC384" s="40"/>
    </row>
    <row r="385" spans="1:29" ht="11.25" customHeight="1">
      <c r="A385" s="2"/>
      <c r="B385" s="766" t="s">
        <v>188</v>
      </c>
      <c r="C385" s="443"/>
      <c r="D385" s="443"/>
      <c r="E385" s="767"/>
      <c r="F385" s="770">
        <v>0</v>
      </c>
      <c r="G385" s="769"/>
      <c r="H385" s="768">
        <v>0</v>
      </c>
      <c r="I385" s="769"/>
      <c r="J385" s="768">
        <v>0</v>
      </c>
      <c r="K385" s="769"/>
      <c r="L385" s="768">
        <v>0</v>
      </c>
      <c r="M385" s="769"/>
      <c r="N385" s="768">
        <v>0</v>
      </c>
      <c r="O385" s="769"/>
      <c r="P385" s="768">
        <v>0</v>
      </c>
      <c r="Q385" s="769"/>
      <c r="R385" s="768">
        <v>0</v>
      </c>
      <c r="S385" s="769"/>
      <c r="T385" s="768">
        <v>0</v>
      </c>
      <c r="U385" s="771"/>
      <c r="V385" s="137">
        <f t="shared" si="40"/>
        <v>0</v>
      </c>
      <c r="W385" s="15">
        <f t="shared" si="41"/>
        <v>0</v>
      </c>
      <c r="X385" s="48"/>
      <c r="Y385" s="60"/>
      <c r="Z385" s="61"/>
      <c r="AA385" s="41"/>
      <c r="AB385" s="40"/>
      <c r="AC385" s="40"/>
    </row>
    <row r="386" spans="1:29" ht="11.25" customHeight="1">
      <c r="A386" s="2"/>
      <c r="B386" s="766" t="s">
        <v>189</v>
      </c>
      <c r="C386" s="443"/>
      <c r="D386" s="443"/>
      <c r="E386" s="767"/>
      <c r="F386" s="770">
        <v>0</v>
      </c>
      <c r="G386" s="769"/>
      <c r="H386" s="768">
        <v>0</v>
      </c>
      <c r="I386" s="769"/>
      <c r="J386" s="768">
        <v>0</v>
      </c>
      <c r="K386" s="769"/>
      <c r="L386" s="768">
        <v>0</v>
      </c>
      <c r="M386" s="769"/>
      <c r="N386" s="768">
        <v>0</v>
      </c>
      <c r="O386" s="769"/>
      <c r="P386" s="768">
        <v>0</v>
      </c>
      <c r="Q386" s="769"/>
      <c r="R386" s="768">
        <v>0</v>
      </c>
      <c r="S386" s="769"/>
      <c r="T386" s="768">
        <v>0</v>
      </c>
      <c r="U386" s="771"/>
      <c r="V386" s="137">
        <f t="shared" si="40"/>
        <v>0</v>
      </c>
      <c r="W386" s="15">
        <f t="shared" si="41"/>
        <v>0</v>
      </c>
      <c r="X386" s="48"/>
      <c r="Y386" s="60"/>
      <c r="Z386" s="61"/>
      <c r="AA386" s="41"/>
      <c r="AB386" s="40"/>
      <c r="AC386" s="40"/>
    </row>
    <row r="387" spans="1:29" ht="11.25" customHeight="1">
      <c r="A387" s="2"/>
      <c r="B387" s="766" t="s">
        <v>190</v>
      </c>
      <c r="C387" s="443"/>
      <c r="D387" s="443"/>
      <c r="E387" s="767"/>
      <c r="F387" s="770">
        <v>0</v>
      </c>
      <c r="G387" s="769"/>
      <c r="H387" s="768">
        <v>0</v>
      </c>
      <c r="I387" s="769"/>
      <c r="J387" s="768">
        <v>0</v>
      </c>
      <c r="K387" s="769"/>
      <c r="L387" s="768">
        <v>0</v>
      </c>
      <c r="M387" s="769"/>
      <c r="N387" s="768">
        <v>0</v>
      </c>
      <c r="O387" s="769"/>
      <c r="P387" s="768">
        <v>0</v>
      </c>
      <c r="Q387" s="769"/>
      <c r="R387" s="768">
        <v>0</v>
      </c>
      <c r="S387" s="769"/>
      <c r="T387" s="768">
        <v>0</v>
      </c>
      <c r="U387" s="771"/>
      <c r="V387" s="137">
        <f t="shared" si="40"/>
        <v>0</v>
      </c>
      <c r="W387" s="15">
        <f t="shared" si="41"/>
        <v>0</v>
      </c>
      <c r="X387" s="48"/>
      <c r="Y387" s="60"/>
      <c r="Z387" s="61"/>
      <c r="AA387" s="41"/>
      <c r="AB387" s="40"/>
      <c r="AC387" s="40"/>
    </row>
    <row r="388" spans="1:29" ht="11.25" customHeight="1">
      <c r="A388" s="2"/>
      <c r="B388" s="766" t="s">
        <v>191</v>
      </c>
      <c r="C388" s="443"/>
      <c r="D388" s="443"/>
      <c r="E388" s="767"/>
      <c r="F388" s="770">
        <v>0</v>
      </c>
      <c r="G388" s="769"/>
      <c r="H388" s="768">
        <v>0</v>
      </c>
      <c r="I388" s="769"/>
      <c r="J388" s="768">
        <v>0</v>
      </c>
      <c r="K388" s="769"/>
      <c r="L388" s="768">
        <v>0</v>
      </c>
      <c r="M388" s="769"/>
      <c r="N388" s="768">
        <v>0</v>
      </c>
      <c r="O388" s="769"/>
      <c r="P388" s="768">
        <v>0</v>
      </c>
      <c r="Q388" s="769"/>
      <c r="R388" s="768">
        <v>0</v>
      </c>
      <c r="S388" s="769"/>
      <c r="T388" s="768">
        <v>0</v>
      </c>
      <c r="U388" s="771"/>
      <c r="V388" s="137">
        <f t="shared" si="40"/>
        <v>0</v>
      </c>
      <c r="W388" s="15">
        <f t="shared" si="41"/>
        <v>0</v>
      </c>
      <c r="X388" s="48"/>
      <c r="Y388" s="60"/>
      <c r="Z388" s="61"/>
      <c r="AA388" s="41"/>
      <c r="AB388" s="40"/>
      <c r="AC388" s="40"/>
    </row>
    <row r="389" spans="1:29" ht="11.25" customHeight="1">
      <c r="A389" s="2"/>
      <c r="B389" s="766" t="s">
        <v>192</v>
      </c>
      <c r="C389" s="443"/>
      <c r="D389" s="443"/>
      <c r="E389" s="767"/>
      <c r="F389" s="770">
        <v>0</v>
      </c>
      <c r="G389" s="769"/>
      <c r="H389" s="768">
        <v>0</v>
      </c>
      <c r="I389" s="769"/>
      <c r="J389" s="768">
        <v>0</v>
      </c>
      <c r="K389" s="769"/>
      <c r="L389" s="768">
        <v>0</v>
      </c>
      <c r="M389" s="769"/>
      <c r="N389" s="768">
        <v>0</v>
      </c>
      <c r="O389" s="769"/>
      <c r="P389" s="768">
        <v>0</v>
      </c>
      <c r="Q389" s="769"/>
      <c r="R389" s="768">
        <v>0</v>
      </c>
      <c r="S389" s="769"/>
      <c r="T389" s="768">
        <v>0</v>
      </c>
      <c r="U389" s="771"/>
      <c r="V389" s="137">
        <f t="shared" si="40"/>
        <v>0</v>
      </c>
      <c r="W389" s="15">
        <f t="shared" si="41"/>
        <v>0</v>
      </c>
      <c r="X389" s="48"/>
      <c r="Y389" s="60"/>
      <c r="Z389" s="61"/>
      <c r="AA389" s="41"/>
      <c r="AB389" s="40"/>
      <c r="AC389" s="40"/>
    </row>
    <row r="390" spans="1:29" ht="11.25" customHeight="1">
      <c r="A390" s="2"/>
      <c r="B390" s="766" t="s">
        <v>193</v>
      </c>
      <c r="C390" s="443"/>
      <c r="D390" s="443"/>
      <c r="E390" s="767"/>
      <c r="F390" s="770">
        <v>0</v>
      </c>
      <c r="G390" s="769"/>
      <c r="H390" s="768">
        <v>0</v>
      </c>
      <c r="I390" s="769"/>
      <c r="J390" s="768">
        <v>0</v>
      </c>
      <c r="K390" s="769"/>
      <c r="L390" s="768">
        <v>0</v>
      </c>
      <c r="M390" s="769"/>
      <c r="N390" s="768">
        <v>0</v>
      </c>
      <c r="O390" s="769"/>
      <c r="P390" s="768">
        <v>0</v>
      </c>
      <c r="Q390" s="769"/>
      <c r="R390" s="768">
        <v>0</v>
      </c>
      <c r="S390" s="769"/>
      <c r="T390" s="768">
        <v>0</v>
      </c>
      <c r="U390" s="771"/>
      <c r="V390" s="137">
        <f t="shared" si="40"/>
        <v>0</v>
      </c>
      <c r="W390" s="15">
        <f t="shared" si="41"/>
        <v>0</v>
      </c>
      <c r="X390" s="48"/>
      <c r="Y390" s="60"/>
      <c r="Z390" s="61"/>
      <c r="AA390" s="41"/>
      <c r="AB390" s="40"/>
      <c r="AC390" s="40"/>
    </row>
    <row r="391" spans="1:29" ht="11.25" customHeight="1">
      <c r="A391" s="2"/>
      <c r="B391" s="766" t="s">
        <v>194</v>
      </c>
      <c r="C391" s="443"/>
      <c r="D391" s="443"/>
      <c r="E391" s="767"/>
      <c r="F391" s="770">
        <v>0</v>
      </c>
      <c r="G391" s="769"/>
      <c r="H391" s="768">
        <v>0</v>
      </c>
      <c r="I391" s="769"/>
      <c r="J391" s="768">
        <v>0</v>
      </c>
      <c r="K391" s="769"/>
      <c r="L391" s="768">
        <v>0</v>
      </c>
      <c r="M391" s="769"/>
      <c r="N391" s="768">
        <v>0</v>
      </c>
      <c r="O391" s="769"/>
      <c r="P391" s="768">
        <v>0</v>
      </c>
      <c r="Q391" s="769"/>
      <c r="R391" s="768">
        <v>0</v>
      </c>
      <c r="S391" s="769"/>
      <c r="T391" s="768">
        <v>0</v>
      </c>
      <c r="U391" s="771"/>
      <c r="V391" s="137">
        <f t="shared" si="40"/>
        <v>0</v>
      </c>
      <c r="W391" s="15">
        <f t="shared" si="41"/>
        <v>0</v>
      </c>
      <c r="X391" s="48"/>
      <c r="Y391" s="60"/>
      <c r="Z391" s="61"/>
      <c r="AA391" s="41"/>
      <c r="AB391" s="40"/>
      <c r="AC391" s="40"/>
    </row>
    <row r="392" spans="1:29" ht="11.25" customHeight="1">
      <c r="A392" s="2"/>
      <c r="B392" s="766" t="s">
        <v>195</v>
      </c>
      <c r="C392" s="443"/>
      <c r="D392" s="443"/>
      <c r="E392" s="767"/>
      <c r="F392" s="770">
        <v>0</v>
      </c>
      <c r="G392" s="769"/>
      <c r="H392" s="768">
        <v>0</v>
      </c>
      <c r="I392" s="769"/>
      <c r="J392" s="768">
        <v>0</v>
      </c>
      <c r="K392" s="769"/>
      <c r="L392" s="768">
        <v>0</v>
      </c>
      <c r="M392" s="769"/>
      <c r="N392" s="768">
        <v>0</v>
      </c>
      <c r="O392" s="769"/>
      <c r="P392" s="768">
        <v>0</v>
      </c>
      <c r="Q392" s="769"/>
      <c r="R392" s="768">
        <v>0</v>
      </c>
      <c r="S392" s="769"/>
      <c r="T392" s="768">
        <v>0</v>
      </c>
      <c r="U392" s="771"/>
      <c r="V392" s="137">
        <f t="shared" si="40"/>
        <v>0</v>
      </c>
      <c r="W392" s="15">
        <f t="shared" si="41"/>
        <v>0</v>
      </c>
      <c r="X392" s="48"/>
      <c r="Y392" s="60"/>
      <c r="Z392" s="61"/>
      <c r="AA392" s="41"/>
      <c r="AB392" s="40"/>
      <c r="AC392" s="40"/>
    </row>
    <row r="393" spans="1:29" ht="11.25" customHeight="1">
      <c r="A393" s="2"/>
      <c r="B393" s="766" t="s">
        <v>196</v>
      </c>
      <c r="C393" s="443"/>
      <c r="D393" s="443"/>
      <c r="E393" s="767"/>
      <c r="F393" s="770">
        <v>0</v>
      </c>
      <c r="G393" s="769"/>
      <c r="H393" s="768">
        <v>0</v>
      </c>
      <c r="I393" s="769"/>
      <c r="J393" s="768">
        <v>0</v>
      </c>
      <c r="K393" s="769"/>
      <c r="L393" s="768">
        <v>0</v>
      </c>
      <c r="M393" s="769"/>
      <c r="N393" s="768">
        <v>0</v>
      </c>
      <c r="O393" s="769"/>
      <c r="P393" s="768">
        <v>0</v>
      </c>
      <c r="Q393" s="769"/>
      <c r="R393" s="768">
        <v>0</v>
      </c>
      <c r="S393" s="769"/>
      <c r="T393" s="768">
        <v>0</v>
      </c>
      <c r="U393" s="771"/>
      <c r="V393" s="137">
        <f t="shared" si="40"/>
        <v>0</v>
      </c>
      <c r="W393" s="15">
        <f t="shared" si="41"/>
        <v>0</v>
      </c>
      <c r="X393" s="48"/>
      <c r="Y393" s="60"/>
      <c r="Z393" s="61"/>
      <c r="AA393" s="41"/>
      <c r="AB393" s="40"/>
      <c r="AC393" s="40"/>
    </row>
    <row r="394" spans="1:29" ht="11.25" customHeight="1">
      <c r="A394" s="2"/>
      <c r="B394" s="766" t="s">
        <v>197</v>
      </c>
      <c r="C394" s="443"/>
      <c r="D394" s="443"/>
      <c r="E394" s="767"/>
      <c r="F394" s="770">
        <v>0</v>
      </c>
      <c r="G394" s="769"/>
      <c r="H394" s="768">
        <v>0</v>
      </c>
      <c r="I394" s="769"/>
      <c r="J394" s="768">
        <v>0</v>
      </c>
      <c r="K394" s="769"/>
      <c r="L394" s="768">
        <v>0</v>
      </c>
      <c r="M394" s="769"/>
      <c r="N394" s="768">
        <v>0</v>
      </c>
      <c r="O394" s="769"/>
      <c r="P394" s="768">
        <v>0</v>
      </c>
      <c r="Q394" s="769"/>
      <c r="R394" s="768">
        <v>0</v>
      </c>
      <c r="S394" s="769"/>
      <c r="T394" s="768">
        <v>0</v>
      </c>
      <c r="U394" s="771"/>
      <c r="V394" s="137">
        <f t="shared" si="40"/>
        <v>0</v>
      </c>
      <c r="W394" s="15">
        <f t="shared" si="41"/>
        <v>0</v>
      </c>
      <c r="X394" s="48"/>
      <c r="Y394" s="60"/>
      <c r="Z394" s="61"/>
      <c r="AA394" s="41"/>
      <c r="AB394" s="40"/>
      <c r="AC394" s="40"/>
    </row>
    <row r="395" spans="1:29" ht="11.25" customHeight="1">
      <c r="A395" s="2"/>
      <c r="B395" s="766" t="s">
        <v>198</v>
      </c>
      <c r="C395" s="443"/>
      <c r="D395" s="443"/>
      <c r="E395" s="767"/>
      <c r="F395" s="770">
        <v>0</v>
      </c>
      <c r="G395" s="769"/>
      <c r="H395" s="768">
        <v>0</v>
      </c>
      <c r="I395" s="769"/>
      <c r="J395" s="768">
        <v>0</v>
      </c>
      <c r="K395" s="769"/>
      <c r="L395" s="768">
        <v>0</v>
      </c>
      <c r="M395" s="769"/>
      <c r="N395" s="768">
        <v>0</v>
      </c>
      <c r="O395" s="769"/>
      <c r="P395" s="768">
        <v>0</v>
      </c>
      <c r="Q395" s="769"/>
      <c r="R395" s="768">
        <v>0</v>
      </c>
      <c r="S395" s="769"/>
      <c r="T395" s="768">
        <v>0</v>
      </c>
      <c r="U395" s="771"/>
      <c r="V395" s="137">
        <f t="shared" si="40"/>
        <v>0</v>
      </c>
      <c r="W395" s="15">
        <f t="shared" si="41"/>
        <v>0</v>
      </c>
      <c r="X395" s="48"/>
      <c r="Y395" s="60"/>
      <c r="Z395" s="61"/>
      <c r="AA395" s="41"/>
      <c r="AB395" s="40"/>
      <c r="AC395" s="40"/>
    </row>
    <row r="396" spans="1:29" ht="11.25" customHeight="1">
      <c r="A396" s="2"/>
      <c r="B396" s="766" t="s">
        <v>199</v>
      </c>
      <c r="C396" s="443"/>
      <c r="D396" s="443"/>
      <c r="E396" s="767"/>
      <c r="F396" s="770">
        <v>0</v>
      </c>
      <c r="G396" s="769"/>
      <c r="H396" s="768">
        <v>0</v>
      </c>
      <c r="I396" s="769"/>
      <c r="J396" s="768">
        <v>0</v>
      </c>
      <c r="K396" s="769"/>
      <c r="L396" s="768">
        <v>0</v>
      </c>
      <c r="M396" s="769"/>
      <c r="N396" s="768">
        <v>0</v>
      </c>
      <c r="O396" s="769"/>
      <c r="P396" s="768">
        <v>0</v>
      </c>
      <c r="Q396" s="769"/>
      <c r="R396" s="768">
        <v>0</v>
      </c>
      <c r="S396" s="769"/>
      <c r="T396" s="768">
        <v>0</v>
      </c>
      <c r="U396" s="771"/>
      <c r="V396" s="137">
        <f t="shared" si="40"/>
        <v>0</v>
      </c>
      <c r="W396" s="15">
        <f t="shared" si="41"/>
        <v>0</v>
      </c>
      <c r="X396" s="48"/>
      <c r="Y396" s="60"/>
      <c r="Z396" s="61"/>
      <c r="AA396" s="41"/>
      <c r="AB396" s="40"/>
      <c r="AC396" s="40"/>
    </row>
    <row r="397" spans="1:29" ht="11.25" customHeight="1">
      <c r="A397" s="2"/>
      <c r="B397" s="766" t="s">
        <v>200</v>
      </c>
      <c r="C397" s="443"/>
      <c r="D397" s="443"/>
      <c r="E397" s="767"/>
      <c r="F397" s="770">
        <v>0</v>
      </c>
      <c r="G397" s="769"/>
      <c r="H397" s="768">
        <v>0</v>
      </c>
      <c r="I397" s="769"/>
      <c r="J397" s="768">
        <v>0</v>
      </c>
      <c r="K397" s="769"/>
      <c r="L397" s="768">
        <v>0</v>
      </c>
      <c r="M397" s="769"/>
      <c r="N397" s="768">
        <v>0</v>
      </c>
      <c r="O397" s="769"/>
      <c r="P397" s="768">
        <v>0</v>
      </c>
      <c r="Q397" s="769"/>
      <c r="R397" s="768">
        <v>0</v>
      </c>
      <c r="S397" s="769"/>
      <c r="T397" s="768">
        <v>0</v>
      </c>
      <c r="U397" s="771"/>
      <c r="V397" s="137">
        <f t="shared" si="40"/>
        <v>0</v>
      </c>
      <c r="W397" s="15">
        <f t="shared" si="41"/>
        <v>0</v>
      </c>
      <c r="X397" s="48"/>
      <c r="Y397" s="60"/>
      <c r="Z397" s="61"/>
      <c r="AA397" s="41"/>
      <c r="AB397" s="40"/>
      <c r="AC397" s="40"/>
    </row>
    <row r="398" spans="1:29" ht="11.25" customHeight="1">
      <c r="A398" s="2"/>
      <c r="B398" s="766" t="s">
        <v>201</v>
      </c>
      <c r="C398" s="443"/>
      <c r="D398" s="443"/>
      <c r="E398" s="767"/>
      <c r="F398" s="770">
        <v>0</v>
      </c>
      <c r="G398" s="769"/>
      <c r="H398" s="768">
        <v>0</v>
      </c>
      <c r="I398" s="769"/>
      <c r="J398" s="768">
        <v>0</v>
      </c>
      <c r="K398" s="769"/>
      <c r="L398" s="768">
        <v>0</v>
      </c>
      <c r="M398" s="769"/>
      <c r="N398" s="768">
        <v>0</v>
      </c>
      <c r="O398" s="769"/>
      <c r="P398" s="768">
        <v>0</v>
      </c>
      <c r="Q398" s="769"/>
      <c r="R398" s="768">
        <v>0</v>
      </c>
      <c r="S398" s="769"/>
      <c r="T398" s="768">
        <v>0</v>
      </c>
      <c r="U398" s="771"/>
      <c r="V398" s="137">
        <f t="shared" si="40"/>
        <v>0</v>
      </c>
      <c r="W398" s="15">
        <f t="shared" si="41"/>
        <v>0</v>
      </c>
      <c r="X398" s="48"/>
      <c r="Y398" s="60"/>
      <c r="Z398" s="61"/>
      <c r="AA398" s="41"/>
      <c r="AB398" s="40"/>
      <c r="AC398" s="40"/>
    </row>
    <row r="399" spans="1:29" ht="11.25" customHeight="1" thickBot="1">
      <c r="A399" s="2"/>
      <c r="B399" s="766" t="s">
        <v>202</v>
      </c>
      <c r="C399" s="443"/>
      <c r="D399" s="443"/>
      <c r="E399" s="767"/>
      <c r="F399" s="770">
        <v>0</v>
      </c>
      <c r="G399" s="769"/>
      <c r="H399" s="768">
        <v>0</v>
      </c>
      <c r="I399" s="769"/>
      <c r="J399" s="768">
        <v>0</v>
      </c>
      <c r="K399" s="769"/>
      <c r="L399" s="768">
        <v>0</v>
      </c>
      <c r="M399" s="769"/>
      <c r="N399" s="768">
        <v>0</v>
      </c>
      <c r="O399" s="769"/>
      <c r="P399" s="768">
        <v>0</v>
      </c>
      <c r="Q399" s="769"/>
      <c r="R399" s="768">
        <v>0</v>
      </c>
      <c r="S399" s="769"/>
      <c r="T399" s="768">
        <v>0</v>
      </c>
      <c r="U399" s="771"/>
      <c r="V399" s="138">
        <f t="shared" si="40"/>
        <v>0</v>
      </c>
      <c r="W399" s="23">
        <f t="shared" si="41"/>
        <v>0</v>
      </c>
      <c r="X399" s="48"/>
      <c r="Y399" s="60"/>
      <c r="Z399" s="61"/>
      <c r="AA399" s="41"/>
      <c r="AB399" s="40"/>
      <c r="AC399" s="40"/>
    </row>
    <row r="400" spans="1:29" s="67" customFormat="1" ht="18.75" customHeight="1" thickTop="1" thickBot="1">
      <c r="B400" s="823" t="s">
        <v>44</v>
      </c>
      <c r="C400" s="824"/>
      <c r="D400" s="824"/>
      <c r="E400" s="825"/>
      <c r="F400" s="826">
        <f>SUM(F376:G399)</f>
        <v>0</v>
      </c>
      <c r="G400" s="822"/>
      <c r="H400" s="820">
        <f>SUM(H376:I399)</f>
        <v>0</v>
      </c>
      <c r="I400" s="822"/>
      <c r="J400" s="820">
        <f>SUM(J376:K399)</f>
        <v>0</v>
      </c>
      <c r="K400" s="822"/>
      <c r="L400" s="820">
        <f>SUM(L376:M399)</f>
        <v>0</v>
      </c>
      <c r="M400" s="822"/>
      <c r="N400" s="820">
        <f>SUM(N376:O399)</f>
        <v>0</v>
      </c>
      <c r="O400" s="822"/>
      <c r="P400" s="820">
        <f>SUM(P376:Q399)</f>
        <v>0</v>
      </c>
      <c r="Q400" s="822"/>
      <c r="R400" s="820">
        <f>SUM(R376:S399)</f>
        <v>0</v>
      </c>
      <c r="S400" s="822"/>
      <c r="T400" s="820">
        <f>SUM(T376:U399)</f>
        <v>0</v>
      </c>
      <c r="U400" s="821"/>
      <c r="V400" s="119">
        <f>SUM(V376:V399)</f>
        <v>0</v>
      </c>
      <c r="W400" s="68">
        <f>SUM(W376:W399)</f>
        <v>0</v>
      </c>
      <c r="X400" s="69"/>
      <c r="Y400" s="70"/>
      <c r="Z400" s="71"/>
      <c r="AA400" s="72"/>
      <c r="AB400" s="73"/>
      <c r="AC400" s="73"/>
    </row>
    <row r="401" spans="1:29" ht="11.25" customHeight="1">
      <c r="X401" s="49"/>
      <c r="Y401" s="49"/>
      <c r="Z401" s="49"/>
      <c r="AA401" s="2"/>
      <c r="AB401" s="2"/>
      <c r="AC401" s="2"/>
    </row>
    <row r="402" spans="1:29" ht="18" customHeight="1" thickBot="1">
      <c r="B402" s="760">
        <f>B344</f>
        <v>5</v>
      </c>
      <c r="C402" s="760"/>
      <c r="D402" s="760"/>
      <c r="E402" s="760"/>
      <c r="F402" s="761">
        <v>3</v>
      </c>
      <c r="G402" s="761"/>
      <c r="H402" s="856"/>
      <c r="I402" s="856"/>
      <c r="J402" s="233"/>
      <c r="K402" s="233"/>
    </row>
    <row r="403" spans="1:29" ht="11.25" customHeight="1">
      <c r="B403" s="754" t="s">
        <v>56</v>
      </c>
      <c r="C403" s="755"/>
      <c r="D403" s="755"/>
      <c r="E403" s="756"/>
      <c r="F403" s="747" t="s">
        <v>278</v>
      </c>
      <c r="G403" s="748"/>
      <c r="H403" s="747" t="s">
        <v>279</v>
      </c>
      <c r="I403" s="748"/>
      <c r="J403" s="747" t="s">
        <v>280</v>
      </c>
      <c r="K403" s="748"/>
      <c r="L403" s="747" t="s">
        <v>281</v>
      </c>
      <c r="M403" s="748"/>
      <c r="N403" s="747" t="s">
        <v>282</v>
      </c>
      <c r="O403" s="749"/>
      <c r="P403" s="747" t="s">
        <v>283</v>
      </c>
      <c r="Q403" s="748"/>
      <c r="R403" s="747" t="s">
        <v>284</v>
      </c>
      <c r="S403" s="748"/>
      <c r="T403" s="747" t="s">
        <v>285</v>
      </c>
      <c r="U403" s="749"/>
      <c r="V403" s="750" t="s">
        <v>85</v>
      </c>
      <c r="W403" s="751"/>
      <c r="X403" s="44"/>
      <c r="Y403" s="45"/>
      <c r="Z403" s="45"/>
      <c r="AA403" s="39"/>
      <c r="AB403" s="42"/>
      <c r="AC403" s="42"/>
    </row>
    <row r="404" spans="1:29" ht="11.25" customHeight="1" thickBot="1">
      <c r="A404" s="2"/>
      <c r="B404" s="757"/>
      <c r="C404" s="758"/>
      <c r="D404" s="758"/>
      <c r="E404" s="759"/>
      <c r="F404" s="752" t="s">
        <v>127</v>
      </c>
      <c r="G404" s="753"/>
      <c r="H404" s="738" t="s">
        <v>127</v>
      </c>
      <c r="I404" s="753"/>
      <c r="J404" s="738" t="s">
        <v>127</v>
      </c>
      <c r="K404" s="753"/>
      <c r="L404" s="738" t="s">
        <v>127</v>
      </c>
      <c r="M404" s="753"/>
      <c r="N404" s="738" t="s">
        <v>127</v>
      </c>
      <c r="O404" s="753"/>
      <c r="P404" s="738" t="s">
        <v>127</v>
      </c>
      <c r="Q404" s="753"/>
      <c r="R404" s="738" t="s">
        <v>127</v>
      </c>
      <c r="S404" s="753"/>
      <c r="T404" s="738" t="s">
        <v>127</v>
      </c>
      <c r="U404" s="739"/>
      <c r="V404" s="740" t="s">
        <v>128</v>
      </c>
      <c r="W404" s="741"/>
      <c r="X404" s="44"/>
      <c r="Y404" s="50"/>
      <c r="Z404" s="57"/>
      <c r="AA404" s="39"/>
      <c r="AB404" s="39"/>
      <c r="AC404" s="42"/>
    </row>
    <row r="405" spans="1:29" ht="11.25" customHeight="1">
      <c r="A405" s="2"/>
      <c r="B405" s="742" t="s">
        <v>179</v>
      </c>
      <c r="C405" s="743"/>
      <c r="D405" s="743"/>
      <c r="E405" s="744"/>
      <c r="F405" s="745">
        <v>0</v>
      </c>
      <c r="G405" s="746"/>
      <c r="H405" s="736">
        <v>0</v>
      </c>
      <c r="I405" s="746"/>
      <c r="J405" s="736">
        <v>0</v>
      </c>
      <c r="K405" s="746"/>
      <c r="L405" s="736">
        <v>0</v>
      </c>
      <c r="M405" s="746"/>
      <c r="N405" s="736">
        <v>0</v>
      </c>
      <c r="O405" s="746"/>
      <c r="P405" s="736">
        <v>0</v>
      </c>
      <c r="Q405" s="746"/>
      <c r="R405" s="736">
        <v>0</v>
      </c>
      <c r="S405" s="746"/>
      <c r="T405" s="736">
        <v>0</v>
      </c>
      <c r="U405" s="737"/>
      <c r="V405" s="396">
        <f t="shared" ref="V405:V428" si="42">IF($W$429=0,0,(W405/$W$429))</f>
        <v>0</v>
      </c>
      <c r="W405" s="194">
        <f t="shared" ref="W405:W428" si="43">SUM(F405:U405)</f>
        <v>0</v>
      </c>
      <c r="X405" s="48"/>
      <c r="Y405" s="60"/>
      <c r="Z405" s="61"/>
      <c r="AA405" s="41"/>
      <c r="AB405" s="40"/>
      <c r="AC405" s="40"/>
    </row>
    <row r="406" spans="1:29" ht="11.25" customHeight="1">
      <c r="A406" s="2"/>
      <c r="B406" s="731" t="s">
        <v>180</v>
      </c>
      <c r="C406" s="732"/>
      <c r="D406" s="732"/>
      <c r="E406" s="733"/>
      <c r="F406" s="734">
        <v>0</v>
      </c>
      <c r="G406" s="735"/>
      <c r="H406" s="729">
        <v>0</v>
      </c>
      <c r="I406" s="735"/>
      <c r="J406" s="729">
        <v>0</v>
      </c>
      <c r="K406" s="735"/>
      <c r="L406" s="729">
        <v>0</v>
      </c>
      <c r="M406" s="735"/>
      <c r="N406" s="729">
        <v>0</v>
      </c>
      <c r="O406" s="735"/>
      <c r="P406" s="729">
        <v>0</v>
      </c>
      <c r="Q406" s="735"/>
      <c r="R406" s="729">
        <v>0</v>
      </c>
      <c r="S406" s="735"/>
      <c r="T406" s="729">
        <v>0</v>
      </c>
      <c r="U406" s="730"/>
      <c r="V406" s="397">
        <f t="shared" si="42"/>
        <v>0</v>
      </c>
      <c r="W406" s="198">
        <f t="shared" si="43"/>
        <v>0</v>
      </c>
      <c r="X406" s="48"/>
      <c r="Y406" s="60"/>
      <c r="Z406" s="61"/>
      <c r="AA406" s="41"/>
      <c r="AB406" s="40"/>
      <c r="AC406" s="40"/>
    </row>
    <row r="407" spans="1:29" ht="11.25" customHeight="1">
      <c r="A407" s="2"/>
      <c r="B407" s="731" t="s">
        <v>181</v>
      </c>
      <c r="C407" s="732"/>
      <c r="D407" s="732"/>
      <c r="E407" s="733"/>
      <c r="F407" s="734">
        <v>0</v>
      </c>
      <c r="G407" s="735"/>
      <c r="H407" s="729">
        <v>0</v>
      </c>
      <c r="I407" s="735"/>
      <c r="J407" s="729">
        <v>0</v>
      </c>
      <c r="K407" s="735"/>
      <c r="L407" s="729">
        <v>0</v>
      </c>
      <c r="M407" s="735"/>
      <c r="N407" s="729">
        <v>0</v>
      </c>
      <c r="O407" s="735"/>
      <c r="P407" s="729">
        <v>0</v>
      </c>
      <c r="Q407" s="735"/>
      <c r="R407" s="729">
        <v>0</v>
      </c>
      <c r="S407" s="735"/>
      <c r="T407" s="729">
        <v>0</v>
      </c>
      <c r="U407" s="730"/>
      <c r="V407" s="397">
        <f t="shared" si="42"/>
        <v>0</v>
      </c>
      <c r="W407" s="198">
        <f t="shared" si="43"/>
        <v>0</v>
      </c>
      <c r="X407" s="48"/>
      <c r="Y407" s="60"/>
      <c r="Z407" s="61"/>
      <c r="AA407" s="41"/>
      <c r="AB407" s="40"/>
      <c r="AC407" s="40"/>
    </row>
    <row r="408" spans="1:29" ht="11.25" customHeight="1">
      <c r="A408" s="2"/>
      <c r="B408" s="731" t="s">
        <v>182</v>
      </c>
      <c r="C408" s="732"/>
      <c r="D408" s="732"/>
      <c r="E408" s="733"/>
      <c r="F408" s="734">
        <v>0</v>
      </c>
      <c r="G408" s="735"/>
      <c r="H408" s="729">
        <v>0</v>
      </c>
      <c r="I408" s="735"/>
      <c r="J408" s="729">
        <v>0</v>
      </c>
      <c r="K408" s="735"/>
      <c r="L408" s="729">
        <v>0</v>
      </c>
      <c r="M408" s="735"/>
      <c r="N408" s="729">
        <v>0</v>
      </c>
      <c r="O408" s="735"/>
      <c r="P408" s="729">
        <v>0</v>
      </c>
      <c r="Q408" s="735"/>
      <c r="R408" s="729">
        <v>0</v>
      </c>
      <c r="S408" s="735"/>
      <c r="T408" s="729">
        <v>0</v>
      </c>
      <c r="U408" s="730"/>
      <c r="V408" s="397">
        <f t="shared" si="42"/>
        <v>0</v>
      </c>
      <c r="W408" s="198">
        <f t="shared" si="43"/>
        <v>0</v>
      </c>
      <c r="X408" s="48"/>
      <c r="Y408" s="60"/>
      <c r="Z408" s="61"/>
      <c r="AA408" s="41"/>
      <c r="AB408" s="40"/>
      <c r="AC408" s="40"/>
    </row>
    <row r="409" spans="1:29" ht="11.25" customHeight="1">
      <c r="A409" s="2"/>
      <c r="B409" s="731" t="s">
        <v>183</v>
      </c>
      <c r="C409" s="732"/>
      <c r="D409" s="732"/>
      <c r="E409" s="733"/>
      <c r="F409" s="734">
        <v>0</v>
      </c>
      <c r="G409" s="735"/>
      <c r="H409" s="729">
        <v>0</v>
      </c>
      <c r="I409" s="735"/>
      <c r="J409" s="729">
        <v>0</v>
      </c>
      <c r="K409" s="735"/>
      <c r="L409" s="729">
        <v>0</v>
      </c>
      <c r="M409" s="735"/>
      <c r="N409" s="729">
        <v>0</v>
      </c>
      <c r="O409" s="735"/>
      <c r="P409" s="729">
        <v>0</v>
      </c>
      <c r="Q409" s="735"/>
      <c r="R409" s="729">
        <v>0</v>
      </c>
      <c r="S409" s="735"/>
      <c r="T409" s="729">
        <v>0</v>
      </c>
      <c r="U409" s="730"/>
      <c r="V409" s="397">
        <f t="shared" si="42"/>
        <v>0</v>
      </c>
      <c r="W409" s="198">
        <f t="shared" si="43"/>
        <v>0</v>
      </c>
      <c r="X409" s="48"/>
      <c r="Y409" s="60"/>
      <c r="Z409" s="61"/>
      <c r="AA409" s="41"/>
      <c r="AB409" s="40"/>
      <c r="AC409" s="40"/>
    </row>
    <row r="410" spans="1:29" ht="11.25" customHeight="1">
      <c r="A410" s="2"/>
      <c r="B410" s="731" t="s">
        <v>184</v>
      </c>
      <c r="C410" s="732"/>
      <c r="D410" s="732"/>
      <c r="E410" s="733"/>
      <c r="F410" s="734">
        <v>0</v>
      </c>
      <c r="G410" s="735"/>
      <c r="H410" s="729">
        <v>0</v>
      </c>
      <c r="I410" s="735"/>
      <c r="J410" s="729">
        <v>0</v>
      </c>
      <c r="K410" s="735"/>
      <c r="L410" s="729">
        <v>0</v>
      </c>
      <c r="M410" s="735"/>
      <c r="N410" s="729">
        <v>0</v>
      </c>
      <c r="O410" s="735"/>
      <c r="P410" s="729">
        <v>0</v>
      </c>
      <c r="Q410" s="735"/>
      <c r="R410" s="729">
        <v>0</v>
      </c>
      <c r="S410" s="735"/>
      <c r="T410" s="729">
        <v>0</v>
      </c>
      <c r="U410" s="730"/>
      <c r="V410" s="397">
        <f t="shared" si="42"/>
        <v>0</v>
      </c>
      <c r="W410" s="198">
        <f t="shared" si="43"/>
        <v>0</v>
      </c>
      <c r="X410" s="48"/>
      <c r="Y410" s="60"/>
      <c r="Z410" s="61"/>
      <c r="AA410" s="41"/>
      <c r="AB410" s="40"/>
      <c r="AC410" s="40"/>
    </row>
    <row r="411" spans="1:29" ht="11.25" customHeight="1">
      <c r="A411" s="2"/>
      <c r="B411" s="731" t="s">
        <v>185</v>
      </c>
      <c r="C411" s="732"/>
      <c r="D411" s="732"/>
      <c r="E411" s="733"/>
      <c r="F411" s="734">
        <v>0</v>
      </c>
      <c r="G411" s="735"/>
      <c r="H411" s="729">
        <v>0</v>
      </c>
      <c r="I411" s="735"/>
      <c r="J411" s="729">
        <v>0</v>
      </c>
      <c r="K411" s="735"/>
      <c r="L411" s="729">
        <v>0</v>
      </c>
      <c r="M411" s="735"/>
      <c r="N411" s="729">
        <v>0</v>
      </c>
      <c r="O411" s="735"/>
      <c r="P411" s="729">
        <v>0</v>
      </c>
      <c r="Q411" s="735"/>
      <c r="R411" s="729">
        <v>0</v>
      </c>
      <c r="S411" s="735"/>
      <c r="T411" s="729">
        <v>0</v>
      </c>
      <c r="U411" s="730"/>
      <c r="V411" s="397">
        <f t="shared" si="42"/>
        <v>0</v>
      </c>
      <c r="W411" s="198">
        <f t="shared" si="43"/>
        <v>0</v>
      </c>
      <c r="X411" s="48"/>
      <c r="Y411" s="60"/>
      <c r="Z411" s="61"/>
      <c r="AA411" s="41"/>
      <c r="AB411" s="40"/>
      <c r="AC411" s="40"/>
    </row>
    <row r="412" spans="1:29" ht="11.25" customHeight="1">
      <c r="A412" s="2"/>
      <c r="B412" s="731" t="s">
        <v>186</v>
      </c>
      <c r="C412" s="732"/>
      <c r="D412" s="732"/>
      <c r="E412" s="733"/>
      <c r="F412" s="734">
        <v>0</v>
      </c>
      <c r="G412" s="735"/>
      <c r="H412" s="729">
        <v>0</v>
      </c>
      <c r="I412" s="735"/>
      <c r="J412" s="729">
        <v>0</v>
      </c>
      <c r="K412" s="735"/>
      <c r="L412" s="729">
        <v>0</v>
      </c>
      <c r="M412" s="735"/>
      <c r="N412" s="729">
        <v>0</v>
      </c>
      <c r="O412" s="735"/>
      <c r="P412" s="729">
        <v>0</v>
      </c>
      <c r="Q412" s="735"/>
      <c r="R412" s="729">
        <v>0</v>
      </c>
      <c r="S412" s="735"/>
      <c r="T412" s="729">
        <v>0</v>
      </c>
      <c r="U412" s="730"/>
      <c r="V412" s="397">
        <f t="shared" si="42"/>
        <v>0</v>
      </c>
      <c r="W412" s="198">
        <f t="shared" si="43"/>
        <v>0</v>
      </c>
      <c r="X412" s="48"/>
      <c r="Y412" s="60"/>
      <c r="Z412" s="61"/>
      <c r="AA412" s="41"/>
      <c r="AB412" s="40"/>
      <c r="AC412" s="40"/>
    </row>
    <row r="413" spans="1:29" ht="11.25" customHeight="1">
      <c r="A413" s="2"/>
      <c r="B413" s="731" t="s">
        <v>187</v>
      </c>
      <c r="C413" s="732"/>
      <c r="D413" s="732"/>
      <c r="E413" s="733"/>
      <c r="F413" s="734">
        <v>0</v>
      </c>
      <c r="G413" s="735"/>
      <c r="H413" s="729">
        <v>0</v>
      </c>
      <c r="I413" s="735"/>
      <c r="J413" s="729">
        <v>0</v>
      </c>
      <c r="K413" s="735"/>
      <c r="L413" s="729">
        <v>0</v>
      </c>
      <c r="M413" s="735"/>
      <c r="N413" s="729">
        <v>0</v>
      </c>
      <c r="O413" s="735"/>
      <c r="P413" s="729">
        <v>0</v>
      </c>
      <c r="Q413" s="735"/>
      <c r="R413" s="729">
        <v>0</v>
      </c>
      <c r="S413" s="735"/>
      <c r="T413" s="729">
        <v>0</v>
      </c>
      <c r="U413" s="730"/>
      <c r="V413" s="397">
        <f t="shared" si="42"/>
        <v>0</v>
      </c>
      <c r="W413" s="198">
        <f t="shared" si="43"/>
        <v>0</v>
      </c>
      <c r="X413" s="48"/>
      <c r="Y413" s="60"/>
      <c r="Z413" s="61"/>
      <c r="AA413" s="41"/>
      <c r="AB413" s="40"/>
      <c r="AC413" s="40"/>
    </row>
    <row r="414" spans="1:29" ht="11.25" customHeight="1">
      <c r="A414" s="2"/>
      <c r="B414" s="731" t="s">
        <v>188</v>
      </c>
      <c r="C414" s="732"/>
      <c r="D414" s="732"/>
      <c r="E414" s="733"/>
      <c r="F414" s="734">
        <v>0</v>
      </c>
      <c r="G414" s="735"/>
      <c r="H414" s="729">
        <v>0</v>
      </c>
      <c r="I414" s="735"/>
      <c r="J414" s="729">
        <v>0</v>
      </c>
      <c r="K414" s="735"/>
      <c r="L414" s="729">
        <v>0</v>
      </c>
      <c r="M414" s="735"/>
      <c r="N414" s="729">
        <v>0</v>
      </c>
      <c r="O414" s="735"/>
      <c r="P414" s="729">
        <v>0</v>
      </c>
      <c r="Q414" s="735"/>
      <c r="R414" s="729">
        <v>0</v>
      </c>
      <c r="S414" s="735"/>
      <c r="T414" s="729">
        <v>0</v>
      </c>
      <c r="U414" s="730"/>
      <c r="V414" s="397">
        <f t="shared" si="42"/>
        <v>0</v>
      </c>
      <c r="W414" s="198">
        <f t="shared" si="43"/>
        <v>0</v>
      </c>
      <c r="X414" s="48"/>
      <c r="Y414" s="60"/>
      <c r="Z414" s="61"/>
      <c r="AA414" s="41"/>
      <c r="AB414" s="40"/>
      <c r="AC414" s="40"/>
    </row>
    <row r="415" spans="1:29" ht="11.25" customHeight="1">
      <c r="A415" s="2"/>
      <c r="B415" s="731" t="s">
        <v>189</v>
      </c>
      <c r="C415" s="732"/>
      <c r="D415" s="732"/>
      <c r="E415" s="733"/>
      <c r="F415" s="734">
        <v>0</v>
      </c>
      <c r="G415" s="735"/>
      <c r="H415" s="729">
        <v>0</v>
      </c>
      <c r="I415" s="735"/>
      <c r="J415" s="729">
        <v>0</v>
      </c>
      <c r="K415" s="735"/>
      <c r="L415" s="729">
        <v>0</v>
      </c>
      <c r="M415" s="735"/>
      <c r="N415" s="729">
        <v>0</v>
      </c>
      <c r="O415" s="735"/>
      <c r="P415" s="729">
        <v>0</v>
      </c>
      <c r="Q415" s="735"/>
      <c r="R415" s="729">
        <v>0</v>
      </c>
      <c r="S415" s="735"/>
      <c r="T415" s="729">
        <v>0</v>
      </c>
      <c r="U415" s="730"/>
      <c r="V415" s="397">
        <f t="shared" si="42"/>
        <v>0</v>
      </c>
      <c r="W415" s="198">
        <f t="shared" si="43"/>
        <v>0</v>
      </c>
      <c r="X415" s="48"/>
      <c r="Y415" s="60"/>
      <c r="Z415" s="61"/>
      <c r="AA415" s="41"/>
      <c r="AB415" s="40"/>
      <c r="AC415" s="40"/>
    </row>
    <row r="416" spans="1:29" ht="11.25" customHeight="1">
      <c r="A416" s="2"/>
      <c r="B416" s="731" t="s">
        <v>190</v>
      </c>
      <c r="C416" s="732"/>
      <c r="D416" s="732"/>
      <c r="E416" s="733"/>
      <c r="F416" s="734">
        <v>0</v>
      </c>
      <c r="G416" s="735"/>
      <c r="H416" s="729">
        <v>0</v>
      </c>
      <c r="I416" s="735"/>
      <c r="J416" s="729">
        <v>0</v>
      </c>
      <c r="K416" s="735"/>
      <c r="L416" s="729">
        <v>0</v>
      </c>
      <c r="M416" s="735"/>
      <c r="N416" s="729">
        <v>0</v>
      </c>
      <c r="O416" s="735"/>
      <c r="P416" s="729">
        <v>0</v>
      </c>
      <c r="Q416" s="735"/>
      <c r="R416" s="729">
        <v>0</v>
      </c>
      <c r="S416" s="735"/>
      <c r="T416" s="729">
        <v>0</v>
      </c>
      <c r="U416" s="730"/>
      <c r="V416" s="397">
        <f t="shared" si="42"/>
        <v>0</v>
      </c>
      <c r="W416" s="198">
        <f t="shared" si="43"/>
        <v>0</v>
      </c>
      <c r="X416" s="48"/>
      <c r="Y416" s="60"/>
      <c r="Z416" s="61"/>
      <c r="AA416" s="41"/>
      <c r="AB416" s="40"/>
      <c r="AC416" s="40"/>
    </row>
    <row r="417" spans="1:29" ht="11.25" customHeight="1">
      <c r="A417" s="2"/>
      <c r="B417" s="731" t="s">
        <v>191</v>
      </c>
      <c r="C417" s="732"/>
      <c r="D417" s="732"/>
      <c r="E417" s="733"/>
      <c r="F417" s="734">
        <v>0</v>
      </c>
      <c r="G417" s="735"/>
      <c r="H417" s="729">
        <v>0</v>
      </c>
      <c r="I417" s="735"/>
      <c r="J417" s="729">
        <v>0</v>
      </c>
      <c r="K417" s="735"/>
      <c r="L417" s="729">
        <v>0</v>
      </c>
      <c r="M417" s="735"/>
      <c r="N417" s="729">
        <v>0</v>
      </c>
      <c r="O417" s="735"/>
      <c r="P417" s="729">
        <v>0</v>
      </c>
      <c r="Q417" s="735"/>
      <c r="R417" s="729">
        <v>0</v>
      </c>
      <c r="S417" s="735"/>
      <c r="T417" s="729">
        <v>0</v>
      </c>
      <c r="U417" s="730"/>
      <c r="V417" s="397">
        <f t="shared" si="42"/>
        <v>0</v>
      </c>
      <c r="W417" s="198">
        <f t="shared" si="43"/>
        <v>0</v>
      </c>
      <c r="X417" s="48"/>
      <c r="Y417" s="60"/>
      <c r="Z417" s="61"/>
      <c r="AA417" s="41"/>
      <c r="AB417" s="40"/>
      <c r="AC417" s="40"/>
    </row>
    <row r="418" spans="1:29" ht="11.25" customHeight="1">
      <c r="A418" s="2"/>
      <c r="B418" s="731" t="s">
        <v>192</v>
      </c>
      <c r="C418" s="732"/>
      <c r="D418" s="732"/>
      <c r="E418" s="733"/>
      <c r="F418" s="734">
        <v>0</v>
      </c>
      <c r="G418" s="735"/>
      <c r="H418" s="729">
        <v>0</v>
      </c>
      <c r="I418" s="735"/>
      <c r="J418" s="729">
        <v>0</v>
      </c>
      <c r="K418" s="735"/>
      <c r="L418" s="729">
        <v>0</v>
      </c>
      <c r="M418" s="735"/>
      <c r="N418" s="729">
        <v>0</v>
      </c>
      <c r="O418" s="735"/>
      <c r="P418" s="729">
        <v>0</v>
      </c>
      <c r="Q418" s="735"/>
      <c r="R418" s="729">
        <v>0</v>
      </c>
      <c r="S418" s="735"/>
      <c r="T418" s="729">
        <v>0</v>
      </c>
      <c r="U418" s="730"/>
      <c r="V418" s="397">
        <f t="shared" si="42"/>
        <v>0</v>
      </c>
      <c r="W418" s="198">
        <f t="shared" si="43"/>
        <v>0</v>
      </c>
      <c r="X418" s="48"/>
      <c r="Y418" s="60"/>
      <c r="Z418" s="61"/>
      <c r="AA418" s="41"/>
      <c r="AB418" s="40"/>
      <c r="AC418" s="40"/>
    </row>
    <row r="419" spans="1:29" ht="11.25" customHeight="1">
      <c r="A419" s="2"/>
      <c r="B419" s="731" t="s">
        <v>193</v>
      </c>
      <c r="C419" s="732"/>
      <c r="D419" s="732"/>
      <c r="E419" s="733"/>
      <c r="F419" s="734">
        <v>0</v>
      </c>
      <c r="G419" s="735"/>
      <c r="H419" s="729">
        <v>0</v>
      </c>
      <c r="I419" s="735"/>
      <c r="J419" s="729">
        <v>0</v>
      </c>
      <c r="K419" s="735"/>
      <c r="L419" s="729">
        <v>0</v>
      </c>
      <c r="M419" s="735"/>
      <c r="N419" s="729">
        <v>0</v>
      </c>
      <c r="O419" s="735"/>
      <c r="P419" s="729">
        <v>0</v>
      </c>
      <c r="Q419" s="735"/>
      <c r="R419" s="729">
        <v>0</v>
      </c>
      <c r="S419" s="735"/>
      <c r="T419" s="729">
        <v>0</v>
      </c>
      <c r="U419" s="730"/>
      <c r="V419" s="397">
        <f t="shared" si="42"/>
        <v>0</v>
      </c>
      <c r="W419" s="198">
        <f t="shared" si="43"/>
        <v>0</v>
      </c>
      <c r="X419" s="48"/>
      <c r="Y419" s="60"/>
      <c r="Z419" s="61"/>
      <c r="AA419" s="41"/>
      <c r="AB419" s="40"/>
      <c r="AC419" s="40"/>
    </row>
    <row r="420" spans="1:29" ht="11.25" customHeight="1">
      <c r="A420" s="2"/>
      <c r="B420" s="731" t="s">
        <v>194</v>
      </c>
      <c r="C420" s="732"/>
      <c r="D420" s="732"/>
      <c r="E420" s="733"/>
      <c r="F420" s="734">
        <v>0</v>
      </c>
      <c r="G420" s="735"/>
      <c r="H420" s="729">
        <v>0</v>
      </c>
      <c r="I420" s="735"/>
      <c r="J420" s="729">
        <v>0</v>
      </c>
      <c r="K420" s="735"/>
      <c r="L420" s="729">
        <v>0</v>
      </c>
      <c r="M420" s="735"/>
      <c r="N420" s="729">
        <v>0</v>
      </c>
      <c r="O420" s="735"/>
      <c r="P420" s="729">
        <v>0</v>
      </c>
      <c r="Q420" s="735"/>
      <c r="R420" s="729">
        <v>0</v>
      </c>
      <c r="S420" s="735"/>
      <c r="T420" s="729">
        <v>0</v>
      </c>
      <c r="U420" s="730"/>
      <c r="V420" s="397">
        <f t="shared" si="42"/>
        <v>0</v>
      </c>
      <c r="W420" s="198">
        <f t="shared" si="43"/>
        <v>0</v>
      </c>
      <c r="X420" s="48"/>
      <c r="Y420" s="60"/>
      <c r="Z420" s="61"/>
      <c r="AA420" s="41"/>
      <c r="AB420" s="40"/>
      <c r="AC420" s="40"/>
    </row>
    <row r="421" spans="1:29" ht="11.25" customHeight="1">
      <c r="A421" s="2"/>
      <c r="B421" s="731" t="s">
        <v>195</v>
      </c>
      <c r="C421" s="732"/>
      <c r="D421" s="732"/>
      <c r="E421" s="733"/>
      <c r="F421" s="734">
        <v>0</v>
      </c>
      <c r="G421" s="735"/>
      <c r="H421" s="729">
        <v>0</v>
      </c>
      <c r="I421" s="735"/>
      <c r="J421" s="729">
        <v>0</v>
      </c>
      <c r="K421" s="735"/>
      <c r="L421" s="729">
        <v>0</v>
      </c>
      <c r="M421" s="735"/>
      <c r="N421" s="729">
        <v>0</v>
      </c>
      <c r="O421" s="735"/>
      <c r="P421" s="729">
        <v>0</v>
      </c>
      <c r="Q421" s="735"/>
      <c r="R421" s="729">
        <v>0</v>
      </c>
      <c r="S421" s="735"/>
      <c r="T421" s="729">
        <v>0</v>
      </c>
      <c r="U421" s="730"/>
      <c r="V421" s="397">
        <f t="shared" si="42"/>
        <v>0</v>
      </c>
      <c r="W421" s="198">
        <f t="shared" si="43"/>
        <v>0</v>
      </c>
      <c r="X421" s="48"/>
      <c r="Y421" s="60"/>
      <c r="Z421" s="61"/>
      <c r="AA421" s="41"/>
      <c r="AB421" s="40"/>
      <c r="AC421" s="40"/>
    </row>
    <row r="422" spans="1:29" ht="11.25" customHeight="1">
      <c r="A422" s="2"/>
      <c r="B422" s="731" t="s">
        <v>196</v>
      </c>
      <c r="C422" s="732"/>
      <c r="D422" s="732"/>
      <c r="E422" s="733"/>
      <c r="F422" s="734">
        <v>0</v>
      </c>
      <c r="G422" s="735"/>
      <c r="H422" s="729">
        <v>0</v>
      </c>
      <c r="I422" s="735"/>
      <c r="J422" s="729">
        <v>0</v>
      </c>
      <c r="K422" s="735"/>
      <c r="L422" s="729">
        <v>0</v>
      </c>
      <c r="M422" s="735"/>
      <c r="N422" s="729">
        <v>0</v>
      </c>
      <c r="O422" s="735"/>
      <c r="P422" s="729">
        <v>0</v>
      </c>
      <c r="Q422" s="735"/>
      <c r="R422" s="729">
        <v>0</v>
      </c>
      <c r="S422" s="735"/>
      <c r="T422" s="729">
        <v>0</v>
      </c>
      <c r="U422" s="730"/>
      <c r="V422" s="397">
        <f t="shared" si="42"/>
        <v>0</v>
      </c>
      <c r="W422" s="198">
        <f t="shared" si="43"/>
        <v>0</v>
      </c>
      <c r="X422" s="48"/>
      <c r="Y422" s="60"/>
      <c r="Z422" s="61"/>
      <c r="AA422" s="41"/>
      <c r="AB422" s="40"/>
      <c r="AC422" s="40"/>
    </row>
    <row r="423" spans="1:29" ht="11.25" customHeight="1">
      <c r="A423" s="2"/>
      <c r="B423" s="731" t="s">
        <v>197</v>
      </c>
      <c r="C423" s="732"/>
      <c r="D423" s="732"/>
      <c r="E423" s="733"/>
      <c r="F423" s="734">
        <v>0</v>
      </c>
      <c r="G423" s="735"/>
      <c r="H423" s="729">
        <v>0</v>
      </c>
      <c r="I423" s="735"/>
      <c r="J423" s="729">
        <v>0</v>
      </c>
      <c r="K423" s="735"/>
      <c r="L423" s="729">
        <v>0</v>
      </c>
      <c r="M423" s="735"/>
      <c r="N423" s="729">
        <v>0</v>
      </c>
      <c r="O423" s="735"/>
      <c r="P423" s="729">
        <v>0</v>
      </c>
      <c r="Q423" s="735"/>
      <c r="R423" s="729">
        <v>0</v>
      </c>
      <c r="S423" s="735"/>
      <c r="T423" s="729">
        <v>0</v>
      </c>
      <c r="U423" s="730"/>
      <c r="V423" s="397">
        <f t="shared" si="42"/>
        <v>0</v>
      </c>
      <c r="W423" s="198">
        <f t="shared" si="43"/>
        <v>0</v>
      </c>
      <c r="X423" s="48"/>
      <c r="Y423" s="60"/>
      <c r="Z423" s="61"/>
      <c r="AA423" s="41"/>
      <c r="AB423" s="40"/>
      <c r="AC423" s="40"/>
    </row>
    <row r="424" spans="1:29" ht="11.25" customHeight="1">
      <c r="A424" s="2"/>
      <c r="B424" s="731" t="s">
        <v>198</v>
      </c>
      <c r="C424" s="732"/>
      <c r="D424" s="732"/>
      <c r="E424" s="733"/>
      <c r="F424" s="734">
        <v>0</v>
      </c>
      <c r="G424" s="735"/>
      <c r="H424" s="729">
        <v>0</v>
      </c>
      <c r="I424" s="735"/>
      <c r="J424" s="729">
        <v>0</v>
      </c>
      <c r="K424" s="735"/>
      <c r="L424" s="729">
        <v>0</v>
      </c>
      <c r="M424" s="735"/>
      <c r="N424" s="729">
        <v>0</v>
      </c>
      <c r="O424" s="735"/>
      <c r="P424" s="729">
        <v>0</v>
      </c>
      <c r="Q424" s="735"/>
      <c r="R424" s="729">
        <v>0</v>
      </c>
      <c r="S424" s="735"/>
      <c r="T424" s="729">
        <v>0</v>
      </c>
      <c r="U424" s="730"/>
      <c r="V424" s="397">
        <f t="shared" si="42"/>
        <v>0</v>
      </c>
      <c r="W424" s="198">
        <f t="shared" si="43"/>
        <v>0</v>
      </c>
      <c r="X424" s="48"/>
      <c r="Y424" s="60"/>
      <c r="Z424" s="61"/>
      <c r="AA424" s="41"/>
      <c r="AB424" s="40"/>
      <c r="AC424" s="40"/>
    </row>
    <row r="425" spans="1:29" ht="11.25" customHeight="1">
      <c r="A425" s="2"/>
      <c r="B425" s="731" t="s">
        <v>199</v>
      </c>
      <c r="C425" s="732"/>
      <c r="D425" s="732"/>
      <c r="E425" s="733"/>
      <c r="F425" s="734">
        <v>0</v>
      </c>
      <c r="G425" s="735"/>
      <c r="H425" s="729">
        <v>0</v>
      </c>
      <c r="I425" s="735"/>
      <c r="J425" s="729">
        <v>0</v>
      </c>
      <c r="K425" s="735"/>
      <c r="L425" s="729">
        <v>0</v>
      </c>
      <c r="M425" s="735"/>
      <c r="N425" s="729">
        <v>0</v>
      </c>
      <c r="O425" s="735"/>
      <c r="P425" s="729">
        <v>0</v>
      </c>
      <c r="Q425" s="735"/>
      <c r="R425" s="729">
        <v>0</v>
      </c>
      <c r="S425" s="735"/>
      <c r="T425" s="729">
        <v>0</v>
      </c>
      <c r="U425" s="730"/>
      <c r="V425" s="397">
        <f t="shared" si="42"/>
        <v>0</v>
      </c>
      <c r="W425" s="198">
        <f t="shared" si="43"/>
        <v>0</v>
      </c>
      <c r="X425" s="48"/>
      <c r="Y425" s="60"/>
      <c r="Z425" s="61"/>
      <c r="AA425" s="41"/>
      <c r="AB425" s="40"/>
      <c r="AC425" s="40"/>
    </row>
    <row r="426" spans="1:29" ht="11.25" customHeight="1">
      <c r="A426" s="2"/>
      <c r="B426" s="731" t="s">
        <v>200</v>
      </c>
      <c r="C426" s="732"/>
      <c r="D426" s="732"/>
      <c r="E426" s="733"/>
      <c r="F426" s="734">
        <v>0</v>
      </c>
      <c r="G426" s="735"/>
      <c r="H426" s="729">
        <v>0</v>
      </c>
      <c r="I426" s="735"/>
      <c r="J426" s="729">
        <v>0</v>
      </c>
      <c r="K426" s="735"/>
      <c r="L426" s="729">
        <v>0</v>
      </c>
      <c r="M426" s="735"/>
      <c r="N426" s="729">
        <v>0</v>
      </c>
      <c r="O426" s="735"/>
      <c r="P426" s="729">
        <v>0</v>
      </c>
      <c r="Q426" s="735"/>
      <c r="R426" s="729">
        <v>0</v>
      </c>
      <c r="S426" s="735"/>
      <c r="T426" s="729">
        <v>0</v>
      </c>
      <c r="U426" s="730"/>
      <c r="V426" s="397">
        <f t="shared" si="42"/>
        <v>0</v>
      </c>
      <c r="W426" s="198">
        <f t="shared" si="43"/>
        <v>0</v>
      </c>
      <c r="X426" s="48"/>
      <c r="Y426" s="60"/>
      <c r="Z426" s="61"/>
      <c r="AA426" s="41"/>
      <c r="AB426" s="40"/>
      <c r="AC426" s="40"/>
    </row>
    <row r="427" spans="1:29" ht="11.25" customHeight="1">
      <c r="A427" s="2"/>
      <c r="B427" s="731" t="s">
        <v>201</v>
      </c>
      <c r="C427" s="732"/>
      <c r="D427" s="732"/>
      <c r="E427" s="733"/>
      <c r="F427" s="734">
        <v>0</v>
      </c>
      <c r="G427" s="735"/>
      <c r="H427" s="729">
        <v>0</v>
      </c>
      <c r="I427" s="735"/>
      <c r="J427" s="729">
        <v>0</v>
      </c>
      <c r="K427" s="735"/>
      <c r="L427" s="729">
        <v>0</v>
      </c>
      <c r="M427" s="735"/>
      <c r="N427" s="729">
        <v>0</v>
      </c>
      <c r="O427" s="735"/>
      <c r="P427" s="729">
        <v>0</v>
      </c>
      <c r="Q427" s="735"/>
      <c r="R427" s="729">
        <v>0</v>
      </c>
      <c r="S427" s="735"/>
      <c r="T427" s="729">
        <v>0</v>
      </c>
      <c r="U427" s="730"/>
      <c r="V427" s="397">
        <f t="shared" si="42"/>
        <v>0</v>
      </c>
      <c r="W427" s="198">
        <f t="shared" si="43"/>
        <v>0</v>
      </c>
      <c r="X427" s="48"/>
      <c r="Y427" s="60"/>
      <c r="Z427" s="61"/>
      <c r="AA427" s="41"/>
      <c r="AB427" s="40"/>
      <c r="AC427" s="40"/>
    </row>
    <row r="428" spans="1:29" ht="11.25" customHeight="1" thickBot="1">
      <c r="A428" s="2"/>
      <c r="B428" s="731" t="s">
        <v>202</v>
      </c>
      <c r="C428" s="732"/>
      <c r="D428" s="732"/>
      <c r="E428" s="733"/>
      <c r="F428" s="734">
        <v>0</v>
      </c>
      <c r="G428" s="735"/>
      <c r="H428" s="729">
        <v>0</v>
      </c>
      <c r="I428" s="735"/>
      <c r="J428" s="729">
        <v>0</v>
      </c>
      <c r="K428" s="735"/>
      <c r="L428" s="729">
        <v>0</v>
      </c>
      <c r="M428" s="735"/>
      <c r="N428" s="729">
        <v>0</v>
      </c>
      <c r="O428" s="735"/>
      <c r="P428" s="729">
        <v>0</v>
      </c>
      <c r="Q428" s="735"/>
      <c r="R428" s="729">
        <v>0</v>
      </c>
      <c r="S428" s="735"/>
      <c r="T428" s="729">
        <v>0</v>
      </c>
      <c r="U428" s="730"/>
      <c r="V428" s="397">
        <f t="shared" si="42"/>
        <v>0</v>
      </c>
      <c r="W428" s="202">
        <f t="shared" si="43"/>
        <v>0</v>
      </c>
      <c r="X428" s="48"/>
      <c r="Y428" s="60"/>
      <c r="Z428" s="61"/>
      <c r="AA428" s="41"/>
      <c r="AB428" s="40"/>
      <c r="AC428" s="40"/>
    </row>
    <row r="429" spans="1:29" s="67" customFormat="1" ht="18.75" customHeight="1" thickTop="1" thickBot="1">
      <c r="B429" s="725" t="s">
        <v>85</v>
      </c>
      <c r="C429" s="726"/>
      <c r="D429" s="726"/>
      <c r="E429" s="727"/>
      <c r="F429" s="728">
        <f>SUM(F405:F428)</f>
        <v>0</v>
      </c>
      <c r="G429" s="724"/>
      <c r="H429" s="722">
        <f>SUM(H405:H428)</f>
        <v>0</v>
      </c>
      <c r="I429" s="724"/>
      <c r="J429" s="722">
        <f>SUM(J405:J428)</f>
        <v>0</v>
      </c>
      <c r="K429" s="724"/>
      <c r="L429" s="722">
        <f>SUM(L405:L428)</f>
        <v>0</v>
      </c>
      <c r="M429" s="724"/>
      <c r="N429" s="722">
        <f>SUM(N405:N428)</f>
        <v>0</v>
      </c>
      <c r="O429" s="724"/>
      <c r="P429" s="722">
        <f>SUM(P405:P428)</f>
        <v>0</v>
      </c>
      <c r="Q429" s="724"/>
      <c r="R429" s="722">
        <f>SUM(R405:R428)</f>
        <v>0</v>
      </c>
      <c r="S429" s="724"/>
      <c r="T429" s="722">
        <f>SUM(T405:T428)</f>
        <v>0</v>
      </c>
      <c r="U429" s="723"/>
      <c r="V429" s="230">
        <f>SUM(V405:V428)</f>
        <v>0</v>
      </c>
      <c r="W429" s="207">
        <f>SUM(W405:W428)</f>
        <v>0</v>
      </c>
      <c r="X429" s="69"/>
      <c r="Y429" s="70"/>
      <c r="Z429" s="71"/>
      <c r="AA429" s="72"/>
      <c r="AB429" s="73"/>
      <c r="AC429" s="73"/>
    </row>
    <row r="430" spans="1:29" ht="11.25" customHeight="1">
      <c r="X430" s="49"/>
      <c r="Y430" s="49"/>
      <c r="Z430" s="49"/>
      <c r="AA430" s="2"/>
      <c r="AB430" s="2"/>
      <c r="AC430" s="2"/>
    </row>
    <row r="431" spans="1:29" ht="11.25" customHeight="1">
      <c r="X431" s="49"/>
      <c r="Y431" s="49"/>
      <c r="Z431" s="49"/>
      <c r="AA431" s="2"/>
      <c r="AB431" s="2"/>
      <c r="AC431" s="2"/>
    </row>
  </sheetData>
  <mergeCells count="3050">
    <mergeCell ref="H344:I344"/>
    <mergeCell ref="H373:I373"/>
    <mergeCell ref="H402:I402"/>
    <mergeCell ref="H228:I228"/>
    <mergeCell ref="H257:I257"/>
    <mergeCell ref="H286:I286"/>
    <mergeCell ref="H315:I315"/>
    <mergeCell ref="H260:I260"/>
    <mergeCell ref="H278:I278"/>
    <mergeCell ref="H280:I280"/>
    <mergeCell ref="B220:E220"/>
    <mergeCell ref="B218:E218"/>
    <mergeCell ref="B216:E216"/>
    <mergeCell ref="B214:E214"/>
    <mergeCell ref="B217:E217"/>
    <mergeCell ref="B215:E215"/>
    <mergeCell ref="B219:E219"/>
    <mergeCell ref="B257:E257"/>
    <mergeCell ref="B286:E286"/>
    <mergeCell ref="B233:E233"/>
    <mergeCell ref="B232:E232"/>
    <mergeCell ref="B260:E260"/>
    <mergeCell ref="B264:E264"/>
    <mergeCell ref="B265:E265"/>
    <mergeCell ref="B266:E266"/>
    <mergeCell ref="B267:E267"/>
    <mergeCell ref="B234:E234"/>
    <mergeCell ref="F138:G138"/>
    <mergeCell ref="H138:I138"/>
    <mergeCell ref="J138:K138"/>
    <mergeCell ref="L138:M138"/>
    <mergeCell ref="R234:S234"/>
    <mergeCell ref="T234:U234"/>
    <mergeCell ref="R233:S233"/>
    <mergeCell ref="T233:U233"/>
    <mergeCell ref="T138:U138"/>
    <mergeCell ref="R138:S138"/>
    <mergeCell ref="N136:O137"/>
    <mergeCell ref="N164:O164"/>
    <mergeCell ref="N138:O138"/>
    <mergeCell ref="P154:Q154"/>
    <mergeCell ref="N160:O160"/>
    <mergeCell ref="N162:O163"/>
    <mergeCell ref="N157:O157"/>
    <mergeCell ref="N156:O156"/>
    <mergeCell ref="P164:Q164"/>
    <mergeCell ref="P151:Q151"/>
    <mergeCell ref="P132:Q132"/>
    <mergeCell ref="R129:S129"/>
    <mergeCell ref="J148:K148"/>
    <mergeCell ref="L148:M148"/>
    <mergeCell ref="P234:Q234"/>
    <mergeCell ref="P233:Q233"/>
    <mergeCell ref="P222:Q222"/>
    <mergeCell ref="P214:Q214"/>
    <mergeCell ref="N232:O232"/>
    <mergeCell ref="J150:K150"/>
    <mergeCell ref="T129:U129"/>
    <mergeCell ref="R130:S130"/>
    <mergeCell ref="T130:U130"/>
    <mergeCell ref="P131:Q131"/>
    <mergeCell ref="T131:U131"/>
    <mergeCell ref="P129:Q129"/>
    <mergeCell ref="P130:Q130"/>
    <mergeCell ref="F234:G234"/>
    <mergeCell ref="H234:I234"/>
    <mergeCell ref="J234:K234"/>
    <mergeCell ref="T231:U231"/>
    <mergeCell ref="P231:Q231"/>
    <mergeCell ref="R231:S231"/>
    <mergeCell ref="L233:M233"/>
    <mergeCell ref="F232:G232"/>
    <mergeCell ref="H232:I232"/>
    <mergeCell ref="P232:Q232"/>
    <mergeCell ref="R136:S137"/>
    <mergeCell ref="R155:S155"/>
    <mergeCell ref="J136:K137"/>
    <mergeCell ref="R156:S156"/>
    <mergeCell ref="R157:S157"/>
    <mergeCell ref="R203:S203"/>
    <mergeCell ref="P136:Q137"/>
    <mergeCell ref="J159:K159"/>
    <mergeCell ref="J158:K158"/>
    <mergeCell ref="P138:Q138"/>
    <mergeCell ref="T133:U133"/>
    <mergeCell ref="T134:U134"/>
    <mergeCell ref="T218:U218"/>
    <mergeCell ref="R225:S225"/>
    <mergeCell ref="T153:U153"/>
    <mergeCell ref="R232:S232"/>
    <mergeCell ref="T136:U137"/>
    <mergeCell ref="T232:U232"/>
    <mergeCell ref="T220:U220"/>
    <mergeCell ref="R150:S150"/>
    <mergeCell ref="H126:I126"/>
    <mergeCell ref="J126:K126"/>
    <mergeCell ref="L126:M126"/>
    <mergeCell ref="N126:O126"/>
    <mergeCell ref="P126:Q126"/>
    <mergeCell ref="T229:U229"/>
    <mergeCell ref="T222:U222"/>
    <mergeCell ref="R132:S132"/>
    <mergeCell ref="T132:U132"/>
    <mergeCell ref="R133:S133"/>
    <mergeCell ref="F233:G233"/>
    <mergeCell ref="H233:I233"/>
    <mergeCell ref="J233:K233"/>
    <mergeCell ref="H129:I129"/>
    <mergeCell ref="J129:K129"/>
    <mergeCell ref="H130:I130"/>
    <mergeCell ref="J130:K130"/>
    <mergeCell ref="J132:K132"/>
    <mergeCell ref="H131:I131"/>
    <mergeCell ref="J232:K232"/>
    <mergeCell ref="P133:Q133"/>
    <mergeCell ref="P134:Q134"/>
    <mergeCell ref="R160:S160"/>
    <mergeCell ref="R159:S159"/>
    <mergeCell ref="R158:S158"/>
    <mergeCell ref="R154:S154"/>
    <mergeCell ref="R134:S134"/>
    <mergeCell ref="P159:Q159"/>
    <mergeCell ref="P160:Q160"/>
    <mergeCell ref="R148:S148"/>
    <mergeCell ref="N124:O124"/>
    <mergeCell ref="T120:U120"/>
    <mergeCell ref="R122:S122"/>
    <mergeCell ref="R123:S123"/>
    <mergeCell ref="R121:S121"/>
    <mergeCell ref="P122:Q122"/>
    <mergeCell ref="T122:U122"/>
    <mergeCell ref="T124:U124"/>
    <mergeCell ref="N121:O121"/>
    <mergeCell ref="P121:Q121"/>
    <mergeCell ref="F120:G120"/>
    <mergeCell ref="J120:K120"/>
    <mergeCell ref="F133:G133"/>
    <mergeCell ref="F136:G137"/>
    <mergeCell ref="H136:I137"/>
    <mergeCell ref="F134:G134"/>
    <mergeCell ref="H134:I134"/>
    <mergeCell ref="J131:K131"/>
    <mergeCell ref="J133:K133"/>
    <mergeCell ref="J134:K134"/>
    <mergeCell ref="L123:M123"/>
    <mergeCell ref="L212:M212"/>
    <mergeCell ref="H117:I119"/>
    <mergeCell ref="J117:K119"/>
    <mergeCell ref="J155:K155"/>
    <mergeCell ref="L131:M131"/>
    <mergeCell ref="L134:M134"/>
    <mergeCell ref="L136:M137"/>
    <mergeCell ref="L164:M164"/>
    <mergeCell ref="H132:I132"/>
    <mergeCell ref="H231:I231"/>
    <mergeCell ref="J231:K231"/>
    <mergeCell ref="P155:Q155"/>
    <mergeCell ref="L46:M47"/>
    <mergeCell ref="L162:M163"/>
    <mergeCell ref="L130:M130"/>
    <mergeCell ref="L133:M133"/>
    <mergeCell ref="L132:M132"/>
    <mergeCell ref="L155:M155"/>
    <mergeCell ref="L129:M129"/>
    <mergeCell ref="L230:M230"/>
    <mergeCell ref="N230:O230"/>
    <mergeCell ref="P230:Q230"/>
    <mergeCell ref="R230:S230"/>
    <mergeCell ref="T230:U230"/>
    <mergeCell ref="V230:W230"/>
    <mergeCell ref="X182:Y182"/>
    <mergeCell ref="F229:G229"/>
    <mergeCell ref="H229:I229"/>
    <mergeCell ref="J229:K229"/>
    <mergeCell ref="L229:M229"/>
    <mergeCell ref="N229:O229"/>
    <mergeCell ref="P229:Q229"/>
    <mergeCell ref="R229:S229"/>
    <mergeCell ref="V229:W229"/>
    <mergeCell ref="R210:S210"/>
    <mergeCell ref="V177:W177"/>
    <mergeCell ref="B177:E177"/>
    <mergeCell ref="F177:G177"/>
    <mergeCell ref="N177:O177"/>
    <mergeCell ref="B181:E181"/>
    <mergeCell ref="B182:E182"/>
    <mergeCell ref="L177:M177"/>
    <mergeCell ref="P177:Q177"/>
    <mergeCell ref="T207:U207"/>
    <mergeCell ref="R205:S205"/>
    <mergeCell ref="T205:U205"/>
    <mergeCell ref="B178:E178"/>
    <mergeCell ref="B179:E179"/>
    <mergeCell ref="B180:E180"/>
    <mergeCell ref="P205:Q205"/>
    <mergeCell ref="L207:M207"/>
    <mergeCell ref="N207:O207"/>
    <mergeCell ref="N214:O214"/>
    <mergeCell ref="T216:U216"/>
    <mergeCell ref="R214:S214"/>
    <mergeCell ref="X177:Y177"/>
    <mergeCell ref="N216:O216"/>
    <mergeCell ref="N215:O215"/>
    <mergeCell ref="P215:Q215"/>
    <mergeCell ref="R215:S215"/>
    <mergeCell ref="R201:S201"/>
    <mergeCell ref="T204:U204"/>
    <mergeCell ref="P13:Q13"/>
    <mergeCell ref="R22:S22"/>
    <mergeCell ref="T13:U13"/>
    <mergeCell ref="R162:S163"/>
    <mergeCell ref="T162:U163"/>
    <mergeCell ref="T43:U43"/>
    <mergeCell ref="R43:S43"/>
    <mergeCell ref="T48:U48"/>
    <mergeCell ref="R44:S44"/>
    <mergeCell ref="T44:U44"/>
    <mergeCell ref="N34:O34"/>
    <mergeCell ref="P37:Q37"/>
    <mergeCell ref="N36:O36"/>
    <mergeCell ref="N27:O27"/>
    <mergeCell ref="R13:S13"/>
    <mergeCell ref="R29:S29"/>
    <mergeCell ref="R27:S27"/>
    <mergeCell ref="R25:S25"/>
    <mergeCell ref="P25:Q25"/>
    <mergeCell ref="R23:S23"/>
    <mergeCell ref="B154:E154"/>
    <mergeCell ref="L27:M27"/>
    <mergeCell ref="H42:I42"/>
    <mergeCell ref="J42:K42"/>
    <mergeCell ref="L42:M42"/>
    <mergeCell ref="H41:I41"/>
    <mergeCell ref="J41:K41"/>
    <mergeCell ref="L41:M41"/>
    <mergeCell ref="H40:I40"/>
    <mergeCell ref="J40:K40"/>
    <mergeCell ref="B160:E160"/>
    <mergeCell ref="F160:G160"/>
    <mergeCell ref="H160:I160"/>
    <mergeCell ref="H157:I157"/>
    <mergeCell ref="B156:E156"/>
    <mergeCell ref="F156:G156"/>
    <mergeCell ref="H156:I156"/>
    <mergeCell ref="B159:E159"/>
    <mergeCell ref="F159:G159"/>
    <mergeCell ref="H159:I159"/>
    <mergeCell ref="F117:G119"/>
    <mergeCell ref="H120:I120"/>
    <mergeCell ref="H39:I39"/>
    <mergeCell ref="J39:K39"/>
    <mergeCell ref="L39:M39"/>
    <mergeCell ref="N39:O39"/>
    <mergeCell ref="H43:I43"/>
    <mergeCell ref="H44:I44"/>
    <mergeCell ref="L40:M40"/>
    <mergeCell ref="L55:M55"/>
    <mergeCell ref="B158:E158"/>
    <mergeCell ref="F158:G158"/>
    <mergeCell ref="B157:E157"/>
    <mergeCell ref="F157:G157"/>
    <mergeCell ref="P40:Q40"/>
    <mergeCell ref="R40:S40"/>
    <mergeCell ref="H48:I48"/>
    <mergeCell ref="H133:I133"/>
    <mergeCell ref="P101:Q102"/>
    <mergeCell ref="R124:S124"/>
    <mergeCell ref="T42:U42"/>
    <mergeCell ref="L110:M110"/>
    <mergeCell ref="R97:S97"/>
    <mergeCell ref="P43:Q43"/>
    <mergeCell ref="R98:S98"/>
    <mergeCell ref="N98:O98"/>
    <mergeCell ref="L43:M43"/>
    <mergeCell ref="N42:O42"/>
    <mergeCell ref="R46:S47"/>
    <mergeCell ref="T101:U102"/>
    <mergeCell ref="J38:K38"/>
    <mergeCell ref="L38:M38"/>
    <mergeCell ref="N38:O38"/>
    <mergeCell ref="J44:K44"/>
    <mergeCell ref="J43:K43"/>
    <mergeCell ref="L44:M44"/>
    <mergeCell ref="N41:O41"/>
    <mergeCell ref="N44:O44"/>
    <mergeCell ref="J37:K37"/>
    <mergeCell ref="L37:M37"/>
    <mergeCell ref="L117:M119"/>
    <mergeCell ref="L127:M127"/>
    <mergeCell ref="H121:I121"/>
    <mergeCell ref="L121:M121"/>
    <mergeCell ref="J110:K110"/>
    <mergeCell ref="H122:I122"/>
    <mergeCell ref="L120:M120"/>
    <mergeCell ref="H38:I38"/>
    <mergeCell ref="R127:S127"/>
    <mergeCell ref="T78:U78"/>
    <mergeCell ref="T50:U50"/>
    <mergeCell ref="R50:S50"/>
    <mergeCell ref="T98:U98"/>
    <mergeCell ref="T46:U47"/>
    <mergeCell ref="T125:U125"/>
    <mergeCell ref="T117:U119"/>
    <mergeCell ref="T97:U97"/>
    <mergeCell ref="T90:U90"/>
    <mergeCell ref="P44:Q44"/>
    <mergeCell ref="N40:O40"/>
    <mergeCell ref="P39:Q39"/>
    <mergeCell ref="N43:O43"/>
    <mergeCell ref="R39:S39"/>
    <mergeCell ref="R41:S41"/>
    <mergeCell ref="P42:Q42"/>
    <mergeCell ref="R42:S42"/>
    <mergeCell ref="P41:Q41"/>
    <mergeCell ref="L36:M36"/>
    <mergeCell ref="R37:S37"/>
    <mergeCell ref="P35:Q35"/>
    <mergeCell ref="P38:Q38"/>
    <mergeCell ref="N35:O35"/>
    <mergeCell ref="N37:O37"/>
    <mergeCell ref="R38:S38"/>
    <mergeCell ref="R36:S36"/>
    <mergeCell ref="R35:S35"/>
    <mergeCell ref="J32:K32"/>
    <mergeCell ref="L32:M32"/>
    <mergeCell ref="J34:K34"/>
    <mergeCell ref="L34:M34"/>
    <mergeCell ref="H36:I36"/>
    <mergeCell ref="J36:K36"/>
    <mergeCell ref="H33:I33"/>
    <mergeCell ref="H35:I35"/>
    <mergeCell ref="J35:K35"/>
    <mergeCell ref="L35:M35"/>
    <mergeCell ref="J33:K33"/>
    <mergeCell ref="L33:M33"/>
    <mergeCell ref="N33:O33"/>
    <mergeCell ref="J30:K30"/>
    <mergeCell ref="L30:M30"/>
    <mergeCell ref="N30:O30"/>
    <mergeCell ref="N32:O32"/>
    <mergeCell ref="J31:K31"/>
    <mergeCell ref="L31:M31"/>
    <mergeCell ref="N31:O31"/>
    <mergeCell ref="R30:S30"/>
    <mergeCell ref="T30:U30"/>
    <mergeCell ref="R31:S31"/>
    <mergeCell ref="T31:U31"/>
    <mergeCell ref="R32:S32"/>
    <mergeCell ref="T32:U32"/>
    <mergeCell ref="T34:U34"/>
    <mergeCell ref="R33:S33"/>
    <mergeCell ref="R34:S34"/>
    <mergeCell ref="T29:U29"/>
    <mergeCell ref="T91:U91"/>
    <mergeCell ref="T89:U89"/>
    <mergeCell ref="T36:U36"/>
    <mergeCell ref="T37:U37"/>
    <mergeCell ref="T38:U38"/>
    <mergeCell ref="T41:U41"/>
    <mergeCell ref="T39:U39"/>
    <mergeCell ref="T40:U40"/>
    <mergeCell ref="T154:U154"/>
    <mergeCell ref="T33:U33"/>
    <mergeCell ref="T35:U35"/>
    <mergeCell ref="T123:U123"/>
    <mergeCell ref="T126:U126"/>
    <mergeCell ref="T147:U147"/>
    <mergeCell ref="T148:U148"/>
    <mergeCell ref="T127:U127"/>
    <mergeCell ref="R128:S128"/>
    <mergeCell ref="R125:S125"/>
    <mergeCell ref="R126:S126"/>
    <mergeCell ref="T128:U128"/>
    <mergeCell ref="J55:K55"/>
    <mergeCell ref="N97:O97"/>
    <mergeCell ref="L128:M128"/>
    <mergeCell ref="J101:K102"/>
    <mergeCell ref="L101:M102"/>
    <mergeCell ref="R101:S102"/>
    <mergeCell ref="J29:K29"/>
    <mergeCell ref="L29:M29"/>
    <mergeCell ref="N29:O29"/>
    <mergeCell ref="P29:Q29"/>
    <mergeCell ref="R131:S131"/>
    <mergeCell ref="P117:Q119"/>
    <mergeCell ref="N122:O122"/>
    <mergeCell ref="R120:S120"/>
    <mergeCell ref="P125:Q125"/>
    <mergeCell ref="P124:Q124"/>
    <mergeCell ref="T27:U27"/>
    <mergeCell ref="H28:I28"/>
    <mergeCell ref="J28:K28"/>
    <mergeCell ref="L28:M28"/>
    <mergeCell ref="N28:O28"/>
    <mergeCell ref="P28:Q28"/>
    <mergeCell ref="R28:S28"/>
    <mergeCell ref="T28:U28"/>
    <mergeCell ref="J27:K27"/>
    <mergeCell ref="P27:Q27"/>
    <mergeCell ref="T25:U25"/>
    <mergeCell ref="J26:K26"/>
    <mergeCell ref="L26:M26"/>
    <mergeCell ref="N26:O26"/>
    <mergeCell ref="P26:Q26"/>
    <mergeCell ref="R26:S26"/>
    <mergeCell ref="T26:U26"/>
    <mergeCell ref="J25:K25"/>
    <mergeCell ref="L25:M25"/>
    <mergeCell ref="N25:O25"/>
    <mergeCell ref="T24:U24"/>
    <mergeCell ref="R24:S24"/>
    <mergeCell ref="L24:M24"/>
    <mergeCell ref="N24:O24"/>
    <mergeCell ref="P24:Q24"/>
    <mergeCell ref="J23:K23"/>
    <mergeCell ref="N23:O23"/>
    <mergeCell ref="L23:M23"/>
    <mergeCell ref="J24:K24"/>
    <mergeCell ref="P23:Q23"/>
    <mergeCell ref="J22:K22"/>
    <mergeCell ref="L22:M22"/>
    <mergeCell ref="P22:Q22"/>
    <mergeCell ref="N22:O22"/>
    <mergeCell ref="T22:U22"/>
    <mergeCell ref="T23:U23"/>
    <mergeCell ref="R20:S20"/>
    <mergeCell ref="T20:U20"/>
    <mergeCell ref="J21:K21"/>
    <mergeCell ref="L21:M21"/>
    <mergeCell ref="N21:O21"/>
    <mergeCell ref="R21:S21"/>
    <mergeCell ref="T21:U21"/>
    <mergeCell ref="J20:K20"/>
    <mergeCell ref="L20:M20"/>
    <mergeCell ref="N20:O20"/>
    <mergeCell ref="L19:M19"/>
    <mergeCell ref="N19:O19"/>
    <mergeCell ref="L18:M18"/>
    <mergeCell ref="N18:O18"/>
    <mergeCell ref="N17:O17"/>
    <mergeCell ref="P19:Q19"/>
    <mergeCell ref="P18:Q18"/>
    <mergeCell ref="P17:Q17"/>
    <mergeCell ref="L17:M17"/>
    <mergeCell ref="P20:Q20"/>
    <mergeCell ref="P48:Q48"/>
    <mergeCell ref="P34:Q34"/>
    <mergeCell ref="P46:Q47"/>
    <mergeCell ref="P31:Q31"/>
    <mergeCell ref="P30:Q30"/>
    <mergeCell ref="P32:Q32"/>
    <mergeCell ref="P21:Q21"/>
    <mergeCell ref="P36:Q36"/>
    <mergeCell ref="P33:Q33"/>
    <mergeCell ref="R18:S18"/>
    <mergeCell ref="T18:U18"/>
    <mergeCell ref="R19:S19"/>
    <mergeCell ref="N130:O130"/>
    <mergeCell ref="P128:Q128"/>
    <mergeCell ref="P127:Q127"/>
    <mergeCell ref="N125:O125"/>
    <mergeCell ref="N101:O102"/>
    <mergeCell ref="P98:Q98"/>
    <mergeCell ref="P94:Q94"/>
    <mergeCell ref="F44:G44"/>
    <mergeCell ref="H23:I23"/>
    <mergeCell ref="H26:I26"/>
    <mergeCell ref="F38:G38"/>
    <mergeCell ref="F39:G39"/>
    <mergeCell ref="F23:G23"/>
    <mergeCell ref="F24:G24"/>
    <mergeCell ref="F25:G25"/>
    <mergeCell ref="H25:I25"/>
    <mergeCell ref="H31:I31"/>
    <mergeCell ref="F43:G43"/>
    <mergeCell ref="F31:G31"/>
    <mergeCell ref="F26:G26"/>
    <mergeCell ref="H24:I24"/>
    <mergeCell ref="F28:G28"/>
    <mergeCell ref="F29:G29"/>
    <mergeCell ref="H32:I32"/>
    <mergeCell ref="H34:I34"/>
    <mergeCell ref="F40:G40"/>
    <mergeCell ref="H37:I37"/>
    <mergeCell ref="F42:G42"/>
    <mergeCell ref="H20:I20"/>
    <mergeCell ref="H27:I27"/>
    <mergeCell ref="H29:I29"/>
    <mergeCell ref="H30:I30"/>
    <mergeCell ref="F32:G32"/>
    <mergeCell ref="F33:G33"/>
    <mergeCell ref="H21:I21"/>
    <mergeCell ref="H22:I22"/>
    <mergeCell ref="F30:G30"/>
    <mergeCell ref="L16:M16"/>
    <mergeCell ref="N16:O16"/>
    <mergeCell ref="J16:K16"/>
    <mergeCell ref="F41:G41"/>
    <mergeCell ref="F34:G34"/>
    <mergeCell ref="F35:G35"/>
    <mergeCell ref="F36:G36"/>
    <mergeCell ref="F37:G37"/>
    <mergeCell ref="F27:G27"/>
    <mergeCell ref="H17:I17"/>
    <mergeCell ref="F22:G22"/>
    <mergeCell ref="R15:S15"/>
    <mergeCell ref="R16:S16"/>
    <mergeCell ref="P15:Q15"/>
    <mergeCell ref="H19:I19"/>
    <mergeCell ref="J19:K19"/>
    <mergeCell ref="H16:I16"/>
    <mergeCell ref="L15:M15"/>
    <mergeCell ref="N15:O15"/>
    <mergeCell ref="P16:Q16"/>
    <mergeCell ref="J15:K15"/>
    <mergeCell ref="F16:G16"/>
    <mergeCell ref="F17:G17"/>
    <mergeCell ref="F18:G18"/>
    <mergeCell ref="F19:G19"/>
    <mergeCell ref="J17:K17"/>
    <mergeCell ref="H18:I18"/>
    <mergeCell ref="J18:K18"/>
    <mergeCell ref="F20:G20"/>
    <mergeCell ref="F21:G21"/>
    <mergeCell ref="F11:G11"/>
    <mergeCell ref="H12:I12"/>
    <mergeCell ref="H13:I13"/>
    <mergeCell ref="H11:I11"/>
    <mergeCell ref="F12:G12"/>
    <mergeCell ref="H15:I15"/>
    <mergeCell ref="J11:K11"/>
    <mergeCell ref="N12:O12"/>
    <mergeCell ref="J13:K13"/>
    <mergeCell ref="L13:M13"/>
    <mergeCell ref="N13:O13"/>
    <mergeCell ref="L12:M12"/>
    <mergeCell ref="P12:Q12"/>
    <mergeCell ref="R12:S12"/>
    <mergeCell ref="T12:U12"/>
    <mergeCell ref="L11:M11"/>
    <mergeCell ref="N11:O11"/>
    <mergeCell ref="P11:Q11"/>
    <mergeCell ref="R11:S11"/>
    <mergeCell ref="B222:E222"/>
    <mergeCell ref="H222:I222"/>
    <mergeCell ref="J222:K222"/>
    <mergeCell ref="B225:E225"/>
    <mergeCell ref="F225:G225"/>
    <mergeCell ref="H225:I225"/>
    <mergeCell ref="J225:K225"/>
    <mergeCell ref="F222:G222"/>
    <mergeCell ref="B223:E223"/>
    <mergeCell ref="F223:G223"/>
    <mergeCell ref="T225:U225"/>
    <mergeCell ref="F153:G153"/>
    <mergeCell ref="H153:I153"/>
    <mergeCell ref="J153:K153"/>
    <mergeCell ref="L153:M153"/>
    <mergeCell ref="N153:O153"/>
    <mergeCell ref="P153:Q153"/>
    <mergeCell ref="R153:S153"/>
    <mergeCell ref="N218:O218"/>
    <mergeCell ref="P218:Q218"/>
    <mergeCell ref="H216:I216"/>
    <mergeCell ref="J216:K216"/>
    <mergeCell ref="H217:I217"/>
    <mergeCell ref="J217:K217"/>
    <mergeCell ref="F218:G218"/>
    <mergeCell ref="H218:I218"/>
    <mergeCell ref="J218:K218"/>
    <mergeCell ref="J156:K156"/>
    <mergeCell ref="J157:K157"/>
    <mergeCell ref="L159:M159"/>
    <mergeCell ref="L160:M160"/>
    <mergeCell ref="L156:M156"/>
    <mergeCell ref="L157:M157"/>
    <mergeCell ref="J160:K160"/>
    <mergeCell ref="L158:M158"/>
    <mergeCell ref="B162:E163"/>
    <mergeCell ref="F162:G163"/>
    <mergeCell ref="H162:I163"/>
    <mergeCell ref="J162:K163"/>
    <mergeCell ref="H214:I214"/>
    <mergeCell ref="J214:K214"/>
    <mergeCell ref="J164:K164"/>
    <mergeCell ref="J190:K190"/>
    <mergeCell ref="F212:G212"/>
    <mergeCell ref="H212:I212"/>
    <mergeCell ref="B155:E155"/>
    <mergeCell ref="F155:G155"/>
    <mergeCell ref="H155:I155"/>
    <mergeCell ref="B170:E170"/>
    <mergeCell ref="H158:I158"/>
    <mergeCell ref="B164:E164"/>
    <mergeCell ref="F164:G164"/>
    <mergeCell ref="F169:G169"/>
    <mergeCell ref="H169:I169"/>
    <mergeCell ref="B169:E169"/>
    <mergeCell ref="L169:M169"/>
    <mergeCell ref="F152:G152"/>
    <mergeCell ref="T151:U151"/>
    <mergeCell ref="T152:U152"/>
    <mergeCell ref="R151:S151"/>
    <mergeCell ref="P152:Q152"/>
    <mergeCell ref="N152:O152"/>
    <mergeCell ref="L151:M151"/>
    <mergeCell ref="N159:O159"/>
    <mergeCell ref="N151:O151"/>
    <mergeCell ref="L202:M202"/>
    <mergeCell ref="N202:O202"/>
    <mergeCell ref="F154:G154"/>
    <mergeCell ref="H154:I154"/>
    <mergeCell ref="N154:O154"/>
    <mergeCell ref="H176:M176"/>
    <mergeCell ref="H164:I164"/>
    <mergeCell ref="F201:G201"/>
    <mergeCell ref="H177:I177"/>
    <mergeCell ref="J177:K177"/>
    <mergeCell ref="T202:U202"/>
    <mergeCell ref="R207:S207"/>
    <mergeCell ref="R204:S204"/>
    <mergeCell ref="R206:S206"/>
    <mergeCell ref="L204:M204"/>
    <mergeCell ref="N204:O204"/>
    <mergeCell ref="P204:Q204"/>
    <mergeCell ref="P207:Q207"/>
    <mergeCell ref="L205:M205"/>
    <mergeCell ref="N205:O205"/>
    <mergeCell ref="T208:U208"/>
    <mergeCell ref="N209:O209"/>
    <mergeCell ref="P209:Q209"/>
    <mergeCell ref="R209:S209"/>
    <mergeCell ref="R208:S208"/>
    <mergeCell ref="N208:O208"/>
    <mergeCell ref="P208:Q208"/>
    <mergeCell ref="T210:U210"/>
    <mergeCell ref="T214:U214"/>
    <mergeCell ref="T211:U211"/>
    <mergeCell ref="T213:U213"/>
    <mergeCell ref="T212:U212"/>
    <mergeCell ref="T155:U155"/>
    <mergeCell ref="T156:U156"/>
    <mergeCell ref="T158:U158"/>
    <mergeCell ref="T159:U159"/>
    <mergeCell ref="T157:U157"/>
    <mergeCell ref="J212:K212"/>
    <mergeCell ref="T160:U160"/>
    <mergeCell ref="T203:U203"/>
    <mergeCell ref="T206:U206"/>
    <mergeCell ref="T201:U201"/>
    <mergeCell ref="T209:U209"/>
    <mergeCell ref="T164:U164"/>
    <mergeCell ref="R202:S202"/>
    <mergeCell ref="R164:S164"/>
    <mergeCell ref="L209:M209"/>
    <mergeCell ref="H199:I199"/>
    <mergeCell ref="J209:K209"/>
    <mergeCell ref="R212:S212"/>
    <mergeCell ref="B210:E210"/>
    <mergeCell ref="F210:G210"/>
    <mergeCell ref="H210:I210"/>
    <mergeCell ref="J210:K210"/>
    <mergeCell ref="L210:M210"/>
    <mergeCell ref="N210:O210"/>
    <mergeCell ref="P210:Q210"/>
    <mergeCell ref="B212:E212"/>
    <mergeCell ref="F211:G211"/>
    <mergeCell ref="F150:G150"/>
    <mergeCell ref="P150:Q150"/>
    <mergeCell ref="B151:E151"/>
    <mergeCell ref="F151:G151"/>
    <mergeCell ref="H151:I151"/>
    <mergeCell ref="J151:K151"/>
    <mergeCell ref="H150:I150"/>
    <mergeCell ref="L150:M150"/>
    <mergeCell ref="N150:O150"/>
    <mergeCell ref="B204:E204"/>
    <mergeCell ref="F204:G204"/>
    <mergeCell ref="H204:I204"/>
    <mergeCell ref="J204:K204"/>
    <mergeCell ref="B207:E207"/>
    <mergeCell ref="F207:G207"/>
    <mergeCell ref="H207:I207"/>
    <mergeCell ref="J207:K207"/>
    <mergeCell ref="B206:E206"/>
    <mergeCell ref="F206:G206"/>
    <mergeCell ref="L200:M200"/>
    <mergeCell ref="J200:K200"/>
    <mergeCell ref="H201:I201"/>
    <mergeCell ref="J201:K201"/>
    <mergeCell ref="H190:I190"/>
    <mergeCell ref="L190:M190"/>
    <mergeCell ref="J203:K203"/>
    <mergeCell ref="H206:I206"/>
    <mergeCell ref="J206:K206"/>
    <mergeCell ref="V8:W10"/>
    <mergeCell ref="X9:Y9"/>
    <mergeCell ref="Z117:Z120"/>
    <mergeCell ref="X8:Y8"/>
    <mergeCell ref="X10:X11"/>
    <mergeCell ref="Y10:Y11"/>
    <mergeCell ref="X117:Y117"/>
    <mergeCell ref="X119:X120"/>
    <mergeCell ref="Y119:Y120"/>
    <mergeCell ref="V101:W101"/>
    <mergeCell ref="P14:Q14"/>
    <mergeCell ref="R14:S14"/>
    <mergeCell ref="T16:U16"/>
    <mergeCell ref="R17:S17"/>
    <mergeCell ref="T17:U17"/>
    <mergeCell ref="T14:U14"/>
    <mergeCell ref="T15:U15"/>
    <mergeCell ref="T19:U19"/>
    <mergeCell ref="F13:G13"/>
    <mergeCell ref="F14:G14"/>
    <mergeCell ref="H14:I14"/>
    <mergeCell ref="F15:G15"/>
    <mergeCell ref="T8:U8"/>
    <mergeCell ref="P8:Q8"/>
    <mergeCell ref="N8:O8"/>
    <mergeCell ref="R8:S8"/>
    <mergeCell ref="T11:U11"/>
    <mergeCell ref="J8:K8"/>
    <mergeCell ref="L8:M8"/>
    <mergeCell ref="J14:K14"/>
    <mergeCell ref="L14:M14"/>
    <mergeCell ref="B44:C44"/>
    <mergeCell ref="B8:E9"/>
    <mergeCell ref="F8:G8"/>
    <mergeCell ref="H8:I8"/>
    <mergeCell ref="C10:C11"/>
    <mergeCell ref="D10:D11"/>
    <mergeCell ref="N14:O14"/>
    <mergeCell ref="P105:Q105"/>
    <mergeCell ref="J12:K12"/>
    <mergeCell ref="J152:K152"/>
    <mergeCell ref="J50:K50"/>
    <mergeCell ref="L50:M50"/>
    <mergeCell ref="N50:O50"/>
    <mergeCell ref="P50:Q50"/>
    <mergeCell ref="N123:O123"/>
    <mergeCell ref="P123:Q123"/>
    <mergeCell ref="P158:Q158"/>
    <mergeCell ref="N158:O158"/>
    <mergeCell ref="R169:S169"/>
    <mergeCell ref="N169:O169"/>
    <mergeCell ref="P162:Q163"/>
    <mergeCell ref="P200:Q200"/>
    <mergeCell ref="P190:Q190"/>
    <mergeCell ref="P169:Q169"/>
    <mergeCell ref="R190:S190"/>
    <mergeCell ref="B2:E2"/>
    <mergeCell ref="B3:E3"/>
    <mergeCell ref="B4:E4"/>
    <mergeCell ref="F2:K2"/>
    <mergeCell ref="F3:K3"/>
    <mergeCell ref="F4:K4"/>
    <mergeCell ref="B10:B11"/>
    <mergeCell ref="E10:E11"/>
    <mergeCell ref="N155:O155"/>
    <mergeCell ref="B129:E129"/>
    <mergeCell ref="B130:E130"/>
    <mergeCell ref="F131:G131"/>
    <mergeCell ref="F122:G122"/>
    <mergeCell ref="B122:E122"/>
    <mergeCell ref="B125:E125"/>
    <mergeCell ref="F126:G126"/>
    <mergeCell ref="B128:E128"/>
    <mergeCell ref="F128:G128"/>
    <mergeCell ref="F129:G129"/>
    <mergeCell ref="B121:E121"/>
    <mergeCell ref="B123:E123"/>
    <mergeCell ref="B124:E124"/>
    <mergeCell ref="F121:G121"/>
    <mergeCell ref="F123:G123"/>
    <mergeCell ref="F124:G124"/>
    <mergeCell ref="F125:G125"/>
    <mergeCell ref="B58:C58"/>
    <mergeCell ref="B112:C112"/>
    <mergeCell ref="B113:C113"/>
    <mergeCell ref="B117:E120"/>
    <mergeCell ref="B108:C108"/>
    <mergeCell ref="B110:C110"/>
    <mergeCell ref="B111:C111"/>
    <mergeCell ref="B98:C98"/>
    <mergeCell ref="B64:B65"/>
    <mergeCell ref="C64:C65"/>
    <mergeCell ref="F132:G132"/>
    <mergeCell ref="F130:G130"/>
    <mergeCell ref="B131:E131"/>
    <mergeCell ref="V201:W201"/>
    <mergeCell ref="V200:W200"/>
    <mergeCell ref="H149:I149"/>
    <mergeCell ref="J149:K149"/>
    <mergeCell ref="L149:M149"/>
    <mergeCell ref="N149:O149"/>
    <mergeCell ref="H200:I200"/>
    <mergeCell ref="B200:E201"/>
    <mergeCell ref="F200:G200"/>
    <mergeCell ref="P202:Q202"/>
    <mergeCell ref="N201:O201"/>
    <mergeCell ref="P201:Q201"/>
    <mergeCell ref="L201:M201"/>
    <mergeCell ref="B202:E202"/>
    <mergeCell ref="F202:G202"/>
    <mergeCell ref="H202:I202"/>
    <mergeCell ref="J202:K202"/>
    <mergeCell ref="X195:Y195"/>
    <mergeCell ref="R200:S200"/>
    <mergeCell ref="P149:Q149"/>
    <mergeCell ref="R149:S149"/>
    <mergeCell ref="T149:U149"/>
    <mergeCell ref="T150:U150"/>
    <mergeCell ref="X190:Y190"/>
    <mergeCell ref="T190:U190"/>
    <mergeCell ref="V190:W190"/>
    <mergeCell ref="T200:U200"/>
    <mergeCell ref="V136:W136"/>
    <mergeCell ref="B199:E199"/>
    <mergeCell ref="B190:E190"/>
    <mergeCell ref="F190:G190"/>
    <mergeCell ref="B193:E193"/>
    <mergeCell ref="B191:E191"/>
    <mergeCell ref="B192:E192"/>
    <mergeCell ref="B195:E195"/>
    <mergeCell ref="B194:E194"/>
    <mergeCell ref="L152:M152"/>
    <mergeCell ref="X138:Y138"/>
    <mergeCell ref="V162:W162"/>
    <mergeCell ref="X162:Y162"/>
    <mergeCell ref="X163:Y163"/>
    <mergeCell ref="X164:Y164"/>
    <mergeCell ref="V143:W145"/>
    <mergeCell ref="B132:E132"/>
    <mergeCell ref="L122:M122"/>
    <mergeCell ref="H128:I128"/>
    <mergeCell ref="J128:K128"/>
    <mergeCell ref="B126:E126"/>
    <mergeCell ref="H125:I125"/>
    <mergeCell ref="J125:K125"/>
    <mergeCell ref="L125:M125"/>
    <mergeCell ref="J122:K122"/>
    <mergeCell ref="B127:E127"/>
    <mergeCell ref="N120:O120"/>
    <mergeCell ref="P120:Q120"/>
    <mergeCell ref="N117:O119"/>
    <mergeCell ref="T121:U121"/>
    <mergeCell ref="R117:S119"/>
    <mergeCell ref="D55:E55"/>
    <mergeCell ref="F55:G55"/>
    <mergeCell ref="H55:I55"/>
    <mergeCell ref="F110:G110"/>
    <mergeCell ref="H110:I110"/>
    <mergeCell ref="D110:E110"/>
    <mergeCell ref="F101:G102"/>
    <mergeCell ref="H101:I102"/>
    <mergeCell ref="F97:G97"/>
    <mergeCell ref="H97:I97"/>
    <mergeCell ref="B50:C50"/>
    <mergeCell ref="D50:E50"/>
    <mergeCell ref="F50:G50"/>
    <mergeCell ref="H50:I50"/>
    <mergeCell ref="B56:C56"/>
    <mergeCell ref="B57:C57"/>
    <mergeCell ref="B51:C51"/>
    <mergeCell ref="B52:C52"/>
    <mergeCell ref="B53:C53"/>
    <mergeCell ref="B55:C55"/>
    <mergeCell ref="B48:E48"/>
    <mergeCell ref="X48:Y48"/>
    <mergeCell ref="V46:W46"/>
    <mergeCell ref="B46:E47"/>
    <mergeCell ref="F46:G47"/>
    <mergeCell ref="H46:I47"/>
    <mergeCell ref="J46:K47"/>
    <mergeCell ref="F48:G48"/>
    <mergeCell ref="N48:O48"/>
    <mergeCell ref="J48:K48"/>
    <mergeCell ref="L48:M48"/>
    <mergeCell ref="N46:O47"/>
    <mergeCell ref="N65:O65"/>
    <mergeCell ref="P65:Q65"/>
    <mergeCell ref="R65:S65"/>
    <mergeCell ref="N66:O66"/>
    <mergeCell ref="P66:Q66"/>
    <mergeCell ref="R66:S66"/>
    <mergeCell ref="R48:S48"/>
    <mergeCell ref="N62:O62"/>
    <mergeCell ref="P62:Q62"/>
    <mergeCell ref="X46:Y46"/>
    <mergeCell ref="X47:Y47"/>
    <mergeCell ref="T66:U66"/>
    <mergeCell ref="X136:Y136"/>
    <mergeCell ref="X137:Y137"/>
    <mergeCell ref="V169:W169"/>
    <mergeCell ref="X169:Y169"/>
    <mergeCell ref="X103:Y103"/>
    <mergeCell ref="X118:Y118"/>
    <mergeCell ref="V117:W119"/>
    <mergeCell ref="B228:E228"/>
    <mergeCell ref="B258:E259"/>
    <mergeCell ref="F258:G258"/>
    <mergeCell ref="H258:I258"/>
    <mergeCell ref="J258:K258"/>
    <mergeCell ref="B231:E231"/>
    <mergeCell ref="F231:G231"/>
    <mergeCell ref="F230:G230"/>
    <mergeCell ref="H230:I230"/>
    <mergeCell ref="J230:K230"/>
    <mergeCell ref="H226:I226"/>
    <mergeCell ref="N200:O200"/>
    <mergeCell ref="J169:K169"/>
    <mergeCell ref="H152:I152"/>
    <mergeCell ref="H168:M168"/>
    <mergeCell ref="J259:K259"/>
    <mergeCell ref="L258:M258"/>
    <mergeCell ref="N190:O190"/>
    <mergeCell ref="J154:K154"/>
    <mergeCell ref="L154:M154"/>
    <mergeCell ref="B229:E230"/>
    <mergeCell ref="L226:M226"/>
    <mergeCell ref="N226:O226"/>
    <mergeCell ref="P226:Q226"/>
    <mergeCell ref="B226:E226"/>
    <mergeCell ref="F149:G149"/>
    <mergeCell ref="J226:K226"/>
    <mergeCell ref="P157:Q157"/>
    <mergeCell ref="P156:Q156"/>
    <mergeCell ref="F226:G226"/>
    <mergeCell ref="F259:G259"/>
    <mergeCell ref="H259:I259"/>
    <mergeCell ref="F148:G148"/>
    <mergeCell ref="H148:I148"/>
    <mergeCell ref="F215:G215"/>
    <mergeCell ref="H215:I215"/>
    <mergeCell ref="F219:G219"/>
    <mergeCell ref="H219:I219"/>
    <mergeCell ref="F235:G235"/>
    <mergeCell ref="H235:I235"/>
    <mergeCell ref="N259:O259"/>
    <mergeCell ref="P259:Q259"/>
    <mergeCell ref="L225:M225"/>
    <mergeCell ref="N225:O225"/>
    <mergeCell ref="P225:Q225"/>
    <mergeCell ref="L232:M232"/>
    <mergeCell ref="L231:M231"/>
    <mergeCell ref="N258:O258"/>
    <mergeCell ref="P258:Q258"/>
    <mergeCell ref="N234:O234"/>
    <mergeCell ref="L236:M236"/>
    <mergeCell ref="N236:O236"/>
    <mergeCell ref="P236:Q236"/>
    <mergeCell ref="N212:O212"/>
    <mergeCell ref="P212:Q212"/>
    <mergeCell ref="N231:O231"/>
    <mergeCell ref="N233:O233"/>
    <mergeCell ref="L234:M234"/>
    <mergeCell ref="L220:M220"/>
    <mergeCell ref="N224:O224"/>
    <mergeCell ref="R258:S258"/>
    <mergeCell ref="V258:W258"/>
    <mergeCell ref="T237:U237"/>
    <mergeCell ref="T238:U238"/>
    <mergeCell ref="L211:M211"/>
    <mergeCell ref="N211:O211"/>
    <mergeCell ref="P211:Q211"/>
    <mergeCell ref="L221:M221"/>
    <mergeCell ref="L214:M214"/>
    <mergeCell ref="L218:M218"/>
    <mergeCell ref="T169:U169"/>
    <mergeCell ref="R177:S177"/>
    <mergeCell ref="T177:U177"/>
    <mergeCell ref="V259:W259"/>
    <mergeCell ref="P235:Q235"/>
    <mergeCell ref="R235:S235"/>
    <mergeCell ref="T235:U235"/>
    <mergeCell ref="R259:S259"/>
    <mergeCell ref="T258:U258"/>
    <mergeCell ref="P213:Q213"/>
    <mergeCell ref="N148:O148"/>
    <mergeCell ref="P148:Q148"/>
    <mergeCell ref="L259:M259"/>
    <mergeCell ref="L203:M203"/>
    <mergeCell ref="N203:O203"/>
    <mergeCell ref="P203:Q203"/>
    <mergeCell ref="L206:M206"/>
    <mergeCell ref="N206:O206"/>
    <mergeCell ref="P206:Q206"/>
    <mergeCell ref="L208:M208"/>
    <mergeCell ref="F147:G147"/>
    <mergeCell ref="H147:I147"/>
    <mergeCell ref="J147:K147"/>
    <mergeCell ref="N147:O147"/>
    <mergeCell ref="P147:Q147"/>
    <mergeCell ref="R147:S147"/>
    <mergeCell ref="L147:M147"/>
    <mergeCell ref="Z143:Z146"/>
    <mergeCell ref="X144:Y144"/>
    <mergeCell ref="X145:X146"/>
    <mergeCell ref="Y145:Y146"/>
    <mergeCell ref="X143:Y143"/>
    <mergeCell ref="R146:S146"/>
    <mergeCell ref="T146:U146"/>
    <mergeCell ref="F143:G145"/>
    <mergeCell ref="H143:I145"/>
    <mergeCell ref="J143:K145"/>
    <mergeCell ref="F146:G146"/>
    <mergeCell ref="H146:I146"/>
    <mergeCell ref="J146:K146"/>
    <mergeCell ref="F127:G127"/>
    <mergeCell ref="B106:C106"/>
    <mergeCell ref="R103:S103"/>
    <mergeCell ref="T103:U103"/>
    <mergeCell ref="B107:C107"/>
    <mergeCell ref="R105:S105"/>
    <mergeCell ref="H116:M116"/>
    <mergeCell ref="H123:I123"/>
    <mergeCell ref="J123:K123"/>
    <mergeCell ref="H124:I124"/>
    <mergeCell ref="B105:C105"/>
    <mergeCell ref="D105:E105"/>
    <mergeCell ref="F105:G105"/>
    <mergeCell ref="H105:I105"/>
    <mergeCell ref="J105:K105"/>
    <mergeCell ref="L105:M105"/>
    <mergeCell ref="N105:O105"/>
    <mergeCell ref="T105:U105"/>
    <mergeCell ref="X101:Y101"/>
    <mergeCell ref="X102:Y102"/>
    <mergeCell ref="B103:E103"/>
    <mergeCell ref="F103:G103"/>
    <mergeCell ref="H103:I103"/>
    <mergeCell ref="J103:K103"/>
    <mergeCell ref="L103:M103"/>
    <mergeCell ref="N103:O103"/>
    <mergeCell ref="P103:Q103"/>
    <mergeCell ref="B101:E102"/>
    <mergeCell ref="J97:K97"/>
    <mergeCell ref="L97:M97"/>
    <mergeCell ref="N96:O96"/>
    <mergeCell ref="P96:Q96"/>
    <mergeCell ref="P97:Q97"/>
    <mergeCell ref="F98:G98"/>
    <mergeCell ref="H98:I98"/>
    <mergeCell ref="J98:K98"/>
    <mergeCell ref="L98:M98"/>
    <mergeCell ref="R96:S96"/>
    <mergeCell ref="T96:U96"/>
    <mergeCell ref="F96:G96"/>
    <mergeCell ref="H96:I96"/>
    <mergeCell ref="J96:K96"/>
    <mergeCell ref="L96:M96"/>
    <mergeCell ref="R94:S94"/>
    <mergeCell ref="T94:U94"/>
    <mergeCell ref="F95:G95"/>
    <mergeCell ref="H95:I95"/>
    <mergeCell ref="J95:K95"/>
    <mergeCell ref="L95:M95"/>
    <mergeCell ref="N95:O95"/>
    <mergeCell ref="P95:Q95"/>
    <mergeCell ref="R95:S95"/>
    <mergeCell ref="J93:K93"/>
    <mergeCell ref="L93:M93"/>
    <mergeCell ref="N93:O93"/>
    <mergeCell ref="F94:G94"/>
    <mergeCell ref="H94:I94"/>
    <mergeCell ref="J94:K94"/>
    <mergeCell ref="L94:M94"/>
    <mergeCell ref="N94:O94"/>
    <mergeCell ref="N284:O284"/>
    <mergeCell ref="P284:Q284"/>
    <mergeCell ref="F92:G92"/>
    <mergeCell ref="H92:I92"/>
    <mergeCell ref="J92:K92"/>
    <mergeCell ref="L92:M92"/>
    <mergeCell ref="N92:O92"/>
    <mergeCell ref="P92:Q92"/>
    <mergeCell ref="F93:G93"/>
    <mergeCell ref="H93:I93"/>
    <mergeCell ref="L317:M317"/>
    <mergeCell ref="F286:G286"/>
    <mergeCell ref="F257:G257"/>
    <mergeCell ref="F199:G199"/>
    <mergeCell ref="F228:G228"/>
    <mergeCell ref="F216:G216"/>
    <mergeCell ref="F214:G214"/>
    <mergeCell ref="F220:G220"/>
    <mergeCell ref="F278:G278"/>
    <mergeCell ref="F217:G217"/>
    <mergeCell ref="F260:G260"/>
    <mergeCell ref="B316:E317"/>
    <mergeCell ref="F316:G316"/>
    <mergeCell ref="H316:I316"/>
    <mergeCell ref="J316:K316"/>
    <mergeCell ref="F317:G317"/>
    <mergeCell ref="H317:I317"/>
    <mergeCell ref="J317:K317"/>
    <mergeCell ref="J284:K284"/>
    <mergeCell ref="J260:K260"/>
    <mergeCell ref="L284:M284"/>
    <mergeCell ref="T316:U316"/>
    <mergeCell ref="F90:G90"/>
    <mergeCell ref="H90:I90"/>
    <mergeCell ref="J90:K90"/>
    <mergeCell ref="L90:M90"/>
    <mergeCell ref="F91:G91"/>
    <mergeCell ref="H91:I91"/>
    <mergeCell ref="J91:K91"/>
    <mergeCell ref="R152:S152"/>
    <mergeCell ref="P93:Q93"/>
    <mergeCell ref="R93:S93"/>
    <mergeCell ref="T93:U93"/>
    <mergeCell ref="B315:E315"/>
    <mergeCell ref="F315:G315"/>
    <mergeCell ref="B284:E284"/>
    <mergeCell ref="F284:G284"/>
    <mergeCell ref="H284:I284"/>
    <mergeCell ref="B173:E173"/>
    <mergeCell ref="B172:E172"/>
    <mergeCell ref="L316:M316"/>
    <mergeCell ref="N316:O316"/>
    <mergeCell ref="T284:U284"/>
    <mergeCell ref="R284:S284"/>
    <mergeCell ref="R92:S92"/>
    <mergeCell ref="T92:U92"/>
    <mergeCell ref="T95:U95"/>
    <mergeCell ref="T259:U259"/>
    <mergeCell ref="T226:U226"/>
    <mergeCell ref="R226:S226"/>
    <mergeCell ref="R316:S316"/>
    <mergeCell ref="V317:W317"/>
    <mergeCell ref="V316:W316"/>
    <mergeCell ref="N317:O317"/>
    <mergeCell ref="P317:Q317"/>
    <mergeCell ref="R317:S317"/>
    <mergeCell ref="P316:Q316"/>
    <mergeCell ref="P88:Q88"/>
    <mergeCell ref="R88:S88"/>
    <mergeCell ref="T88:U88"/>
    <mergeCell ref="F89:G89"/>
    <mergeCell ref="H89:I89"/>
    <mergeCell ref="J89:K89"/>
    <mergeCell ref="L89:M89"/>
    <mergeCell ref="P89:Q89"/>
    <mergeCell ref="R89:S89"/>
    <mergeCell ref="N89:O89"/>
    <mergeCell ref="N90:O90"/>
    <mergeCell ref="P90:Q90"/>
    <mergeCell ref="R90:S90"/>
    <mergeCell ref="P91:Q91"/>
    <mergeCell ref="R91:S91"/>
    <mergeCell ref="F88:G88"/>
    <mergeCell ref="H88:I88"/>
    <mergeCell ref="J88:K88"/>
    <mergeCell ref="L88:M88"/>
    <mergeCell ref="N91:O91"/>
    <mergeCell ref="N88:O88"/>
    <mergeCell ref="L91:M91"/>
    <mergeCell ref="R86:S86"/>
    <mergeCell ref="T86:U86"/>
    <mergeCell ref="F87:G87"/>
    <mergeCell ref="H87:I87"/>
    <mergeCell ref="J87:K87"/>
    <mergeCell ref="L87:M87"/>
    <mergeCell ref="N87:O87"/>
    <mergeCell ref="P87:Q87"/>
    <mergeCell ref="R87:S87"/>
    <mergeCell ref="T87:U87"/>
    <mergeCell ref="F86:G86"/>
    <mergeCell ref="H86:I86"/>
    <mergeCell ref="J86:K86"/>
    <mergeCell ref="L86:M86"/>
    <mergeCell ref="N86:O86"/>
    <mergeCell ref="P86:Q86"/>
    <mergeCell ref="R84:S84"/>
    <mergeCell ref="T84:U84"/>
    <mergeCell ref="F85:G85"/>
    <mergeCell ref="H85:I85"/>
    <mergeCell ref="J85:K85"/>
    <mergeCell ref="L85:M85"/>
    <mergeCell ref="N85:O85"/>
    <mergeCell ref="P85:Q85"/>
    <mergeCell ref="R85:S85"/>
    <mergeCell ref="T85:U85"/>
    <mergeCell ref="F84:G84"/>
    <mergeCell ref="H84:I84"/>
    <mergeCell ref="J84:K84"/>
    <mergeCell ref="L84:M84"/>
    <mergeCell ref="N84:O84"/>
    <mergeCell ref="P84:Q84"/>
    <mergeCell ref="R82:S82"/>
    <mergeCell ref="T82:U82"/>
    <mergeCell ref="F83:G83"/>
    <mergeCell ref="H83:I83"/>
    <mergeCell ref="J83:K83"/>
    <mergeCell ref="L83:M83"/>
    <mergeCell ref="N83:O83"/>
    <mergeCell ref="P83:Q83"/>
    <mergeCell ref="R83:S83"/>
    <mergeCell ref="T83:U83"/>
    <mergeCell ref="F82:G82"/>
    <mergeCell ref="H82:I82"/>
    <mergeCell ref="J82:K82"/>
    <mergeCell ref="L82:M82"/>
    <mergeCell ref="N82:O82"/>
    <mergeCell ref="P82:Q82"/>
    <mergeCell ref="R80:S80"/>
    <mergeCell ref="T80:U80"/>
    <mergeCell ref="F81:G81"/>
    <mergeCell ref="H81:I81"/>
    <mergeCell ref="J81:K81"/>
    <mergeCell ref="L81:M81"/>
    <mergeCell ref="N81:O81"/>
    <mergeCell ref="P81:Q81"/>
    <mergeCell ref="R81:S81"/>
    <mergeCell ref="T81:U81"/>
    <mergeCell ref="F80:G80"/>
    <mergeCell ref="H80:I80"/>
    <mergeCell ref="J80:K80"/>
    <mergeCell ref="L80:M80"/>
    <mergeCell ref="N80:O80"/>
    <mergeCell ref="P80:Q80"/>
    <mergeCell ref="R78:S78"/>
    <mergeCell ref="N79:O79"/>
    <mergeCell ref="P79:Q79"/>
    <mergeCell ref="R79:S79"/>
    <mergeCell ref="T79:U79"/>
    <mergeCell ref="F79:G79"/>
    <mergeCell ref="H79:I79"/>
    <mergeCell ref="J79:K79"/>
    <mergeCell ref="L79:M79"/>
    <mergeCell ref="F78:G78"/>
    <mergeCell ref="H78:I78"/>
    <mergeCell ref="J78:K78"/>
    <mergeCell ref="L78:M78"/>
    <mergeCell ref="N78:O78"/>
    <mergeCell ref="P78:Q78"/>
    <mergeCell ref="F77:G77"/>
    <mergeCell ref="J77:K77"/>
    <mergeCell ref="L77:M77"/>
    <mergeCell ref="N77:O77"/>
    <mergeCell ref="P77:Q77"/>
    <mergeCell ref="R77:S77"/>
    <mergeCell ref="R342:S342"/>
    <mergeCell ref="B342:E342"/>
    <mergeCell ref="F342:G342"/>
    <mergeCell ref="H342:I342"/>
    <mergeCell ref="J342:K342"/>
    <mergeCell ref="L342:M342"/>
    <mergeCell ref="N342:O342"/>
    <mergeCell ref="P342:Q342"/>
    <mergeCell ref="B174:E174"/>
    <mergeCell ref="B373:E373"/>
    <mergeCell ref="F373:G373"/>
    <mergeCell ref="B347:E347"/>
    <mergeCell ref="F347:G347"/>
    <mergeCell ref="H347:I347"/>
    <mergeCell ref="J347:K347"/>
    <mergeCell ref="T342:U342"/>
    <mergeCell ref="P374:Q374"/>
    <mergeCell ref="B374:E375"/>
    <mergeCell ref="F374:G374"/>
    <mergeCell ref="H374:I374"/>
    <mergeCell ref="J374:K374"/>
    <mergeCell ref="B344:E344"/>
    <mergeCell ref="F344:G344"/>
    <mergeCell ref="L374:M374"/>
    <mergeCell ref="N374:O374"/>
    <mergeCell ref="R374:S374"/>
    <mergeCell ref="T374:U374"/>
    <mergeCell ref="H76:I76"/>
    <mergeCell ref="J76:K76"/>
    <mergeCell ref="L76:M76"/>
    <mergeCell ref="N76:O76"/>
    <mergeCell ref="P76:Q76"/>
    <mergeCell ref="R76:S76"/>
    <mergeCell ref="T76:U76"/>
    <mergeCell ref="H77:I77"/>
    <mergeCell ref="F76:G76"/>
    <mergeCell ref="V374:W374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R74:S74"/>
    <mergeCell ref="T74:U74"/>
    <mergeCell ref="V375:W375"/>
    <mergeCell ref="F75:G75"/>
    <mergeCell ref="H75:I75"/>
    <mergeCell ref="J75:K75"/>
    <mergeCell ref="L75:M75"/>
    <mergeCell ref="N75:O75"/>
    <mergeCell ref="P75:Q75"/>
    <mergeCell ref="R75:S75"/>
    <mergeCell ref="F74:G74"/>
    <mergeCell ref="H74:I74"/>
    <mergeCell ref="J74:K74"/>
    <mergeCell ref="L74:M74"/>
    <mergeCell ref="N74:O74"/>
    <mergeCell ref="P74:Q74"/>
    <mergeCell ref="R72:S72"/>
    <mergeCell ref="T72:U72"/>
    <mergeCell ref="F73:G73"/>
    <mergeCell ref="H73:I73"/>
    <mergeCell ref="J73:K73"/>
    <mergeCell ref="L73:M73"/>
    <mergeCell ref="N73:O73"/>
    <mergeCell ref="P73:Q73"/>
    <mergeCell ref="R73:S73"/>
    <mergeCell ref="T73:U73"/>
    <mergeCell ref="F72:G72"/>
    <mergeCell ref="H72:I72"/>
    <mergeCell ref="J72:K72"/>
    <mergeCell ref="L72:M72"/>
    <mergeCell ref="N72:O72"/>
    <mergeCell ref="P72:Q72"/>
    <mergeCell ref="R70:S70"/>
    <mergeCell ref="T70:U70"/>
    <mergeCell ref="F71:G71"/>
    <mergeCell ref="H71:I71"/>
    <mergeCell ref="J71:K71"/>
    <mergeCell ref="L71:M71"/>
    <mergeCell ref="N71:O71"/>
    <mergeCell ref="P71:Q71"/>
    <mergeCell ref="R71:S71"/>
    <mergeCell ref="T71:U71"/>
    <mergeCell ref="F70:G70"/>
    <mergeCell ref="H70:I70"/>
    <mergeCell ref="J70:K70"/>
    <mergeCell ref="L70:M70"/>
    <mergeCell ref="N70:O70"/>
    <mergeCell ref="P70:Q70"/>
    <mergeCell ref="R68:S68"/>
    <mergeCell ref="T68:U68"/>
    <mergeCell ref="F69:G69"/>
    <mergeCell ref="H69:I69"/>
    <mergeCell ref="J69:K69"/>
    <mergeCell ref="L69:M69"/>
    <mergeCell ref="N69:O69"/>
    <mergeCell ref="P69:Q69"/>
    <mergeCell ref="R69:S69"/>
    <mergeCell ref="T69:U69"/>
    <mergeCell ref="F68:G68"/>
    <mergeCell ref="H68:I68"/>
    <mergeCell ref="J68:K68"/>
    <mergeCell ref="L68:M68"/>
    <mergeCell ref="N68:O68"/>
    <mergeCell ref="P68:Q68"/>
    <mergeCell ref="R67:S67"/>
    <mergeCell ref="T67:U67"/>
    <mergeCell ref="F67:G67"/>
    <mergeCell ref="H67:I67"/>
    <mergeCell ref="J67:K67"/>
    <mergeCell ref="L67:M67"/>
    <mergeCell ref="F66:G66"/>
    <mergeCell ref="H66:I66"/>
    <mergeCell ref="J66:K66"/>
    <mergeCell ref="L66:M66"/>
    <mergeCell ref="N67:O67"/>
    <mergeCell ref="P67:Q67"/>
    <mergeCell ref="H65:I65"/>
    <mergeCell ref="J65:K65"/>
    <mergeCell ref="L65:M65"/>
    <mergeCell ref="X62:Y62"/>
    <mergeCell ref="X63:Y63"/>
    <mergeCell ref="X64:X65"/>
    <mergeCell ref="Y64:Y65"/>
    <mergeCell ref="T62:U62"/>
    <mergeCell ref="V62:W64"/>
    <mergeCell ref="T65:U65"/>
    <mergeCell ref="B400:E400"/>
    <mergeCell ref="F400:G400"/>
    <mergeCell ref="H400:I400"/>
    <mergeCell ref="J400:K400"/>
    <mergeCell ref="D64:D65"/>
    <mergeCell ref="R62:S62"/>
    <mergeCell ref="F65:G65"/>
    <mergeCell ref="T321:U321"/>
    <mergeCell ref="T317:U317"/>
    <mergeCell ref="E64:E65"/>
    <mergeCell ref="T318:U318"/>
    <mergeCell ref="B203:E203"/>
    <mergeCell ref="F203:G203"/>
    <mergeCell ref="H203:I203"/>
    <mergeCell ref="B138:E138"/>
    <mergeCell ref="T75:U75"/>
    <mergeCell ref="T77:U77"/>
    <mergeCell ref="H61:K61"/>
    <mergeCell ref="B62:E63"/>
    <mergeCell ref="F62:G62"/>
    <mergeCell ref="H62:I62"/>
    <mergeCell ref="J62:K62"/>
    <mergeCell ref="L62:M62"/>
    <mergeCell ref="B134:E134"/>
    <mergeCell ref="B171:E171"/>
    <mergeCell ref="T400:U400"/>
    <mergeCell ref="L400:M400"/>
    <mergeCell ref="N400:O400"/>
    <mergeCell ref="P400:Q400"/>
    <mergeCell ref="R400:S400"/>
    <mergeCell ref="L143:M145"/>
    <mergeCell ref="T319:U319"/>
    <mergeCell ref="T320:U320"/>
    <mergeCell ref="J124:K124"/>
    <mergeCell ref="L124:M124"/>
    <mergeCell ref="J121:K121"/>
    <mergeCell ref="X174:Y174"/>
    <mergeCell ref="P143:Q145"/>
    <mergeCell ref="R143:S145"/>
    <mergeCell ref="T143:U145"/>
    <mergeCell ref="L146:M146"/>
    <mergeCell ref="N146:O146"/>
    <mergeCell ref="P146:Q146"/>
    <mergeCell ref="N143:O145"/>
    <mergeCell ref="H142:M142"/>
    <mergeCell ref="N132:O132"/>
    <mergeCell ref="N134:O134"/>
    <mergeCell ref="N127:O127"/>
    <mergeCell ref="N129:O129"/>
    <mergeCell ref="N131:O131"/>
    <mergeCell ref="N133:O133"/>
    <mergeCell ref="N128:O128"/>
    <mergeCell ref="H127:I127"/>
    <mergeCell ref="J127:K127"/>
    <mergeCell ref="B143:E146"/>
    <mergeCell ref="B147:E147"/>
    <mergeCell ref="B150:E150"/>
    <mergeCell ref="B153:E153"/>
    <mergeCell ref="B152:E152"/>
    <mergeCell ref="B148:E148"/>
    <mergeCell ref="B149:E149"/>
    <mergeCell ref="B136:E137"/>
    <mergeCell ref="B133:E133"/>
    <mergeCell ref="B205:E205"/>
    <mergeCell ref="F205:G205"/>
    <mergeCell ref="H205:I205"/>
    <mergeCell ref="J205:K205"/>
    <mergeCell ref="H211:I211"/>
    <mergeCell ref="J211:K211"/>
    <mergeCell ref="B208:E208"/>
    <mergeCell ref="F208:G208"/>
    <mergeCell ref="H208:I208"/>
    <mergeCell ref="J208:K208"/>
    <mergeCell ref="B209:E209"/>
    <mergeCell ref="F209:G209"/>
    <mergeCell ref="H209:I209"/>
    <mergeCell ref="R211:S211"/>
    <mergeCell ref="B213:E213"/>
    <mergeCell ref="F213:G213"/>
    <mergeCell ref="H213:I213"/>
    <mergeCell ref="J213:K213"/>
    <mergeCell ref="L213:M213"/>
    <mergeCell ref="N213:O213"/>
    <mergeCell ref="R213:S213"/>
    <mergeCell ref="B211:E211"/>
    <mergeCell ref="T215:U215"/>
    <mergeCell ref="T217:U217"/>
    <mergeCell ref="L217:M217"/>
    <mergeCell ref="L216:M216"/>
    <mergeCell ref="P216:Q216"/>
    <mergeCell ref="R216:S216"/>
    <mergeCell ref="N217:O217"/>
    <mergeCell ref="P217:Q217"/>
    <mergeCell ref="R217:S217"/>
    <mergeCell ref="J219:K219"/>
    <mergeCell ref="L219:M219"/>
    <mergeCell ref="N219:O219"/>
    <mergeCell ref="P219:Q219"/>
    <mergeCell ref="J215:K215"/>
    <mergeCell ref="L215:M215"/>
    <mergeCell ref="R218:S218"/>
    <mergeCell ref="B221:E221"/>
    <mergeCell ref="F221:G221"/>
    <mergeCell ref="H221:I221"/>
    <mergeCell ref="J221:K221"/>
    <mergeCell ref="T221:U221"/>
    <mergeCell ref="H220:I220"/>
    <mergeCell ref="J220:K220"/>
    <mergeCell ref="R220:S220"/>
    <mergeCell ref="N221:O221"/>
    <mergeCell ref="P221:Q221"/>
    <mergeCell ref="L222:M222"/>
    <mergeCell ref="N222:O222"/>
    <mergeCell ref="R222:S222"/>
    <mergeCell ref="R219:S219"/>
    <mergeCell ref="T219:U219"/>
    <mergeCell ref="P220:Q220"/>
    <mergeCell ref="N220:O220"/>
    <mergeCell ref="P224:Q224"/>
    <mergeCell ref="R224:S224"/>
    <mergeCell ref="T224:U224"/>
    <mergeCell ref="R221:S221"/>
    <mergeCell ref="H223:I223"/>
    <mergeCell ref="J223:K223"/>
    <mergeCell ref="L223:M223"/>
    <mergeCell ref="N223:O223"/>
    <mergeCell ref="P223:Q223"/>
    <mergeCell ref="R223:S223"/>
    <mergeCell ref="L260:M260"/>
    <mergeCell ref="N260:O260"/>
    <mergeCell ref="P260:Q260"/>
    <mergeCell ref="T223:U223"/>
    <mergeCell ref="B224:E224"/>
    <mergeCell ref="F224:G224"/>
    <mergeCell ref="H224:I224"/>
    <mergeCell ref="J224:K224"/>
    <mergeCell ref="L224:M224"/>
    <mergeCell ref="R260:S260"/>
    <mergeCell ref="T260:U260"/>
    <mergeCell ref="L235:M235"/>
    <mergeCell ref="N235:O235"/>
    <mergeCell ref="R236:S236"/>
    <mergeCell ref="T236:U236"/>
    <mergeCell ref="L237:M237"/>
    <mergeCell ref="N237:O237"/>
    <mergeCell ref="P237:Q237"/>
    <mergeCell ref="R237:S237"/>
    <mergeCell ref="L238:M238"/>
    <mergeCell ref="L261:M261"/>
    <mergeCell ref="N261:O261"/>
    <mergeCell ref="P261:Q261"/>
    <mergeCell ref="R261:S261"/>
    <mergeCell ref="B261:E261"/>
    <mergeCell ref="F261:G261"/>
    <mergeCell ref="H261:I261"/>
    <mergeCell ref="J261:K261"/>
    <mergeCell ref="T261:U261"/>
    <mergeCell ref="B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N263:O263"/>
    <mergeCell ref="P263:Q263"/>
    <mergeCell ref="R263:S263"/>
    <mergeCell ref="B263:E263"/>
    <mergeCell ref="F263:G263"/>
    <mergeCell ref="H263:I263"/>
    <mergeCell ref="J263:K263"/>
    <mergeCell ref="T263:U263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L263:M263"/>
    <mergeCell ref="N265:O265"/>
    <mergeCell ref="P265:Q265"/>
    <mergeCell ref="R265:S265"/>
    <mergeCell ref="T265:U265"/>
    <mergeCell ref="F265:G265"/>
    <mergeCell ref="H265:I265"/>
    <mergeCell ref="J265:K265"/>
    <mergeCell ref="L265:M265"/>
    <mergeCell ref="N266:O266"/>
    <mergeCell ref="P266:Q266"/>
    <mergeCell ref="R266:S266"/>
    <mergeCell ref="T266:U266"/>
    <mergeCell ref="F266:G266"/>
    <mergeCell ref="H266:I266"/>
    <mergeCell ref="J266:K266"/>
    <mergeCell ref="L266:M266"/>
    <mergeCell ref="R267:S267"/>
    <mergeCell ref="T267:U267"/>
    <mergeCell ref="F267:G267"/>
    <mergeCell ref="H267:I267"/>
    <mergeCell ref="J267:K267"/>
    <mergeCell ref="L267:M267"/>
    <mergeCell ref="B268:E268"/>
    <mergeCell ref="F268:G268"/>
    <mergeCell ref="H268:I268"/>
    <mergeCell ref="J268:K268"/>
    <mergeCell ref="N267:O267"/>
    <mergeCell ref="P267:Q267"/>
    <mergeCell ref="N269:O269"/>
    <mergeCell ref="P269:Q269"/>
    <mergeCell ref="R269:S269"/>
    <mergeCell ref="T269:U269"/>
    <mergeCell ref="L268:M268"/>
    <mergeCell ref="N268:O268"/>
    <mergeCell ref="P268:Q268"/>
    <mergeCell ref="R268:S268"/>
    <mergeCell ref="B270:E270"/>
    <mergeCell ref="F270:G270"/>
    <mergeCell ref="H270:I270"/>
    <mergeCell ref="J270:K270"/>
    <mergeCell ref="T268:U268"/>
    <mergeCell ref="B269:E269"/>
    <mergeCell ref="F269:G269"/>
    <mergeCell ref="H269:I269"/>
    <mergeCell ref="J269:K269"/>
    <mergeCell ref="L269:M269"/>
    <mergeCell ref="N271:O271"/>
    <mergeCell ref="P271:Q271"/>
    <mergeCell ref="R271:S271"/>
    <mergeCell ref="T271:U271"/>
    <mergeCell ref="L270:M270"/>
    <mergeCell ref="N270:O270"/>
    <mergeCell ref="P270:Q270"/>
    <mergeCell ref="R270:S270"/>
    <mergeCell ref="B272:E272"/>
    <mergeCell ref="F272:G272"/>
    <mergeCell ref="H272:I272"/>
    <mergeCell ref="J272:K272"/>
    <mergeCell ref="T270:U270"/>
    <mergeCell ref="B271:E271"/>
    <mergeCell ref="F271:G271"/>
    <mergeCell ref="H271:I271"/>
    <mergeCell ref="J271:K271"/>
    <mergeCell ref="L271:M271"/>
    <mergeCell ref="N273:O273"/>
    <mergeCell ref="P273:Q273"/>
    <mergeCell ref="R273:S273"/>
    <mergeCell ref="T273:U273"/>
    <mergeCell ref="L272:M272"/>
    <mergeCell ref="N272:O272"/>
    <mergeCell ref="P272:Q272"/>
    <mergeCell ref="R272:S272"/>
    <mergeCell ref="B274:E274"/>
    <mergeCell ref="F274:G274"/>
    <mergeCell ref="H274:I274"/>
    <mergeCell ref="J274:K274"/>
    <mergeCell ref="T272:U272"/>
    <mergeCell ref="B273:E273"/>
    <mergeCell ref="F273:G273"/>
    <mergeCell ref="H273:I273"/>
    <mergeCell ref="J273:K273"/>
    <mergeCell ref="L273:M273"/>
    <mergeCell ref="L275:M275"/>
    <mergeCell ref="N275:O275"/>
    <mergeCell ref="P275:Q275"/>
    <mergeCell ref="R275:S275"/>
    <mergeCell ref="T275:U275"/>
    <mergeCell ref="L274:M274"/>
    <mergeCell ref="N274:O274"/>
    <mergeCell ref="P274:Q274"/>
    <mergeCell ref="R274:S274"/>
    <mergeCell ref="R276:S276"/>
    <mergeCell ref="B276:E276"/>
    <mergeCell ref="F276:G276"/>
    <mergeCell ref="H276:I276"/>
    <mergeCell ref="J276:K276"/>
    <mergeCell ref="T274:U274"/>
    <mergeCell ref="B275:E275"/>
    <mergeCell ref="F275:G275"/>
    <mergeCell ref="H275:I275"/>
    <mergeCell ref="J275:K275"/>
    <mergeCell ref="L276:M276"/>
    <mergeCell ref="N276:O276"/>
    <mergeCell ref="P276:Q276"/>
    <mergeCell ref="B277:E277"/>
    <mergeCell ref="F277:G277"/>
    <mergeCell ref="H277:I277"/>
    <mergeCell ref="J277:K277"/>
    <mergeCell ref="N278:O278"/>
    <mergeCell ref="P278:Q278"/>
    <mergeCell ref="R278:S278"/>
    <mergeCell ref="J278:K278"/>
    <mergeCell ref="T276:U276"/>
    <mergeCell ref="L277:M277"/>
    <mergeCell ref="N277:O277"/>
    <mergeCell ref="P277:Q277"/>
    <mergeCell ref="R277:S277"/>
    <mergeCell ref="T277:U277"/>
    <mergeCell ref="B279:E279"/>
    <mergeCell ref="F279:G279"/>
    <mergeCell ref="H279:I279"/>
    <mergeCell ref="J279:K279"/>
    <mergeCell ref="L279:M279"/>
    <mergeCell ref="N279:O279"/>
    <mergeCell ref="L280:M280"/>
    <mergeCell ref="N280:O280"/>
    <mergeCell ref="P280:Q280"/>
    <mergeCell ref="R280:S280"/>
    <mergeCell ref="J280:K280"/>
    <mergeCell ref="T278:U278"/>
    <mergeCell ref="P279:Q279"/>
    <mergeCell ref="R279:S279"/>
    <mergeCell ref="T279:U279"/>
    <mergeCell ref="L278:M278"/>
    <mergeCell ref="T280:U280"/>
    <mergeCell ref="B281:E281"/>
    <mergeCell ref="F281:G281"/>
    <mergeCell ref="H281:I281"/>
    <mergeCell ref="J281:K281"/>
    <mergeCell ref="L281:M281"/>
    <mergeCell ref="N281:O281"/>
    <mergeCell ref="P281:Q281"/>
    <mergeCell ref="R281:S281"/>
    <mergeCell ref="T281:U281"/>
    <mergeCell ref="L282:M282"/>
    <mergeCell ref="N282:O282"/>
    <mergeCell ref="P282:Q282"/>
    <mergeCell ref="R282:S282"/>
    <mergeCell ref="H282:I282"/>
    <mergeCell ref="J282:K282"/>
    <mergeCell ref="T282:U282"/>
    <mergeCell ref="B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L318:M318"/>
    <mergeCell ref="N318:O318"/>
    <mergeCell ref="P318:Q318"/>
    <mergeCell ref="R318:S318"/>
    <mergeCell ref="B318:E318"/>
    <mergeCell ref="F318:G318"/>
    <mergeCell ref="H318:I318"/>
    <mergeCell ref="J318:K318"/>
    <mergeCell ref="L319:M319"/>
    <mergeCell ref="N319:O319"/>
    <mergeCell ref="P319:Q319"/>
    <mergeCell ref="R319:S319"/>
    <mergeCell ref="B319:E319"/>
    <mergeCell ref="F319:G319"/>
    <mergeCell ref="H319:I319"/>
    <mergeCell ref="J319:K319"/>
    <mergeCell ref="L320:M320"/>
    <mergeCell ref="N320:O320"/>
    <mergeCell ref="P320:Q320"/>
    <mergeCell ref="R320:S320"/>
    <mergeCell ref="B320:E320"/>
    <mergeCell ref="F320:G320"/>
    <mergeCell ref="H320:I320"/>
    <mergeCell ref="J320:K320"/>
    <mergeCell ref="P321:Q321"/>
    <mergeCell ref="R321:S321"/>
    <mergeCell ref="B321:E321"/>
    <mergeCell ref="F321:G321"/>
    <mergeCell ref="H321:I321"/>
    <mergeCell ref="J321:K321"/>
    <mergeCell ref="B322:E322"/>
    <mergeCell ref="F322:G322"/>
    <mergeCell ref="H322:I322"/>
    <mergeCell ref="J322:K322"/>
    <mergeCell ref="L321:M321"/>
    <mergeCell ref="N321:O321"/>
    <mergeCell ref="N323:O323"/>
    <mergeCell ref="P323:Q323"/>
    <mergeCell ref="R323:S323"/>
    <mergeCell ref="T323:U323"/>
    <mergeCell ref="L322:M322"/>
    <mergeCell ref="N322:O322"/>
    <mergeCell ref="P322:Q322"/>
    <mergeCell ref="R322:S322"/>
    <mergeCell ref="B324:E324"/>
    <mergeCell ref="F324:G324"/>
    <mergeCell ref="H324:I324"/>
    <mergeCell ref="J324:K324"/>
    <mergeCell ref="T322:U322"/>
    <mergeCell ref="B323:E323"/>
    <mergeCell ref="F323:G323"/>
    <mergeCell ref="H323:I323"/>
    <mergeCell ref="J323:K323"/>
    <mergeCell ref="L323:M323"/>
    <mergeCell ref="N325:O325"/>
    <mergeCell ref="P325:Q325"/>
    <mergeCell ref="R325:S325"/>
    <mergeCell ref="T325:U325"/>
    <mergeCell ref="L324:M324"/>
    <mergeCell ref="N324:O324"/>
    <mergeCell ref="P324:Q324"/>
    <mergeCell ref="R324:S324"/>
    <mergeCell ref="B326:E326"/>
    <mergeCell ref="F326:G326"/>
    <mergeCell ref="H326:I326"/>
    <mergeCell ref="J326:K326"/>
    <mergeCell ref="T324:U324"/>
    <mergeCell ref="B325:E325"/>
    <mergeCell ref="F325:G325"/>
    <mergeCell ref="H325:I325"/>
    <mergeCell ref="J325:K325"/>
    <mergeCell ref="L325:M325"/>
    <mergeCell ref="N327:O327"/>
    <mergeCell ref="P327:Q327"/>
    <mergeCell ref="R327:S327"/>
    <mergeCell ref="T327:U327"/>
    <mergeCell ref="L326:M326"/>
    <mergeCell ref="N326:O326"/>
    <mergeCell ref="P326:Q326"/>
    <mergeCell ref="R326:S326"/>
    <mergeCell ref="B328:E328"/>
    <mergeCell ref="F328:G328"/>
    <mergeCell ref="H328:I328"/>
    <mergeCell ref="J328:K328"/>
    <mergeCell ref="T326:U326"/>
    <mergeCell ref="B327:E327"/>
    <mergeCell ref="F327:G327"/>
    <mergeCell ref="H327:I327"/>
    <mergeCell ref="J327:K327"/>
    <mergeCell ref="L327:M327"/>
    <mergeCell ref="N329:O329"/>
    <mergeCell ref="P329:Q329"/>
    <mergeCell ref="R329:S329"/>
    <mergeCell ref="T329:U329"/>
    <mergeCell ref="L328:M328"/>
    <mergeCell ref="N328:O328"/>
    <mergeCell ref="P328:Q328"/>
    <mergeCell ref="R328:S328"/>
    <mergeCell ref="B330:E330"/>
    <mergeCell ref="F330:G330"/>
    <mergeCell ref="H330:I330"/>
    <mergeCell ref="J330:K330"/>
    <mergeCell ref="T328:U328"/>
    <mergeCell ref="B329:E329"/>
    <mergeCell ref="F329:G329"/>
    <mergeCell ref="H329:I329"/>
    <mergeCell ref="J329:K329"/>
    <mergeCell ref="L329:M329"/>
    <mergeCell ref="N331:O331"/>
    <mergeCell ref="P331:Q331"/>
    <mergeCell ref="R331:S331"/>
    <mergeCell ref="T331:U331"/>
    <mergeCell ref="L330:M330"/>
    <mergeCell ref="N330:O330"/>
    <mergeCell ref="P330:Q330"/>
    <mergeCell ref="R330:S330"/>
    <mergeCell ref="B332:E332"/>
    <mergeCell ref="F332:G332"/>
    <mergeCell ref="H332:I332"/>
    <mergeCell ref="J332:K332"/>
    <mergeCell ref="T330:U330"/>
    <mergeCell ref="B331:E331"/>
    <mergeCell ref="F331:G331"/>
    <mergeCell ref="H331:I331"/>
    <mergeCell ref="J331:K331"/>
    <mergeCell ref="L331:M331"/>
    <mergeCell ref="N333:O333"/>
    <mergeCell ref="P333:Q333"/>
    <mergeCell ref="R333:S333"/>
    <mergeCell ref="T333:U333"/>
    <mergeCell ref="L332:M332"/>
    <mergeCell ref="N332:O332"/>
    <mergeCell ref="P332:Q332"/>
    <mergeCell ref="R332:S332"/>
    <mergeCell ref="B334:E334"/>
    <mergeCell ref="F334:G334"/>
    <mergeCell ref="H334:I334"/>
    <mergeCell ref="J334:K334"/>
    <mergeCell ref="T332:U332"/>
    <mergeCell ref="B333:E333"/>
    <mergeCell ref="F333:G333"/>
    <mergeCell ref="H333:I333"/>
    <mergeCell ref="J333:K333"/>
    <mergeCell ref="L333:M333"/>
    <mergeCell ref="N335:O335"/>
    <mergeCell ref="P335:Q335"/>
    <mergeCell ref="R335:S335"/>
    <mergeCell ref="T335:U335"/>
    <mergeCell ref="L334:M334"/>
    <mergeCell ref="N334:O334"/>
    <mergeCell ref="P334:Q334"/>
    <mergeCell ref="R334:S334"/>
    <mergeCell ref="B336:E336"/>
    <mergeCell ref="F336:G336"/>
    <mergeCell ref="H336:I336"/>
    <mergeCell ref="J336:K336"/>
    <mergeCell ref="T334:U334"/>
    <mergeCell ref="B335:E335"/>
    <mergeCell ref="F335:G335"/>
    <mergeCell ref="H335:I335"/>
    <mergeCell ref="J335:K335"/>
    <mergeCell ref="L335:M335"/>
    <mergeCell ref="N337:O337"/>
    <mergeCell ref="P337:Q337"/>
    <mergeCell ref="R337:S337"/>
    <mergeCell ref="T337:U337"/>
    <mergeCell ref="L336:M336"/>
    <mergeCell ref="N336:O336"/>
    <mergeCell ref="P336:Q336"/>
    <mergeCell ref="R336:S336"/>
    <mergeCell ref="B338:E338"/>
    <mergeCell ref="F338:G338"/>
    <mergeCell ref="H338:I338"/>
    <mergeCell ref="J338:K338"/>
    <mergeCell ref="T336:U336"/>
    <mergeCell ref="B337:E337"/>
    <mergeCell ref="F337:G337"/>
    <mergeCell ref="H337:I337"/>
    <mergeCell ref="J337:K337"/>
    <mergeCell ref="L337:M337"/>
    <mergeCell ref="N339:O339"/>
    <mergeCell ref="P339:Q339"/>
    <mergeCell ref="R339:S339"/>
    <mergeCell ref="T339:U339"/>
    <mergeCell ref="L338:M338"/>
    <mergeCell ref="N338:O338"/>
    <mergeCell ref="P338:Q338"/>
    <mergeCell ref="R338:S338"/>
    <mergeCell ref="B340:E340"/>
    <mergeCell ref="F340:G340"/>
    <mergeCell ref="H340:I340"/>
    <mergeCell ref="J340:K340"/>
    <mergeCell ref="T338:U338"/>
    <mergeCell ref="B339:E339"/>
    <mergeCell ref="F339:G339"/>
    <mergeCell ref="H339:I339"/>
    <mergeCell ref="J339:K339"/>
    <mergeCell ref="L339:M339"/>
    <mergeCell ref="R341:S341"/>
    <mergeCell ref="T341:U341"/>
    <mergeCell ref="L340:M340"/>
    <mergeCell ref="N340:O340"/>
    <mergeCell ref="P340:Q340"/>
    <mergeCell ref="R340:S340"/>
    <mergeCell ref="B341:E341"/>
    <mergeCell ref="F341:G341"/>
    <mergeCell ref="H341:I341"/>
    <mergeCell ref="J341:K341"/>
    <mergeCell ref="L341:M341"/>
    <mergeCell ref="N341:O341"/>
    <mergeCell ref="L376:M376"/>
    <mergeCell ref="N376:O376"/>
    <mergeCell ref="P376:Q376"/>
    <mergeCell ref="R376:S376"/>
    <mergeCell ref="B376:E376"/>
    <mergeCell ref="F376:G376"/>
    <mergeCell ref="H376:I376"/>
    <mergeCell ref="J376:K376"/>
    <mergeCell ref="T376:U376"/>
    <mergeCell ref="B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L378:M378"/>
    <mergeCell ref="N378:O378"/>
    <mergeCell ref="P378:Q378"/>
    <mergeCell ref="R378:S378"/>
    <mergeCell ref="B378:E378"/>
    <mergeCell ref="F378:G378"/>
    <mergeCell ref="H378:I378"/>
    <mergeCell ref="J378:K378"/>
    <mergeCell ref="T378:U378"/>
    <mergeCell ref="B379:E379"/>
    <mergeCell ref="F379:G379"/>
    <mergeCell ref="H379:I379"/>
    <mergeCell ref="J379:K379"/>
    <mergeCell ref="L379:M379"/>
    <mergeCell ref="N379:O379"/>
    <mergeCell ref="P379:Q379"/>
    <mergeCell ref="R379:S379"/>
    <mergeCell ref="T379:U379"/>
    <mergeCell ref="L380:M380"/>
    <mergeCell ref="N380:O380"/>
    <mergeCell ref="P380:Q380"/>
    <mergeCell ref="R380:S380"/>
    <mergeCell ref="B380:E380"/>
    <mergeCell ref="F380:G380"/>
    <mergeCell ref="H380:I380"/>
    <mergeCell ref="J380:K380"/>
    <mergeCell ref="T380:U380"/>
    <mergeCell ref="B381:E381"/>
    <mergeCell ref="F381:G381"/>
    <mergeCell ref="H381:I381"/>
    <mergeCell ref="J381:K381"/>
    <mergeCell ref="L381:M381"/>
    <mergeCell ref="N381:O381"/>
    <mergeCell ref="P381:Q381"/>
    <mergeCell ref="R381:S381"/>
    <mergeCell ref="T381:U381"/>
    <mergeCell ref="L382:M382"/>
    <mergeCell ref="N382:O382"/>
    <mergeCell ref="P382:Q382"/>
    <mergeCell ref="R382:S382"/>
    <mergeCell ref="B382:E382"/>
    <mergeCell ref="F382:G382"/>
    <mergeCell ref="H382:I382"/>
    <mergeCell ref="J382:K382"/>
    <mergeCell ref="T382:U382"/>
    <mergeCell ref="B383:E383"/>
    <mergeCell ref="F383:G383"/>
    <mergeCell ref="H383:I383"/>
    <mergeCell ref="J383:K383"/>
    <mergeCell ref="L383:M383"/>
    <mergeCell ref="N383:O383"/>
    <mergeCell ref="P383:Q383"/>
    <mergeCell ref="R383:S383"/>
    <mergeCell ref="T383:U383"/>
    <mergeCell ref="L384:M384"/>
    <mergeCell ref="N384:O384"/>
    <mergeCell ref="P384:Q384"/>
    <mergeCell ref="R384:S384"/>
    <mergeCell ref="B384:E384"/>
    <mergeCell ref="F384:G384"/>
    <mergeCell ref="H384:I384"/>
    <mergeCell ref="J384:K384"/>
    <mergeCell ref="T384:U384"/>
    <mergeCell ref="B385:E385"/>
    <mergeCell ref="F385:G385"/>
    <mergeCell ref="H385:I385"/>
    <mergeCell ref="J385:K385"/>
    <mergeCell ref="L385:M385"/>
    <mergeCell ref="N385:O385"/>
    <mergeCell ref="P385:Q385"/>
    <mergeCell ref="R385:S385"/>
    <mergeCell ref="T385:U385"/>
    <mergeCell ref="L386:M386"/>
    <mergeCell ref="N386:O386"/>
    <mergeCell ref="P386:Q386"/>
    <mergeCell ref="R386:S386"/>
    <mergeCell ref="B386:E386"/>
    <mergeCell ref="F386:G386"/>
    <mergeCell ref="H386:I386"/>
    <mergeCell ref="J386:K386"/>
    <mergeCell ref="T386:U386"/>
    <mergeCell ref="B387:E387"/>
    <mergeCell ref="F387:G387"/>
    <mergeCell ref="H387:I387"/>
    <mergeCell ref="J387:K387"/>
    <mergeCell ref="L387:M387"/>
    <mergeCell ref="N387:O387"/>
    <mergeCell ref="P387:Q387"/>
    <mergeCell ref="R387:S387"/>
    <mergeCell ref="T387:U387"/>
    <mergeCell ref="L388:M388"/>
    <mergeCell ref="N388:O388"/>
    <mergeCell ref="P388:Q388"/>
    <mergeCell ref="R388:S388"/>
    <mergeCell ref="B388:E388"/>
    <mergeCell ref="F388:G388"/>
    <mergeCell ref="H388:I388"/>
    <mergeCell ref="J388:K388"/>
    <mergeCell ref="T388:U388"/>
    <mergeCell ref="B389:E389"/>
    <mergeCell ref="F389:G389"/>
    <mergeCell ref="H389:I389"/>
    <mergeCell ref="J389:K389"/>
    <mergeCell ref="L389:M389"/>
    <mergeCell ref="N389:O389"/>
    <mergeCell ref="P389:Q389"/>
    <mergeCell ref="R389:S389"/>
    <mergeCell ref="T389:U389"/>
    <mergeCell ref="L390:M390"/>
    <mergeCell ref="N390:O390"/>
    <mergeCell ref="P390:Q390"/>
    <mergeCell ref="R390:S390"/>
    <mergeCell ref="B390:E390"/>
    <mergeCell ref="F390:G390"/>
    <mergeCell ref="H390:I390"/>
    <mergeCell ref="J390:K390"/>
    <mergeCell ref="T390:U390"/>
    <mergeCell ref="B391:E391"/>
    <mergeCell ref="F391:G391"/>
    <mergeCell ref="H391:I391"/>
    <mergeCell ref="J391:K391"/>
    <mergeCell ref="L391:M391"/>
    <mergeCell ref="N391:O391"/>
    <mergeCell ref="P391:Q391"/>
    <mergeCell ref="R391:S391"/>
    <mergeCell ref="T391:U391"/>
    <mergeCell ref="L392:M392"/>
    <mergeCell ref="N392:O392"/>
    <mergeCell ref="P392:Q392"/>
    <mergeCell ref="R392:S392"/>
    <mergeCell ref="B392:E392"/>
    <mergeCell ref="F392:G392"/>
    <mergeCell ref="H392:I392"/>
    <mergeCell ref="J392:K392"/>
    <mergeCell ref="T392:U392"/>
    <mergeCell ref="B393:E393"/>
    <mergeCell ref="F393:G393"/>
    <mergeCell ref="H393:I393"/>
    <mergeCell ref="J393:K393"/>
    <mergeCell ref="L393:M393"/>
    <mergeCell ref="N393:O393"/>
    <mergeCell ref="P393:Q393"/>
    <mergeCell ref="R393:S393"/>
    <mergeCell ref="T393:U393"/>
    <mergeCell ref="L394:M394"/>
    <mergeCell ref="N394:O394"/>
    <mergeCell ref="P394:Q394"/>
    <mergeCell ref="R394:S394"/>
    <mergeCell ref="B394:E394"/>
    <mergeCell ref="F394:G394"/>
    <mergeCell ref="H394:I394"/>
    <mergeCell ref="J394:K394"/>
    <mergeCell ref="T394:U394"/>
    <mergeCell ref="B395:E395"/>
    <mergeCell ref="F395:G395"/>
    <mergeCell ref="H395:I395"/>
    <mergeCell ref="J395:K395"/>
    <mergeCell ref="L395:M395"/>
    <mergeCell ref="N395:O395"/>
    <mergeCell ref="P395:Q395"/>
    <mergeCell ref="R395:S395"/>
    <mergeCell ref="T395:U395"/>
    <mergeCell ref="L396:M396"/>
    <mergeCell ref="N396:O396"/>
    <mergeCell ref="P396:Q396"/>
    <mergeCell ref="R396:S396"/>
    <mergeCell ref="B396:E396"/>
    <mergeCell ref="F396:G396"/>
    <mergeCell ref="H396:I396"/>
    <mergeCell ref="J396:K396"/>
    <mergeCell ref="T396:U396"/>
    <mergeCell ref="B397:E397"/>
    <mergeCell ref="F397:G397"/>
    <mergeCell ref="H397:I397"/>
    <mergeCell ref="J397:K397"/>
    <mergeCell ref="L397:M397"/>
    <mergeCell ref="N397:O397"/>
    <mergeCell ref="P397:Q397"/>
    <mergeCell ref="R397:S397"/>
    <mergeCell ref="T397:U397"/>
    <mergeCell ref="L398:M398"/>
    <mergeCell ref="N398:O398"/>
    <mergeCell ref="P398:Q398"/>
    <mergeCell ref="R398:S398"/>
    <mergeCell ref="B398:E398"/>
    <mergeCell ref="F398:G398"/>
    <mergeCell ref="H398:I398"/>
    <mergeCell ref="J398:K398"/>
    <mergeCell ref="T398:U398"/>
    <mergeCell ref="B399:E399"/>
    <mergeCell ref="F399:G399"/>
    <mergeCell ref="H399:I399"/>
    <mergeCell ref="J399:K399"/>
    <mergeCell ref="L399:M399"/>
    <mergeCell ref="N399:O399"/>
    <mergeCell ref="P399:Q399"/>
    <mergeCell ref="R399:S399"/>
    <mergeCell ref="T399:U399"/>
    <mergeCell ref="B237:E237"/>
    <mergeCell ref="F237:G237"/>
    <mergeCell ref="H237:I237"/>
    <mergeCell ref="J237:K237"/>
    <mergeCell ref="J235:K235"/>
    <mergeCell ref="B236:E236"/>
    <mergeCell ref="F236:G236"/>
    <mergeCell ref="H236:I236"/>
    <mergeCell ref="J236:K236"/>
    <mergeCell ref="B235:E235"/>
    <mergeCell ref="N238:O238"/>
    <mergeCell ref="P238:Q238"/>
    <mergeCell ref="R238:S238"/>
    <mergeCell ref="B238:E238"/>
    <mergeCell ref="F238:G238"/>
    <mergeCell ref="H238:I238"/>
    <mergeCell ref="J238:K238"/>
    <mergeCell ref="L239:M239"/>
    <mergeCell ref="N239:O239"/>
    <mergeCell ref="P239:Q239"/>
    <mergeCell ref="R239:S239"/>
    <mergeCell ref="B239:E239"/>
    <mergeCell ref="F239:G239"/>
    <mergeCell ref="H239:I239"/>
    <mergeCell ref="J239:K239"/>
    <mergeCell ref="T239:U239"/>
    <mergeCell ref="B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L241:M241"/>
    <mergeCell ref="N241:O241"/>
    <mergeCell ref="P241:Q241"/>
    <mergeCell ref="R241:S241"/>
    <mergeCell ref="B241:E241"/>
    <mergeCell ref="F241:G241"/>
    <mergeCell ref="H241:I241"/>
    <mergeCell ref="J241:K241"/>
    <mergeCell ref="T241:U241"/>
    <mergeCell ref="B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L243:M243"/>
    <mergeCell ref="N243:O243"/>
    <mergeCell ref="P243:Q243"/>
    <mergeCell ref="R243:S243"/>
    <mergeCell ref="B243:E243"/>
    <mergeCell ref="F243:G243"/>
    <mergeCell ref="H243:I243"/>
    <mergeCell ref="J243:K243"/>
    <mergeCell ref="T243:U243"/>
    <mergeCell ref="B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L245:M245"/>
    <mergeCell ref="N245:O245"/>
    <mergeCell ref="P245:Q245"/>
    <mergeCell ref="R245:S245"/>
    <mergeCell ref="B245:E245"/>
    <mergeCell ref="F245:G245"/>
    <mergeCell ref="H245:I245"/>
    <mergeCell ref="J245:K245"/>
    <mergeCell ref="T245:U245"/>
    <mergeCell ref="B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L247:M247"/>
    <mergeCell ref="N247:O247"/>
    <mergeCell ref="P247:Q247"/>
    <mergeCell ref="R247:S247"/>
    <mergeCell ref="B247:E247"/>
    <mergeCell ref="F247:G247"/>
    <mergeCell ref="H247:I247"/>
    <mergeCell ref="J247:K247"/>
    <mergeCell ref="T247:U247"/>
    <mergeCell ref="B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L249:M249"/>
    <mergeCell ref="N249:O249"/>
    <mergeCell ref="P249:Q249"/>
    <mergeCell ref="R249:S249"/>
    <mergeCell ref="B249:E249"/>
    <mergeCell ref="F249:G249"/>
    <mergeCell ref="H249:I249"/>
    <mergeCell ref="J249:K249"/>
    <mergeCell ref="T249:U249"/>
    <mergeCell ref="B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L251:M251"/>
    <mergeCell ref="N251:O251"/>
    <mergeCell ref="P251:Q251"/>
    <mergeCell ref="R251:S251"/>
    <mergeCell ref="B251:E251"/>
    <mergeCell ref="F251:G251"/>
    <mergeCell ref="H251:I251"/>
    <mergeCell ref="J251:K251"/>
    <mergeCell ref="T251:U251"/>
    <mergeCell ref="B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L253:M253"/>
    <mergeCell ref="N253:O253"/>
    <mergeCell ref="P253:Q253"/>
    <mergeCell ref="R253:S253"/>
    <mergeCell ref="B253:E253"/>
    <mergeCell ref="F253:G253"/>
    <mergeCell ref="H253:I253"/>
    <mergeCell ref="J253:K253"/>
    <mergeCell ref="T253:U253"/>
    <mergeCell ref="B254:E254"/>
    <mergeCell ref="F254:G254"/>
    <mergeCell ref="H254:I254"/>
    <mergeCell ref="J254:K254"/>
    <mergeCell ref="L254:M254"/>
    <mergeCell ref="N254:O254"/>
    <mergeCell ref="P254:Q254"/>
    <mergeCell ref="R254:S254"/>
    <mergeCell ref="T254:U254"/>
    <mergeCell ref="T255:U255"/>
    <mergeCell ref="L255:M255"/>
    <mergeCell ref="N255:O255"/>
    <mergeCell ref="P255:Q255"/>
    <mergeCell ref="R255:S255"/>
    <mergeCell ref="H255:I255"/>
    <mergeCell ref="J255:K255"/>
    <mergeCell ref="B255:E255"/>
    <mergeCell ref="F255:G255"/>
    <mergeCell ref="B287:E288"/>
    <mergeCell ref="F287:G287"/>
    <mergeCell ref="F288:G288"/>
    <mergeCell ref="B282:E282"/>
    <mergeCell ref="F282:G282"/>
    <mergeCell ref="B280:E280"/>
    <mergeCell ref="F280:G280"/>
    <mergeCell ref="B278:E278"/>
    <mergeCell ref="P287:Q287"/>
    <mergeCell ref="R287:S287"/>
    <mergeCell ref="T287:U287"/>
    <mergeCell ref="V287:W287"/>
    <mergeCell ref="H287:I287"/>
    <mergeCell ref="J287:K287"/>
    <mergeCell ref="L287:M287"/>
    <mergeCell ref="N287:O287"/>
    <mergeCell ref="T288:U288"/>
    <mergeCell ref="V288:W288"/>
    <mergeCell ref="H288:I288"/>
    <mergeCell ref="J288:K288"/>
    <mergeCell ref="L288:M288"/>
    <mergeCell ref="N288:O288"/>
    <mergeCell ref="B289:E289"/>
    <mergeCell ref="F289:G289"/>
    <mergeCell ref="H289:I289"/>
    <mergeCell ref="J289:K289"/>
    <mergeCell ref="P288:Q288"/>
    <mergeCell ref="R288:S288"/>
    <mergeCell ref="N290:O290"/>
    <mergeCell ref="P290:Q290"/>
    <mergeCell ref="R290:S290"/>
    <mergeCell ref="T290:U290"/>
    <mergeCell ref="L289:M289"/>
    <mergeCell ref="N289:O289"/>
    <mergeCell ref="P289:Q289"/>
    <mergeCell ref="R289:S289"/>
    <mergeCell ref="B291:E291"/>
    <mergeCell ref="F291:G291"/>
    <mergeCell ref="H291:I291"/>
    <mergeCell ref="J291:K291"/>
    <mergeCell ref="T289:U289"/>
    <mergeCell ref="B290:E290"/>
    <mergeCell ref="F290:G290"/>
    <mergeCell ref="H290:I290"/>
    <mergeCell ref="J290:K290"/>
    <mergeCell ref="L290:M290"/>
    <mergeCell ref="N292:O292"/>
    <mergeCell ref="P292:Q292"/>
    <mergeCell ref="R292:S292"/>
    <mergeCell ref="T292:U292"/>
    <mergeCell ref="L291:M291"/>
    <mergeCell ref="N291:O291"/>
    <mergeCell ref="P291:Q291"/>
    <mergeCell ref="R291:S291"/>
    <mergeCell ref="B293:E293"/>
    <mergeCell ref="F293:G293"/>
    <mergeCell ref="H293:I293"/>
    <mergeCell ref="J293:K293"/>
    <mergeCell ref="T291:U291"/>
    <mergeCell ref="B292:E292"/>
    <mergeCell ref="F292:G292"/>
    <mergeCell ref="H292:I292"/>
    <mergeCell ref="J292:K292"/>
    <mergeCell ref="L292:M292"/>
    <mergeCell ref="N294:O294"/>
    <mergeCell ref="P294:Q294"/>
    <mergeCell ref="R294:S294"/>
    <mergeCell ref="T294:U294"/>
    <mergeCell ref="L293:M293"/>
    <mergeCell ref="N293:O293"/>
    <mergeCell ref="P293:Q293"/>
    <mergeCell ref="R293:S293"/>
    <mergeCell ref="B295:E295"/>
    <mergeCell ref="F295:G295"/>
    <mergeCell ref="H295:I295"/>
    <mergeCell ref="J295:K295"/>
    <mergeCell ref="T293:U293"/>
    <mergeCell ref="B294:E294"/>
    <mergeCell ref="F294:G294"/>
    <mergeCell ref="H294:I294"/>
    <mergeCell ref="J294:K294"/>
    <mergeCell ref="L294:M294"/>
    <mergeCell ref="N296:O296"/>
    <mergeCell ref="P296:Q296"/>
    <mergeCell ref="R296:S296"/>
    <mergeCell ref="T296:U296"/>
    <mergeCell ref="L295:M295"/>
    <mergeCell ref="N295:O295"/>
    <mergeCell ref="P295:Q295"/>
    <mergeCell ref="R295:S295"/>
    <mergeCell ref="B297:E297"/>
    <mergeCell ref="F297:G297"/>
    <mergeCell ref="H297:I297"/>
    <mergeCell ref="J297:K297"/>
    <mergeCell ref="T295:U295"/>
    <mergeCell ref="B296:E296"/>
    <mergeCell ref="F296:G296"/>
    <mergeCell ref="H296:I296"/>
    <mergeCell ref="J296:K296"/>
    <mergeCell ref="L296:M296"/>
    <mergeCell ref="N298:O298"/>
    <mergeCell ref="P298:Q298"/>
    <mergeCell ref="R298:S298"/>
    <mergeCell ref="T298:U298"/>
    <mergeCell ref="L297:M297"/>
    <mergeCell ref="N297:O297"/>
    <mergeCell ref="P297:Q297"/>
    <mergeCell ref="R297:S297"/>
    <mergeCell ref="B299:E299"/>
    <mergeCell ref="F299:G299"/>
    <mergeCell ref="H299:I299"/>
    <mergeCell ref="J299:K299"/>
    <mergeCell ref="T297:U297"/>
    <mergeCell ref="B298:E298"/>
    <mergeCell ref="F298:G298"/>
    <mergeCell ref="H298:I298"/>
    <mergeCell ref="J298:K298"/>
    <mergeCell ref="L298:M298"/>
    <mergeCell ref="N300:O300"/>
    <mergeCell ref="P300:Q300"/>
    <mergeCell ref="R300:S300"/>
    <mergeCell ref="T300:U300"/>
    <mergeCell ref="L299:M299"/>
    <mergeCell ref="N299:O299"/>
    <mergeCell ref="P299:Q299"/>
    <mergeCell ref="R299:S299"/>
    <mergeCell ref="B301:E301"/>
    <mergeCell ref="F301:G301"/>
    <mergeCell ref="H301:I301"/>
    <mergeCell ref="J301:K301"/>
    <mergeCell ref="T299:U299"/>
    <mergeCell ref="B300:E300"/>
    <mergeCell ref="F300:G300"/>
    <mergeCell ref="H300:I300"/>
    <mergeCell ref="J300:K300"/>
    <mergeCell ref="L300:M300"/>
    <mergeCell ref="N302:O302"/>
    <mergeCell ref="P302:Q302"/>
    <mergeCell ref="R302:S302"/>
    <mergeCell ref="T302:U302"/>
    <mergeCell ref="L301:M301"/>
    <mergeCell ref="N301:O301"/>
    <mergeCell ref="P301:Q301"/>
    <mergeCell ref="R301:S301"/>
    <mergeCell ref="B303:E303"/>
    <mergeCell ref="F303:G303"/>
    <mergeCell ref="H303:I303"/>
    <mergeCell ref="J303:K303"/>
    <mergeCell ref="T301:U301"/>
    <mergeCell ref="B302:E302"/>
    <mergeCell ref="F302:G302"/>
    <mergeCell ref="H302:I302"/>
    <mergeCell ref="J302:K302"/>
    <mergeCell ref="L302:M302"/>
    <mergeCell ref="N304:O304"/>
    <mergeCell ref="P304:Q304"/>
    <mergeCell ref="R304:S304"/>
    <mergeCell ref="T304:U304"/>
    <mergeCell ref="L303:M303"/>
    <mergeCell ref="N303:O303"/>
    <mergeCell ref="P303:Q303"/>
    <mergeCell ref="R303:S303"/>
    <mergeCell ref="B305:E305"/>
    <mergeCell ref="F305:G305"/>
    <mergeCell ref="H305:I305"/>
    <mergeCell ref="J305:K305"/>
    <mergeCell ref="T303:U303"/>
    <mergeCell ref="B304:E304"/>
    <mergeCell ref="F304:G304"/>
    <mergeCell ref="H304:I304"/>
    <mergeCell ref="J304:K304"/>
    <mergeCell ref="L304:M304"/>
    <mergeCell ref="N306:O306"/>
    <mergeCell ref="P306:Q306"/>
    <mergeCell ref="R306:S306"/>
    <mergeCell ref="T306:U306"/>
    <mergeCell ref="L305:M305"/>
    <mergeCell ref="N305:O305"/>
    <mergeCell ref="P305:Q305"/>
    <mergeCell ref="R305:S305"/>
    <mergeCell ref="B307:E307"/>
    <mergeCell ref="F307:G307"/>
    <mergeCell ref="H307:I307"/>
    <mergeCell ref="J307:K307"/>
    <mergeCell ref="T305:U305"/>
    <mergeCell ref="B306:E306"/>
    <mergeCell ref="F306:G306"/>
    <mergeCell ref="H306:I306"/>
    <mergeCell ref="J306:K306"/>
    <mergeCell ref="L306:M306"/>
    <mergeCell ref="N308:O308"/>
    <mergeCell ref="P308:Q308"/>
    <mergeCell ref="R308:S308"/>
    <mergeCell ref="T308:U308"/>
    <mergeCell ref="L307:M307"/>
    <mergeCell ref="N307:O307"/>
    <mergeCell ref="P307:Q307"/>
    <mergeCell ref="R307:S307"/>
    <mergeCell ref="B309:E309"/>
    <mergeCell ref="F309:G309"/>
    <mergeCell ref="H309:I309"/>
    <mergeCell ref="J309:K309"/>
    <mergeCell ref="T307:U307"/>
    <mergeCell ref="B308:E308"/>
    <mergeCell ref="F308:G308"/>
    <mergeCell ref="H308:I308"/>
    <mergeCell ref="J308:K308"/>
    <mergeCell ref="L308:M308"/>
    <mergeCell ref="N310:O310"/>
    <mergeCell ref="P310:Q310"/>
    <mergeCell ref="R310:S310"/>
    <mergeCell ref="T310:U310"/>
    <mergeCell ref="L309:M309"/>
    <mergeCell ref="N309:O309"/>
    <mergeCell ref="P309:Q309"/>
    <mergeCell ref="R309:S309"/>
    <mergeCell ref="B311:E311"/>
    <mergeCell ref="F311:G311"/>
    <mergeCell ref="H311:I311"/>
    <mergeCell ref="J311:K311"/>
    <mergeCell ref="T309:U309"/>
    <mergeCell ref="B310:E310"/>
    <mergeCell ref="F310:G310"/>
    <mergeCell ref="H310:I310"/>
    <mergeCell ref="J310:K310"/>
    <mergeCell ref="L310:M310"/>
    <mergeCell ref="N312:O312"/>
    <mergeCell ref="P312:Q312"/>
    <mergeCell ref="R312:S312"/>
    <mergeCell ref="T312:U312"/>
    <mergeCell ref="L311:M311"/>
    <mergeCell ref="N311:O311"/>
    <mergeCell ref="P311:Q311"/>
    <mergeCell ref="R311:S311"/>
    <mergeCell ref="B313:E313"/>
    <mergeCell ref="F313:G313"/>
    <mergeCell ref="H313:I313"/>
    <mergeCell ref="J313:K313"/>
    <mergeCell ref="T311:U311"/>
    <mergeCell ref="B312:E312"/>
    <mergeCell ref="F312:G312"/>
    <mergeCell ref="H312:I312"/>
    <mergeCell ref="J312:K312"/>
    <mergeCell ref="L312:M312"/>
    <mergeCell ref="N345:O345"/>
    <mergeCell ref="P345:Q345"/>
    <mergeCell ref="R345:S345"/>
    <mergeCell ref="T345:U345"/>
    <mergeCell ref="L313:M313"/>
    <mergeCell ref="N313:O313"/>
    <mergeCell ref="P313:Q313"/>
    <mergeCell ref="R313:S313"/>
    <mergeCell ref="T340:U340"/>
    <mergeCell ref="P341:Q341"/>
    <mergeCell ref="P346:Q346"/>
    <mergeCell ref="R346:S346"/>
    <mergeCell ref="T346:U346"/>
    <mergeCell ref="V346:W346"/>
    <mergeCell ref="T313:U313"/>
    <mergeCell ref="B345:E346"/>
    <mergeCell ref="F345:G345"/>
    <mergeCell ref="H345:I345"/>
    <mergeCell ref="J345:K345"/>
    <mergeCell ref="L345:M345"/>
    <mergeCell ref="L347:M347"/>
    <mergeCell ref="N347:O347"/>
    <mergeCell ref="P347:Q347"/>
    <mergeCell ref="R347:S347"/>
    <mergeCell ref="V345:W345"/>
    <mergeCell ref="F346:G346"/>
    <mergeCell ref="H346:I346"/>
    <mergeCell ref="J346:K346"/>
    <mergeCell ref="L346:M346"/>
    <mergeCell ref="N346:O346"/>
    <mergeCell ref="T347:U347"/>
    <mergeCell ref="B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L349:M349"/>
    <mergeCell ref="N349:O349"/>
    <mergeCell ref="P349:Q349"/>
    <mergeCell ref="R349:S349"/>
    <mergeCell ref="B349:E349"/>
    <mergeCell ref="F349:G349"/>
    <mergeCell ref="H349:I349"/>
    <mergeCell ref="J349:K349"/>
    <mergeCell ref="T349:U349"/>
    <mergeCell ref="B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L351:M351"/>
    <mergeCell ref="N351:O351"/>
    <mergeCell ref="P351:Q351"/>
    <mergeCell ref="R351:S351"/>
    <mergeCell ref="B351:E351"/>
    <mergeCell ref="F351:G351"/>
    <mergeCell ref="H351:I351"/>
    <mergeCell ref="J351:K351"/>
    <mergeCell ref="T351:U351"/>
    <mergeCell ref="B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L353:M353"/>
    <mergeCell ref="N353:O353"/>
    <mergeCell ref="P353:Q353"/>
    <mergeCell ref="R353:S353"/>
    <mergeCell ref="B353:E353"/>
    <mergeCell ref="F353:G353"/>
    <mergeCell ref="H353:I353"/>
    <mergeCell ref="J353:K353"/>
    <mergeCell ref="T353:U353"/>
    <mergeCell ref="B354:E354"/>
    <mergeCell ref="F354:G354"/>
    <mergeCell ref="H354:I354"/>
    <mergeCell ref="J354:K354"/>
    <mergeCell ref="L354:M354"/>
    <mergeCell ref="N354:O354"/>
    <mergeCell ref="P354:Q354"/>
    <mergeCell ref="R354:S354"/>
    <mergeCell ref="T354:U354"/>
    <mergeCell ref="L355:M355"/>
    <mergeCell ref="N355:O355"/>
    <mergeCell ref="P355:Q355"/>
    <mergeCell ref="R355:S355"/>
    <mergeCell ref="B355:E355"/>
    <mergeCell ref="F355:G355"/>
    <mergeCell ref="H355:I355"/>
    <mergeCell ref="J355:K355"/>
    <mergeCell ref="T355:U355"/>
    <mergeCell ref="B356:E356"/>
    <mergeCell ref="F356:G356"/>
    <mergeCell ref="H356:I356"/>
    <mergeCell ref="J356:K356"/>
    <mergeCell ref="L356:M356"/>
    <mergeCell ref="N356:O356"/>
    <mergeCell ref="P356:Q356"/>
    <mergeCell ref="R356:S356"/>
    <mergeCell ref="T356:U356"/>
    <mergeCell ref="L357:M357"/>
    <mergeCell ref="N357:O357"/>
    <mergeCell ref="P357:Q357"/>
    <mergeCell ref="R357:S357"/>
    <mergeCell ref="B357:E357"/>
    <mergeCell ref="F357:G357"/>
    <mergeCell ref="H357:I357"/>
    <mergeCell ref="J357:K357"/>
    <mergeCell ref="T357:U357"/>
    <mergeCell ref="B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L359:M359"/>
    <mergeCell ref="N359:O359"/>
    <mergeCell ref="P359:Q359"/>
    <mergeCell ref="R359:S359"/>
    <mergeCell ref="B359:E359"/>
    <mergeCell ref="F359:G359"/>
    <mergeCell ref="H359:I359"/>
    <mergeCell ref="J359:K359"/>
    <mergeCell ref="T359:U359"/>
    <mergeCell ref="B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L361:M361"/>
    <mergeCell ref="N361:O361"/>
    <mergeCell ref="P361:Q361"/>
    <mergeCell ref="R361:S361"/>
    <mergeCell ref="B361:E361"/>
    <mergeCell ref="F361:G361"/>
    <mergeCell ref="H361:I361"/>
    <mergeCell ref="J361:K361"/>
    <mergeCell ref="T361:U361"/>
    <mergeCell ref="B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L363:M363"/>
    <mergeCell ref="N363:O363"/>
    <mergeCell ref="P363:Q363"/>
    <mergeCell ref="R363:S363"/>
    <mergeCell ref="B363:E363"/>
    <mergeCell ref="F363:G363"/>
    <mergeCell ref="H363:I363"/>
    <mergeCell ref="J363:K363"/>
    <mergeCell ref="T363:U363"/>
    <mergeCell ref="B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L365:M365"/>
    <mergeCell ref="N365:O365"/>
    <mergeCell ref="P365:Q365"/>
    <mergeCell ref="R365:S365"/>
    <mergeCell ref="B365:E365"/>
    <mergeCell ref="F365:G365"/>
    <mergeCell ref="H365:I365"/>
    <mergeCell ref="J365:K365"/>
    <mergeCell ref="T365:U365"/>
    <mergeCell ref="B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L367:M367"/>
    <mergeCell ref="N367:O367"/>
    <mergeCell ref="P367:Q367"/>
    <mergeCell ref="R367:S367"/>
    <mergeCell ref="B367:E367"/>
    <mergeCell ref="F367:G367"/>
    <mergeCell ref="H367:I367"/>
    <mergeCell ref="J367:K367"/>
    <mergeCell ref="T367:U367"/>
    <mergeCell ref="B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L369:M369"/>
    <mergeCell ref="N369:O369"/>
    <mergeCell ref="P369:Q369"/>
    <mergeCell ref="R369:S369"/>
    <mergeCell ref="B369:E369"/>
    <mergeCell ref="F369:G369"/>
    <mergeCell ref="H369:I369"/>
    <mergeCell ref="J369:K369"/>
    <mergeCell ref="T369:U369"/>
    <mergeCell ref="B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L371:M371"/>
    <mergeCell ref="N371:O371"/>
    <mergeCell ref="P371:Q371"/>
    <mergeCell ref="R371:S371"/>
    <mergeCell ref="B371:E371"/>
    <mergeCell ref="F371:G371"/>
    <mergeCell ref="H371:I371"/>
    <mergeCell ref="J371:K371"/>
    <mergeCell ref="T371:U371"/>
    <mergeCell ref="B403:E404"/>
    <mergeCell ref="F403:G403"/>
    <mergeCell ref="H403:I403"/>
    <mergeCell ref="B402:E402"/>
    <mergeCell ref="F402:G402"/>
    <mergeCell ref="J403:K403"/>
    <mergeCell ref="L403:M403"/>
    <mergeCell ref="N403:O403"/>
    <mergeCell ref="P403:Q403"/>
    <mergeCell ref="R403:S403"/>
    <mergeCell ref="T403:U403"/>
    <mergeCell ref="V403:W403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V404:W404"/>
    <mergeCell ref="B405:E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B406:E406"/>
    <mergeCell ref="F406:G406"/>
    <mergeCell ref="H406:I406"/>
    <mergeCell ref="J406:K406"/>
    <mergeCell ref="L406:M406"/>
    <mergeCell ref="N406:O406"/>
    <mergeCell ref="P406:Q406"/>
    <mergeCell ref="R406:S406"/>
    <mergeCell ref="T406:U406"/>
    <mergeCell ref="L407:M407"/>
    <mergeCell ref="N407:O407"/>
    <mergeCell ref="P407:Q407"/>
    <mergeCell ref="R407:S407"/>
    <mergeCell ref="B407:E407"/>
    <mergeCell ref="F407:G407"/>
    <mergeCell ref="H407:I407"/>
    <mergeCell ref="J407:K407"/>
    <mergeCell ref="T407:U407"/>
    <mergeCell ref="B408:E408"/>
    <mergeCell ref="F408:G408"/>
    <mergeCell ref="H408:I408"/>
    <mergeCell ref="J408:K408"/>
    <mergeCell ref="L408:M408"/>
    <mergeCell ref="N408:O408"/>
    <mergeCell ref="P408:Q408"/>
    <mergeCell ref="R408:S408"/>
    <mergeCell ref="T408:U408"/>
    <mergeCell ref="L409:M409"/>
    <mergeCell ref="N409:O409"/>
    <mergeCell ref="P409:Q409"/>
    <mergeCell ref="R409:S409"/>
    <mergeCell ref="B409:E409"/>
    <mergeCell ref="F409:G409"/>
    <mergeCell ref="H409:I409"/>
    <mergeCell ref="J409:K409"/>
    <mergeCell ref="T409:U409"/>
    <mergeCell ref="B410:E410"/>
    <mergeCell ref="F410:G410"/>
    <mergeCell ref="H410:I410"/>
    <mergeCell ref="J410:K410"/>
    <mergeCell ref="L410:M410"/>
    <mergeCell ref="N410:O410"/>
    <mergeCell ref="P410:Q410"/>
    <mergeCell ref="R410:S410"/>
    <mergeCell ref="T410:U410"/>
    <mergeCell ref="L411:M411"/>
    <mergeCell ref="N411:O411"/>
    <mergeCell ref="P411:Q411"/>
    <mergeCell ref="R411:S411"/>
    <mergeCell ref="B411:E411"/>
    <mergeCell ref="F411:G411"/>
    <mergeCell ref="H411:I411"/>
    <mergeCell ref="J411:K411"/>
    <mergeCell ref="T411:U411"/>
    <mergeCell ref="B412:E412"/>
    <mergeCell ref="F412:G412"/>
    <mergeCell ref="H412:I412"/>
    <mergeCell ref="J412:K412"/>
    <mergeCell ref="L412:M412"/>
    <mergeCell ref="N412:O412"/>
    <mergeCell ref="P412:Q412"/>
    <mergeCell ref="R412:S412"/>
    <mergeCell ref="T412:U412"/>
    <mergeCell ref="L413:M413"/>
    <mergeCell ref="N413:O413"/>
    <mergeCell ref="P413:Q413"/>
    <mergeCell ref="R413:S413"/>
    <mergeCell ref="B413:E413"/>
    <mergeCell ref="F413:G413"/>
    <mergeCell ref="H413:I413"/>
    <mergeCell ref="J413:K413"/>
    <mergeCell ref="T413:U413"/>
    <mergeCell ref="B414:E414"/>
    <mergeCell ref="F414:G414"/>
    <mergeCell ref="H414:I414"/>
    <mergeCell ref="J414:K414"/>
    <mergeCell ref="L414:M414"/>
    <mergeCell ref="N414:O414"/>
    <mergeCell ref="P414:Q414"/>
    <mergeCell ref="R414:S414"/>
    <mergeCell ref="T414:U414"/>
    <mergeCell ref="L415:M415"/>
    <mergeCell ref="N415:O415"/>
    <mergeCell ref="P415:Q415"/>
    <mergeCell ref="R415:S415"/>
    <mergeCell ref="B415:E415"/>
    <mergeCell ref="F415:G415"/>
    <mergeCell ref="H415:I415"/>
    <mergeCell ref="J415:K415"/>
    <mergeCell ref="T415:U415"/>
    <mergeCell ref="B416:E416"/>
    <mergeCell ref="F416:G416"/>
    <mergeCell ref="H416:I416"/>
    <mergeCell ref="J416:K416"/>
    <mergeCell ref="L416:M416"/>
    <mergeCell ref="N416:O416"/>
    <mergeCell ref="P416:Q416"/>
    <mergeCell ref="R416:S416"/>
    <mergeCell ref="T416:U416"/>
    <mergeCell ref="L417:M417"/>
    <mergeCell ref="N417:O417"/>
    <mergeCell ref="P417:Q417"/>
    <mergeCell ref="R417:S417"/>
    <mergeCell ref="B417:E417"/>
    <mergeCell ref="F417:G417"/>
    <mergeCell ref="H417:I417"/>
    <mergeCell ref="J417:K417"/>
    <mergeCell ref="T417:U417"/>
    <mergeCell ref="B418:E418"/>
    <mergeCell ref="F418:G418"/>
    <mergeCell ref="H418:I418"/>
    <mergeCell ref="J418:K418"/>
    <mergeCell ref="L418:M418"/>
    <mergeCell ref="N418:O418"/>
    <mergeCell ref="P418:Q418"/>
    <mergeCell ref="R418:S418"/>
    <mergeCell ref="T418:U418"/>
    <mergeCell ref="L419:M419"/>
    <mergeCell ref="N419:O419"/>
    <mergeCell ref="P419:Q419"/>
    <mergeCell ref="R419:S419"/>
    <mergeCell ref="B419:E419"/>
    <mergeCell ref="F419:G419"/>
    <mergeCell ref="H419:I419"/>
    <mergeCell ref="J419:K419"/>
    <mergeCell ref="T419:U419"/>
    <mergeCell ref="B420:E420"/>
    <mergeCell ref="F420:G420"/>
    <mergeCell ref="H420:I420"/>
    <mergeCell ref="J420:K420"/>
    <mergeCell ref="L420:M420"/>
    <mergeCell ref="N420:O420"/>
    <mergeCell ref="P420:Q420"/>
    <mergeCell ref="R420:S420"/>
    <mergeCell ref="T420:U420"/>
    <mergeCell ref="L421:M421"/>
    <mergeCell ref="N421:O421"/>
    <mergeCell ref="P421:Q421"/>
    <mergeCell ref="R421:S421"/>
    <mergeCell ref="B421:E421"/>
    <mergeCell ref="F421:G421"/>
    <mergeCell ref="H421:I421"/>
    <mergeCell ref="J421:K421"/>
    <mergeCell ref="T421:U421"/>
    <mergeCell ref="B422:E422"/>
    <mergeCell ref="F422:G422"/>
    <mergeCell ref="H422:I422"/>
    <mergeCell ref="J422:K422"/>
    <mergeCell ref="L422:M422"/>
    <mergeCell ref="N422:O422"/>
    <mergeCell ref="P422:Q422"/>
    <mergeCell ref="R422:S422"/>
    <mergeCell ref="T422:U422"/>
    <mergeCell ref="L423:M423"/>
    <mergeCell ref="N423:O423"/>
    <mergeCell ref="P423:Q423"/>
    <mergeCell ref="R423:S423"/>
    <mergeCell ref="B423:E423"/>
    <mergeCell ref="F423:G423"/>
    <mergeCell ref="H423:I423"/>
    <mergeCell ref="J423:K423"/>
    <mergeCell ref="T423:U423"/>
    <mergeCell ref="B424:E424"/>
    <mergeCell ref="F424:G424"/>
    <mergeCell ref="H424:I424"/>
    <mergeCell ref="J424:K424"/>
    <mergeCell ref="L424:M424"/>
    <mergeCell ref="N424:O424"/>
    <mergeCell ref="P424:Q424"/>
    <mergeCell ref="R424:S424"/>
    <mergeCell ref="T424:U424"/>
    <mergeCell ref="L425:M425"/>
    <mergeCell ref="N425:O425"/>
    <mergeCell ref="P425:Q425"/>
    <mergeCell ref="R425:S425"/>
    <mergeCell ref="B425:E425"/>
    <mergeCell ref="F425:G425"/>
    <mergeCell ref="H425:I425"/>
    <mergeCell ref="J425:K425"/>
    <mergeCell ref="T425:U425"/>
    <mergeCell ref="B426:E426"/>
    <mergeCell ref="F426:G426"/>
    <mergeCell ref="H426:I426"/>
    <mergeCell ref="J426:K426"/>
    <mergeCell ref="L426:M426"/>
    <mergeCell ref="N426:O426"/>
    <mergeCell ref="P426:Q426"/>
    <mergeCell ref="R426:S426"/>
    <mergeCell ref="T426:U426"/>
    <mergeCell ref="L427:M427"/>
    <mergeCell ref="N427:O427"/>
    <mergeCell ref="P427:Q427"/>
    <mergeCell ref="R427:S427"/>
    <mergeCell ref="B427:E427"/>
    <mergeCell ref="F427:G427"/>
    <mergeCell ref="H427:I427"/>
    <mergeCell ref="J427:K427"/>
    <mergeCell ref="T427:U427"/>
    <mergeCell ref="B428:E428"/>
    <mergeCell ref="F428:G428"/>
    <mergeCell ref="H428:I428"/>
    <mergeCell ref="J428:K428"/>
    <mergeCell ref="L428:M428"/>
    <mergeCell ref="N428:O428"/>
    <mergeCell ref="P428:Q428"/>
    <mergeCell ref="R428:S428"/>
    <mergeCell ref="T428:U428"/>
    <mergeCell ref="T429:U429"/>
    <mergeCell ref="L429:M429"/>
    <mergeCell ref="N429:O429"/>
    <mergeCell ref="P429:Q429"/>
    <mergeCell ref="R429:S429"/>
    <mergeCell ref="B429:E429"/>
    <mergeCell ref="F429:G429"/>
    <mergeCell ref="H429:I429"/>
    <mergeCell ref="J429:K429"/>
  </mergeCells>
  <phoneticPr fontId="2"/>
  <dataValidations disablePrompts="1" count="1">
    <dataValidation type="list" allowBlank="1" showInputMessage="1" showErrorMessage="1" sqref="E66:E96 E12:E42">
      <formula1>"晴,曇,雨"</formula1>
    </dataValidation>
  </dataValidations>
  <pageMargins left="0.78740157480314965" right="0.45" top="0.78740157480314965" bottom="0.98425196850393704" header="0.51181102362204722" footer="0.51181102362204722"/>
  <pageSetup paperSize="9" scale="73" orientation="landscape"/>
  <headerFooter>
    <oddHeader xml:space="preserve">&amp;R&amp;D &amp;T    </oddHeader>
    <oddFooter>&amp;R&amp;A</oddFooter>
  </headerFooter>
  <rowBreaks count="6" manualBreakCount="6">
    <brk id="115" max="16383" man="1"/>
    <brk id="166" max="16383" man="1"/>
    <brk id="197" max="16383" man="1"/>
    <brk id="256" max="25" man="1"/>
    <brk id="314" max="25" man="1"/>
    <brk id="372" max="25" man="1"/>
  </rowBreaks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売上報告書（今月）</vt:lpstr>
      <vt:lpstr>売上報告書（前月）</vt:lpstr>
      <vt:lpstr>売上報告書（前年）</vt:lpstr>
      <vt:lpstr>１号機</vt:lpstr>
      <vt:lpstr>２号機</vt:lpstr>
      <vt:lpstr>３号機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中村 真</cp:lastModifiedBy>
  <cp:revision>1</cp:revision>
  <cp:lastPrinted>2006-05-31T04:47:16Z</cp:lastPrinted>
  <dcterms:created xsi:type="dcterms:W3CDTF">2003-08-14T04:18:55Z</dcterms:created>
  <dcterms:modified xsi:type="dcterms:W3CDTF">2017-07-18T13:10:28Z</dcterms:modified>
  <cp:category/>
</cp:coreProperties>
</file>