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yakooti/repositories/arai_MATLAB_program/csv/"/>
    </mc:Choice>
  </mc:AlternateContent>
  <xr:revisionPtr revIDLastSave="0" documentId="13_ncr:1_{158C0B13-BDFA-1442-912A-247EB8CC53DA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rrelation" sheetId="1" r:id="rId1"/>
    <sheet name="regress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C55" i="1"/>
  <c r="C56" i="1"/>
  <c r="C57" i="1"/>
  <c r="C58" i="1"/>
  <c r="C59" i="1"/>
  <c r="C60" i="1"/>
  <c r="C61" i="1"/>
  <c r="C62" i="1"/>
  <c r="C63" i="1"/>
  <c r="C64" i="1"/>
  <c r="C65" i="1"/>
  <c r="C66" i="1"/>
  <c r="C54" i="1"/>
  <c r="D56" i="2"/>
  <c r="E57" i="2"/>
  <c r="E58" i="2"/>
  <c r="E59" i="2"/>
  <c r="E60" i="2"/>
  <c r="E61" i="2"/>
  <c r="E62" i="2"/>
  <c r="E63" i="2"/>
  <c r="E64" i="2"/>
  <c r="E65" i="2"/>
  <c r="E66" i="2"/>
  <c r="E67" i="2"/>
  <c r="E68" i="2"/>
  <c r="E56" i="2"/>
  <c r="C57" i="2"/>
  <c r="C58" i="2"/>
  <c r="C59" i="2"/>
  <c r="C60" i="2"/>
  <c r="C61" i="2"/>
  <c r="C62" i="2"/>
  <c r="C63" i="2"/>
  <c r="C64" i="2"/>
  <c r="C65" i="2"/>
  <c r="C66" i="2"/>
  <c r="C67" i="2"/>
  <c r="C68" i="2"/>
  <c r="C56" i="2"/>
  <c r="D57" i="2"/>
  <c r="D58" i="2"/>
  <c r="D59" i="2"/>
  <c r="D60" i="2"/>
  <c r="D61" i="2"/>
  <c r="D62" i="2"/>
  <c r="D63" i="2"/>
  <c r="D64" i="2"/>
  <c r="D65" i="2"/>
  <c r="D66" i="2"/>
  <c r="D67" i="2"/>
  <c r="D68" i="2"/>
  <c r="F57" i="2"/>
  <c r="F58" i="2"/>
  <c r="F59" i="2"/>
  <c r="F60" i="2"/>
  <c r="F61" i="2"/>
  <c r="F62" i="2"/>
  <c r="F63" i="2"/>
  <c r="F64" i="2"/>
  <c r="F65" i="2"/>
  <c r="F66" i="2"/>
  <c r="F67" i="2"/>
  <c r="F68" i="2"/>
  <c r="F56" i="2"/>
  <c r="H39" i="2"/>
  <c r="H40" i="2"/>
  <c r="H41" i="2"/>
  <c r="H42" i="2"/>
  <c r="H43" i="2"/>
  <c r="H44" i="2"/>
  <c r="H45" i="2"/>
  <c r="H46" i="2"/>
  <c r="H47" i="2"/>
  <c r="H48" i="2"/>
  <c r="H49" i="2"/>
  <c r="H50" i="2"/>
  <c r="H38" i="2"/>
  <c r="G39" i="2"/>
  <c r="G40" i="2"/>
  <c r="G41" i="2"/>
  <c r="G42" i="2"/>
  <c r="G43" i="2"/>
  <c r="G44" i="2"/>
  <c r="G45" i="2"/>
  <c r="G46" i="2"/>
  <c r="G47" i="2"/>
  <c r="G48" i="2"/>
  <c r="G49" i="2"/>
  <c r="G50" i="2"/>
  <c r="G38" i="2"/>
  <c r="C41" i="2"/>
  <c r="D41" i="2"/>
  <c r="E41" i="2"/>
  <c r="F41" i="2"/>
  <c r="C42" i="2"/>
  <c r="D42" i="2"/>
  <c r="E42" i="2"/>
  <c r="F42" i="2"/>
  <c r="C43" i="2"/>
  <c r="D43" i="2"/>
  <c r="E43" i="2"/>
  <c r="F43" i="2"/>
  <c r="C44" i="2"/>
  <c r="D44" i="2"/>
  <c r="E44" i="2"/>
  <c r="F44" i="2"/>
  <c r="C45" i="2"/>
  <c r="D45" i="2"/>
  <c r="E45" i="2"/>
  <c r="F45" i="2"/>
  <c r="C46" i="2"/>
  <c r="D46" i="2"/>
  <c r="E46" i="2"/>
  <c r="F46" i="2"/>
  <c r="C47" i="2"/>
  <c r="D47" i="2"/>
  <c r="E47" i="2"/>
  <c r="F47" i="2"/>
  <c r="C48" i="2"/>
  <c r="D48" i="2"/>
  <c r="E48" i="2"/>
  <c r="F48" i="2"/>
  <c r="C49" i="2"/>
  <c r="D49" i="2"/>
  <c r="E49" i="2"/>
  <c r="F49" i="2"/>
  <c r="C50" i="2"/>
  <c r="D50" i="2"/>
  <c r="E50" i="2"/>
  <c r="F50" i="2"/>
  <c r="F40" i="2"/>
  <c r="E40" i="2"/>
  <c r="D40" i="2"/>
  <c r="C40" i="2"/>
  <c r="C39" i="2"/>
  <c r="D39" i="2"/>
  <c r="E39" i="2"/>
  <c r="F39" i="2"/>
  <c r="F38" i="2"/>
  <c r="E38" i="2"/>
  <c r="D38" i="2"/>
  <c r="C38" i="2"/>
  <c r="F55" i="1"/>
  <c r="F56" i="1"/>
  <c r="F57" i="1"/>
  <c r="F58" i="1"/>
  <c r="F59" i="1"/>
  <c r="F60" i="1"/>
  <c r="F61" i="1"/>
  <c r="F62" i="1"/>
  <c r="F63" i="1"/>
  <c r="F64" i="1"/>
  <c r="F65" i="1"/>
  <c r="F66" i="1"/>
  <c r="F54" i="1"/>
  <c r="G38" i="1"/>
  <c r="G39" i="1"/>
  <c r="G40" i="1"/>
  <c r="G41" i="1"/>
  <c r="G42" i="1"/>
  <c r="G43" i="1"/>
  <c r="G44" i="1"/>
  <c r="G45" i="1"/>
  <c r="G46" i="1"/>
  <c r="G47" i="1"/>
  <c r="G48" i="1"/>
  <c r="G49" i="1"/>
  <c r="G37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F39" i="1"/>
  <c r="E39" i="1"/>
  <c r="D39" i="1"/>
  <c r="C39" i="1"/>
  <c r="E38" i="1"/>
  <c r="F38" i="1"/>
  <c r="E37" i="1"/>
  <c r="F37" i="1"/>
  <c r="D37" i="1"/>
  <c r="D38" i="1"/>
  <c r="C38" i="1"/>
  <c r="C37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<sst xmlns="http://schemas.openxmlformats.org/spreadsheetml/2006/main" count="158" uniqueCount="80">
  <si>
    <t>LF</t>
    <phoneticPr fontId="18"/>
  </si>
  <si>
    <t>target</t>
  </si>
  <si>
    <t>mean</t>
  </si>
  <si>
    <t>SD</t>
  </si>
  <si>
    <t>R</t>
  </si>
  <si>
    <t>p</t>
  </si>
  <si>
    <t>bpm</t>
  </si>
  <si>
    <t>ibi</t>
  </si>
  <si>
    <t>lf</t>
  </si>
  <si>
    <t>hf</t>
  </si>
  <si>
    <t>lf/hf</t>
  </si>
  <si>
    <t>kubios_lf</t>
  </si>
  <si>
    <t>kubios_hf</t>
  </si>
  <si>
    <t>kubios_lf/hf</t>
  </si>
  <si>
    <t>sdsd</t>
  </si>
  <si>
    <t>rmssd</t>
  </si>
  <si>
    <t>pnn20</t>
  </si>
  <si>
    <t>pnn50</t>
  </si>
  <si>
    <t>concentration_FC3</t>
  </si>
  <si>
    <t>concentration_FC4</t>
  </si>
  <si>
    <t>concentration_FCz</t>
  </si>
  <si>
    <t>concentration_mean</t>
  </si>
  <si>
    <t>FC3</t>
  </si>
  <si>
    <t>FC4</t>
  </si>
  <si>
    <t>FCz</t>
  </si>
  <si>
    <t>mean_3ch</t>
  </si>
  <si>
    <t>lf_diff</t>
  </si>
  <si>
    <t>hf_diff</t>
  </si>
  <si>
    <t>lfhf_diff</t>
  </si>
  <si>
    <t>hr_mad</t>
  </si>
  <si>
    <t>sd1</t>
  </si>
  <si>
    <t>sd2</t>
  </si>
  <si>
    <t>s</t>
  </si>
  <si>
    <t>sd1/sd2</t>
  </si>
  <si>
    <t>breathingrate</t>
  </si>
  <si>
    <t>lf_nu</t>
  </si>
  <si>
    <t>hf_nu</t>
  </si>
  <si>
    <t>mean</t>
    <phoneticPr fontId="18"/>
  </si>
  <si>
    <t>SD</t>
    <phoneticPr fontId="18"/>
  </si>
  <si>
    <t>R</t>
    <phoneticPr fontId="18"/>
  </si>
  <si>
    <t>BPM</t>
    <phoneticPr fontId="18"/>
  </si>
  <si>
    <t>IBI</t>
    <phoneticPr fontId="18"/>
  </si>
  <si>
    <t>HF</t>
    <phoneticPr fontId="18"/>
  </si>
  <si>
    <t>LF/HF</t>
    <phoneticPr fontId="18"/>
  </si>
  <si>
    <t>FC3_PLI_diff</t>
    <phoneticPr fontId="18"/>
  </si>
  <si>
    <t>FC4_PLI_diff</t>
    <phoneticPr fontId="18"/>
  </si>
  <si>
    <t>FCz_PLI_diff</t>
    <phoneticPr fontId="18"/>
  </si>
  <si>
    <t>linear-p</t>
  </si>
  <si>
    <t>linear-rsquared</t>
  </si>
  <si>
    <t>linear-rsquared_adj</t>
  </si>
  <si>
    <t>linear-coef</t>
  </si>
  <si>
    <t>nonlinear-p</t>
  </si>
  <si>
    <t>nonlinear-rsquared</t>
  </si>
  <si>
    <t>nonlinear-rsquared_adj</t>
  </si>
  <si>
    <t>nonlinear-coef</t>
  </si>
  <si>
    <t>https://link.springer.com/article/10.1007/s00779-016-0953-5?fbclid=IwAR0wZV0rSiEUDR7S2EMKFFXszOHxBgj0pEwRM81z_JL7Nz3iG9bDPpcdlfY</t>
    <phoneticPr fontId="18"/>
  </si>
  <si>
    <t>各指標の参考文献</t>
    <rPh sb="0" eb="3">
      <t xml:space="preserve">カクシヒョウノサンコウブンケン </t>
    </rPh>
    <phoneticPr fontId="18"/>
  </si>
  <si>
    <t>https://www.pc-ecg.com/1306/option/hrv/</t>
  </si>
  <si>
    <t>https://help.elitehrv.com/article/68-what-are-hrv-score-rmssd-ln-rmssd-sdnn-nn50-and-pnn50</t>
  </si>
  <si>
    <t>PLI_mean</t>
  </si>
  <si>
    <t>PLI_mean</t>
    <phoneticPr fontId="18"/>
  </si>
  <si>
    <t>sdsd</t>
    <phoneticPr fontId="18"/>
  </si>
  <si>
    <t>pnn20</t>
    <phoneticPr fontId="18"/>
  </si>
  <si>
    <t>pnn50</t>
    <phoneticPr fontId="18"/>
  </si>
  <si>
    <t>rmssd</t>
    <phoneticPr fontId="18"/>
  </si>
  <si>
    <t>卒論に載せるやつのみ行を抽出</t>
    <rPh sb="0" eb="2">
      <t xml:space="preserve">ソツロンノ </t>
    </rPh>
    <rPh sb="3" eb="4">
      <t xml:space="preserve">ノセル </t>
    </rPh>
    <rPh sb="10" eb="11">
      <t xml:space="preserve">ギョウヲ </t>
    </rPh>
    <rPh sb="12" eb="14">
      <t xml:space="preserve">チュウシュツ </t>
    </rPh>
    <phoneticPr fontId="18"/>
  </si>
  <si>
    <t>BPM</t>
  </si>
  <si>
    <t>IBI</t>
  </si>
  <si>
    <t>LF</t>
  </si>
  <si>
    <t>HF</t>
  </si>
  <si>
    <t>LF/HF</t>
  </si>
  <si>
    <t>FC3_PLI_diff</t>
  </si>
  <si>
    <t>FC4_PLI_diff</t>
  </si>
  <si>
    <t>FCz_PLI_diff</t>
  </si>
  <si>
    <t>Linear model</t>
  </si>
  <si>
    <t>Quadratic model</t>
  </si>
  <si>
    <t>R2</t>
  </si>
  <si>
    <t>mean_PLI</t>
  </si>
  <si>
    <t>これが卒論用</t>
    <rPh sb="3" eb="6">
      <t xml:space="preserve">ソツロンヨウ </t>
    </rPh>
    <phoneticPr fontId="18"/>
  </si>
  <si>
    <t>Pのみ＆を使って結合する</t>
    <rPh sb="8" eb="10">
      <t xml:space="preserve">ケツゴウスル 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</si>
</sst>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23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u/>
      <sz val="12"/>
      <color theme="10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b/>
      <sz val="12"/>
      <color rgb="FF000000"/>
      <name val="游ゴシック"/>
      <family val="3"/>
      <charset val="128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7E6E6"/>
        <bgColor rgb="FF000000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176" fontId="0" fillId="33" borderId="0" xfId="0" applyNumberFormat="1" applyFill="1">
      <alignment vertical="center"/>
    </xf>
    <xf numFmtId="0" fontId="0" fillId="34" borderId="0" xfId="0" applyFill="1">
      <alignment vertical="center"/>
    </xf>
    <xf numFmtId="0" fontId="19" fillId="34" borderId="0" xfId="0" applyFont="1" applyFill="1">
      <alignment vertical="center"/>
    </xf>
    <xf numFmtId="2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5" borderId="0" xfId="0" applyFill="1">
      <alignment vertical="center"/>
    </xf>
    <xf numFmtId="11" fontId="0" fillId="0" borderId="0" xfId="0" applyNumberFormat="1">
      <alignment vertical="center"/>
    </xf>
    <xf numFmtId="0" fontId="0" fillId="36" borderId="0" xfId="0" applyFill="1">
      <alignment vertical="center"/>
    </xf>
    <xf numFmtId="0" fontId="20" fillId="0" borderId="0" xfId="42" applyAlignment="1">
      <alignment horizontal="center" vertical="center"/>
    </xf>
    <xf numFmtId="0" fontId="0" fillId="0" borderId="0" xfId="0" applyAlignment="1">
      <alignment horizontal="left" vertical="center"/>
    </xf>
    <xf numFmtId="0" fontId="19" fillId="34" borderId="0" xfId="0" applyFont="1" applyFill="1" applyAlignment="1">
      <alignment horizontal="left" vertical="center"/>
    </xf>
    <xf numFmtId="0" fontId="21" fillId="0" borderId="0" xfId="0" applyFont="1">
      <alignment vertical="center"/>
    </xf>
    <xf numFmtId="0" fontId="21" fillId="37" borderId="0" xfId="0" applyFont="1" applyFill="1">
      <alignment vertical="center"/>
    </xf>
    <xf numFmtId="0" fontId="22" fillId="37" borderId="0" xfId="0" applyFont="1" applyFill="1">
      <alignment vertical="center"/>
    </xf>
    <xf numFmtId="177" fontId="21" fillId="0" borderId="0" xfId="0" applyNumberFormat="1" applyFont="1" applyAlignment="1">
      <alignment horizontal="left" vertical="center"/>
    </xf>
    <xf numFmtId="2" fontId="21" fillId="0" borderId="0" xfId="0" applyNumberFormat="1" applyFont="1" applyAlignment="1">
      <alignment horizontal="left" vertical="center"/>
    </xf>
  </cellXfs>
  <cellStyles count="43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ハイパーリンク" xfId="42" builtinId="8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927100</xdr:colOff>
      <xdr:row>2</xdr:row>
      <xdr:rowOff>88900</xdr:rowOff>
    </xdr:from>
    <xdr:to>
      <xdr:col>16</xdr:col>
      <xdr:colOff>127000</xdr:colOff>
      <xdr:row>11</xdr:row>
      <xdr:rowOff>97212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9073569-F9CD-08E3-F81B-BCCB8055C3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600" y="596900"/>
          <a:ext cx="7772400" cy="22943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24810</xdr:colOff>
      <xdr:row>2</xdr:row>
      <xdr:rowOff>31297</xdr:rowOff>
    </xdr:from>
    <xdr:to>
      <xdr:col>21</xdr:col>
      <xdr:colOff>180777</xdr:colOff>
      <xdr:row>19</xdr:row>
      <xdr:rowOff>154798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C817BA6-92B2-59BB-A142-709D2729D5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453686" y="545005"/>
          <a:ext cx="7804507" cy="44900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link.springer.com/article/10.1007/s00779-016-0953-5?fbclid=IwAR0wZV0rSiEUDR7S2EMKFFXszOHxBgj0pEwRM81z_JL7Nz3iG9bDPpcdlfY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6"/>
  <sheetViews>
    <sheetView tabSelected="1" topLeftCell="A15" zoomScale="63" zoomScaleNormal="68" workbookViewId="0">
      <selection activeCell="G52" sqref="G52"/>
    </sheetView>
  </sheetViews>
  <sheetFormatPr baseColWidth="10" defaultRowHeight="20"/>
  <sheetData>
    <row r="1" spans="1:16">
      <c r="B1" t="s">
        <v>1</v>
      </c>
      <c r="C1" t="s">
        <v>2</v>
      </c>
      <c r="D1" t="s">
        <v>3</v>
      </c>
      <c r="E1" t="s">
        <v>4</v>
      </c>
      <c r="F1" s="10" t="s">
        <v>5</v>
      </c>
    </row>
    <row r="2" spans="1:16">
      <c r="A2">
        <v>0</v>
      </c>
      <c r="B2" s="8" t="s">
        <v>6</v>
      </c>
      <c r="C2">
        <v>76.992847729058397</v>
      </c>
      <c r="D2">
        <v>7.6886137866928799</v>
      </c>
      <c r="E2">
        <v>8.4308502893729001E-2</v>
      </c>
      <c r="F2" s="10">
        <v>0.69529808234576895</v>
      </c>
      <c r="G2" s="1" t="str">
        <f>IF(F2="","",IF(F2&lt;0.01,"**",IF(F2&lt;0.05,"*",IF(F2&lt;0.1,"†",""))))</f>
        <v/>
      </c>
      <c r="I2" s="11" t="s">
        <v>55</v>
      </c>
      <c r="J2" s="6"/>
      <c r="K2" s="6"/>
      <c r="L2" s="6"/>
      <c r="M2" s="6"/>
      <c r="N2" s="6"/>
      <c r="O2" s="6"/>
      <c r="P2" s="6"/>
    </row>
    <row r="3" spans="1:16">
      <c r="A3">
        <v>1</v>
      </c>
      <c r="B3" s="8" t="s">
        <v>7</v>
      </c>
      <c r="C3">
        <v>786.83911119807999</v>
      </c>
      <c r="D3">
        <v>75.979015069049893</v>
      </c>
      <c r="E3">
        <v>-7.5429177277738305E-2</v>
      </c>
      <c r="F3" s="10">
        <v>0.72611434700165001</v>
      </c>
      <c r="G3" s="1" t="str">
        <f t="shared" ref="G3:G32" si="0">IF(F3="","",IF(F3&lt;0.01,"**",IF(F3&lt;0.05,"*",IF(F3&lt;0.1,"†",""))))</f>
        <v/>
      </c>
    </row>
    <row r="4" spans="1:16">
      <c r="A4">
        <v>2</v>
      </c>
      <c r="B4" t="s">
        <v>8</v>
      </c>
      <c r="C4">
        <v>457.90722851875302</v>
      </c>
      <c r="D4">
        <v>296.83451801197998</v>
      </c>
      <c r="E4">
        <v>-0.34805996011169299</v>
      </c>
      <c r="F4" s="10">
        <v>9.5575088974364605E-2</v>
      </c>
      <c r="G4" s="1" t="str">
        <f t="shared" si="0"/>
        <v>†</v>
      </c>
    </row>
    <row r="5" spans="1:16">
      <c r="A5">
        <v>3</v>
      </c>
      <c r="B5" t="s">
        <v>9</v>
      </c>
      <c r="C5">
        <v>246.22669905485901</v>
      </c>
      <c r="D5">
        <v>211.80479806210599</v>
      </c>
      <c r="E5">
        <v>-0.16404600688014701</v>
      </c>
      <c r="F5" s="10">
        <v>0.443695857711353</v>
      </c>
      <c r="G5" s="1" t="str">
        <f t="shared" si="0"/>
        <v/>
      </c>
    </row>
    <row r="6" spans="1:16">
      <c r="A6">
        <v>4</v>
      </c>
      <c r="B6" t="s">
        <v>10</v>
      </c>
      <c r="C6">
        <v>2.4644840925564702</v>
      </c>
      <c r="D6">
        <v>1.4004588174291099</v>
      </c>
      <c r="E6">
        <v>4.2107727575584897E-2</v>
      </c>
      <c r="F6" s="10">
        <v>0.84511203537701496</v>
      </c>
      <c r="G6" s="1" t="str">
        <f t="shared" si="0"/>
        <v/>
      </c>
    </row>
    <row r="7" spans="1:16">
      <c r="A7">
        <v>5</v>
      </c>
      <c r="B7" s="8" t="s">
        <v>11</v>
      </c>
      <c r="C7">
        <v>429.416666666666</v>
      </c>
      <c r="D7">
        <v>282.22566571608701</v>
      </c>
      <c r="E7">
        <v>-0.43618201941062101</v>
      </c>
      <c r="F7" s="10">
        <v>3.3104960317982997E-2</v>
      </c>
      <c r="G7" s="1" t="str">
        <f t="shared" si="0"/>
        <v>*</v>
      </c>
    </row>
    <row r="8" spans="1:16">
      <c r="A8">
        <v>6</v>
      </c>
      <c r="B8" s="8" t="s">
        <v>12</v>
      </c>
      <c r="C8">
        <v>243.166666666666</v>
      </c>
      <c r="D8">
        <v>215.408075263878</v>
      </c>
      <c r="E8">
        <v>-0.205808944761352</v>
      </c>
      <c r="F8" s="10">
        <v>0.33463922057798801</v>
      </c>
      <c r="G8" s="1" t="str">
        <f t="shared" si="0"/>
        <v/>
      </c>
    </row>
    <row r="9" spans="1:16">
      <c r="A9">
        <v>7</v>
      </c>
      <c r="B9" s="8" t="s">
        <v>13</v>
      </c>
      <c r="C9">
        <v>2.2847499999999998</v>
      </c>
      <c r="D9">
        <v>1.2140422236616499</v>
      </c>
      <c r="E9">
        <v>-9.3258442523427604E-2</v>
      </c>
      <c r="F9" s="10">
        <v>0.66470353175633701</v>
      </c>
      <c r="G9" s="1" t="str">
        <f t="shared" si="0"/>
        <v/>
      </c>
    </row>
    <row r="10" spans="1:16">
      <c r="A10">
        <v>8</v>
      </c>
      <c r="B10" s="8" t="s">
        <v>14</v>
      </c>
      <c r="C10">
        <v>16.588604332359601</v>
      </c>
      <c r="D10">
        <v>3.4059951299322901</v>
      </c>
      <c r="E10">
        <v>5.9895748942897599E-2</v>
      </c>
      <c r="F10" s="10">
        <v>0.78100219826947404</v>
      </c>
      <c r="G10" s="1" t="str">
        <f t="shared" si="0"/>
        <v/>
      </c>
    </row>
    <row r="11" spans="1:16">
      <c r="A11">
        <v>9</v>
      </c>
      <c r="B11" s="8" t="s">
        <v>15</v>
      </c>
      <c r="C11">
        <v>29.319821006159099</v>
      </c>
      <c r="D11">
        <v>6.4945834148960397</v>
      </c>
      <c r="E11">
        <v>8.2369672530300198E-2</v>
      </c>
      <c r="F11" s="10">
        <v>0.70198903268933599</v>
      </c>
      <c r="G11" s="1" t="str">
        <f t="shared" si="0"/>
        <v/>
      </c>
    </row>
    <row r="12" spans="1:16">
      <c r="A12">
        <v>10</v>
      </c>
      <c r="B12" s="8" t="s">
        <v>16</v>
      </c>
      <c r="C12">
        <v>0.49811794067583698</v>
      </c>
      <c r="D12">
        <v>0.11754794061964501</v>
      </c>
      <c r="E12">
        <v>0.131680913306822</v>
      </c>
      <c r="F12" s="10">
        <v>0.53964859882046101</v>
      </c>
      <c r="G12" s="1" t="str">
        <f t="shared" si="0"/>
        <v/>
      </c>
    </row>
    <row r="13" spans="1:16">
      <c r="A13">
        <v>11</v>
      </c>
      <c r="B13" s="8" t="s">
        <v>17</v>
      </c>
      <c r="C13">
        <v>8.4569661356429293E-2</v>
      </c>
      <c r="D13">
        <v>7.4178586132635504E-2</v>
      </c>
      <c r="E13">
        <v>8.7587692461181296E-2</v>
      </c>
      <c r="F13" s="10">
        <v>0.68403180812091702</v>
      </c>
      <c r="G13" s="1" t="str">
        <f t="shared" si="0"/>
        <v/>
      </c>
    </row>
    <row r="14" spans="1:16">
      <c r="A14">
        <v>12</v>
      </c>
      <c r="B14" s="8" t="s">
        <v>18</v>
      </c>
      <c r="C14">
        <v>0.168720766708333</v>
      </c>
      <c r="D14">
        <v>0.124067333021638</v>
      </c>
      <c r="E14">
        <v>0.38004455813167098</v>
      </c>
      <c r="F14" s="10">
        <v>6.6970955565063106E-2</v>
      </c>
      <c r="G14" s="1" t="str">
        <f t="shared" si="0"/>
        <v>†</v>
      </c>
      <c r="I14" s="6" t="s">
        <v>56</v>
      </c>
      <c r="J14" s="6"/>
      <c r="K14" s="6"/>
      <c r="L14" s="6"/>
      <c r="M14" s="6"/>
    </row>
    <row r="15" spans="1:16">
      <c r="A15">
        <v>13</v>
      </c>
      <c r="B15" s="8" t="s">
        <v>19</v>
      </c>
      <c r="C15">
        <v>0.128250193791666</v>
      </c>
      <c r="D15">
        <v>0.15127611528346099</v>
      </c>
      <c r="E15">
        <v>5.5828370473815898E-2</v>
      </c>
      <c r="F15" s="10">
        <v>0.79555552305403099</v>
      </c>
      <c r="G15" s="1" t="str">
        <f t="shared" si="0"/>
        <v/>
      </c>
      <c r="I15" t="s">
        <v>58</v>
      </c>
    </row>
    <row r="16" spans="1:16">
      <c r="A16">
        <v>14</v>
      </c>
      <c r="B16" s="8" t="s">
        <v>20</v>
      </c>
      <c r="C16">
        <v>0.13165466575000001</v>
      </c>
      <c r="D16">
        <v>0.131323513349763</v>
      </c>
      <c r="E16">
        <v>0.24920284123738401</v>
      </c>
      <c r="F16" s="10">
        <v>0.24027200985578601</v>
      </c>
      <c r="G16" s="1" t="str">
        <f t="shared" si="0"/>
        <v/>
      </c>
      <c r="I16" t="s">
        <v>57</v>
      </c>
    </row>
    <row r="17" spans="1:7">
      <c r="A17">
        <v>15</v>
      </c>
      <c r="B17" s="8" t="s">
        <v>21</v>
      </c>
      <c r="C17">
        <v>0.14287520879166599</v>
      </c>
      <c r="D17">
        <v>0.119290426599199</v>
      </c>
      <c r="E17">
        <v>0.24680048779557001</v>
      </c>
      <c r="F17" s="10">
        <v>0.24498368862633699</v>
      </c>
      <c r="G17" s="1" t="str">
        <f t="shared" si="0"/>
        <v/>
      </c>
    </row>
    <row r="18" spans="1:7" ht="21" customHeight="1">
      <c r="A18">
        <v>16</v>
      </c>
      <c r="B18" t="s">
        <v>22</v>
      </c>
      <c r="C18">
        <v>0.43624916666666602</v>
      </c>
      <c r="D18">
        <v>0.1195400844179</v>
      </c>
      <c r="E18">
        <v>-0.128124620820356</v>
      </c>
      <c r="F18" s="10">
        <v>0.55074803158530905</v>
      </c>
      <c r="G18" s="1" t="str">
        <f t="shared" si="0"/>
        <v/>
      </c>
    </row>
    <row r="19" spans="1:7">
      <c r="A19">
        <v>17</v>
      </c>
      <c r="B19" t="s">
        <v>23</v>
      </c>
      <c r="C19">
        <v>0.486451666666666</v>
      </c>
      <c r="D19">
        <v>0.115757302061492</v>
      </c>
      <c r="E19">
        <v>-8.9230671242952891E-3</v>
      </c>
      <c r="F19" s="10">
        <v>0.96699218027655998</v>
      </c>
      <c r="G19" s="1" t="str">
        <f t="shared" si="0"/>
        <v/>
      </c>
    </row>
    <row r="20" spans="1:7">
      <c r="A20">
        <v>18</v>
      </c>
      <c r="B20" t="s">
        <v>24</v>
      </c>
      <c r="C20">
        <v>0.56556625000000005</v>
      </c>
      <c r="D20">
        <v>0.100887123427311</v>
      </c>
      <c r="E20">
        <v>-3.0797889715251402E-2</v>
      </c>
      <c r="F20" s="10">
        <v>0.88640293016094496</v>
      </c>
      <c r="G20" s="1" t="str">
        <f t="shared" si="0"/>
        <v/>
      </c>
    </row>
    <row r="21" spans="1:7">
      <c r="A21">
        <v>19</v>
      </c>
      <c r="B21" t="s">
        <v>25</v>
      </c>
      <c r="C21">
        <v>0.49608902775000002</v>
      </c>
      <c r="D21">
        <v>0.104770712894577</v>
      </c>
      <c r="E21">
        <v>-6.1900404203032999E-2</v>
      </c>
      <c r="F21" s="10">
        <v>0.77385525739491301</v>
      </c>
      <c r="G21" s="1" t="str">
        <f t="shared" si="0"/>
        <v/>
      </c>
    </row>
    <row r="22" spans="1:7">
      <c r="A22">
        <v>20</v>
      </c>
      <c r="B22" t="s">
        <v>26</v>
      </c>
      <c r="C22">
        <v>208.997832803325</v>
      </c>
      <c r="D22">
        <v>398.01015908326502</v>
      </c>
      <c r="E22">
        <v>0.124184184927793</v>
      </c>
      <c r="F22" s="10">
        <v>0.56316697264184601</v>
      </c>
      <c r="G22" s="1" t="str">
        <f t="shared" si="0"/>
        <v/>
      </c>
    </row>
    <row r="23" spans="1:7">
      <c r="A23">
        <v>21</v>
      </c>
      <c r="B23" t="s">
        <v>27</v>
      </c>
      <c r="C23">
        <v>285.41229542133499</v>
      </c>
      <c r="D23">
        <v>276.499840903338</v>
      </c>
      <c r="E23">
        <v>0.18858176065928101</v>
      </c>
      <c r="F23" s="10">
        <v>0.377508961373479</v>
      </c>
      <c r="G23" s="1" t="str">
        <f t="shared" si="0"/>
        <v/>
      </c>
    </row>
    <row r="24" spans="1:7">
      <c r="A24">
        <v>22</v>
      </c>
      <c r="B24" t="s">
        <v>28</v>
      </c>
      <c r="C24">
        <v>3.2164385963369298E-2</v>
      </c>
      <c r="D24">
        <v>2.68741175552233</v>
      </c>
      <c r="E24">
        <v>-0.24788713872346499</v>
      </c>
      <c r="F24" s="10">
        <v>0.242845055951178</v>
      </c>
      <c r="G24" s="1" t="str">
        <f t="shared" si="0"/>
        <v/>
      </c>
    </row>
    <row r="25" spans="1:7">
      <c r="A25">
        <v>23</v>
      </c>
      <c r="B25" t="s">
        <v>29</v>
      </c>
      <c r="C25">
        <v>26.625</v>
      </c>
      <c r="D25">
        <v>8.4054173999074298</v>
      </c>
      <c r="E25">
        <v>0.37452912778514003</v>
      </c>
      <c r="F25" s="10">
        <v>7.1365837915641994E-2</v>
      </c>
      <c r="G25" s="1" t="str">
        <f t="shared" si="0"/>
        <v>†</v>
      </c>
    </row>
    <row r="26" spans="1:7">
      <c r="A26">
        <v>24</v>
      </c>
      <c r="B26" t="s">
        <v>30</v>
      </c>
      <c r="C26">
        <v>20.731096035282299</v>
      </c>
      <c r="D26">
        <v>4.5923688094916804</v>
      </c>
      <c r="E26">
        <v>8.2195596736502397E-2</v>
      </c>
      <c r="F26" s="10">
        <v>0.70259083341293804</v>
      </c>
      <c r="G26" s="1" t="str">
        <f t="shared" si="0"/>
        <v/>
      </c>
    </row>
    <row r="27" spans="1:7">
      <c r="A27">
        <v>25</v>
      </c>
      <c r="B27" t="s">
        <v>31</v>
      </c>
      <c r="C27">
        <v>53.9455036380199</v>
      </c>
      <c r="D27">
        <v>13.191945248283</v>
      </c>
      <c r="E27">
        <v>0.26558035059915103</v>
      </c>
      <c r="F27" s="10">
        <v>0.20973695457989899</v>
      </c>
      <c r="G27" s="1" t="str">
        <f t="shared" si="0"/>
        <v/>
      </c>
    </row>
    <row r="28" spans="1:7">
      <c r="A28">
        <v>26</v>
      </c>
      <c r="B28" t="s">
        <v>32</v>
      </c>
      <c r="C28">
        <v>3631.51390890005</v>
      </c>
      <c r="D28">
        <v>1507.8507610945801</v>
      </c>
      <c r="E28">
        <v>0.194428472238867</v>
      </c>
      <c r="F28" s="10">
        <v>0.36262023886617001</v>
      </c>
      <c r="G28" s="1" t="str">
        <f t="shared" si="0"/>
        <v/>
      </c>
    </row>
    <row r="29" spans="1:7">
      <c r="A29">
        <v>27</v>
      </c>
      <c r="B29" t="s">
        <v>33</v>
      </c>
      <c r="C29">
        <v>0.39216934518736002</v>
      </c>
      <c r="D29">
        <v>7.1664658714225907E-2</v>
      </c>
      <c r="E29">
        <v>-0.20325643581171701</v>
      </c>
      <c r="F29" s="10">
        <v>0.34079940843184098</v>
      </c>
      <c r="G29" s="1" t="str">
        <f t="shared" si="0"/>
        <v/>
      </c>
    </row>
    <row r="30" spans="1:7">
      <c r="A30">
        <v>28</v>
      </c>
      <c r="B30" t="s">
        <v>34</v>
      </c>
      <c r="C30">
        <v>0.18258487803443199</v>
      </c>
      <c r="D30">
        <v>8.61980827520549E-2</v>
      </c>
      <c r="E30">
        <v>-0.28876848522602699</v>
      </c>
      <c r="F30" s="10">
        <v>0.17115130150774199</v>
      </c>
      <c r="G30" s="1" t="str">
        <f t="shared" si="0"/>
        <v/>
      </c>
    </row>
    <row r="31" spans="1:7">
      <c r="A31">
        <v>29</v>
      </c>
      <c r="B31" t="s">
        <v>35</v>
      </c>
      <c r="C31">
        <v>65.809441377813798</v>
      </c>
      <c r="D31">
        <v>14.1115984045695</v>
      </c>
      <c r="E31">
        <v>4.55222751679632E-2</v>
      </c>
      <c r="F31" s="10">
        <v>0.83271831706096</v>
      </c>
      <c r="G31" s="1" t="str">
        <f t="shared" si="0"/>
        <v/>
      </c>
    </row>
    <row r="32" spans="1:7">
      <c r="A32">
        <v>30</v>
      </c>
      <c r="B32" t="s">
        <v>36</v>
      </c>
      <c r="C32">
        <v>34.190558622186103</v>
      </c>
      <c r="D32">
        <v>14.1115984045695</v>
      </c>
      <c r="E32">
        <v>-4.5522275167963297E-2</v>
      </c>
      <c r="F32" s="10">
        <v>0.83271831706096</v>
      </c>
      <c r="G32" s="1" t="str">
        <f t="shared" si="0"/>
        <v/>
      </c>
    </row>
    <row r="35" spans="2:7">
      <c r="B35" s="7" t="s">
        <v>65</v>
      </c>
      <c r="C35" s="7"/>
      <c r="D35" s="7"/>
      <c r="E35" s="7"/>
      <c r="F35" s="7"/>
    </row>
    <row r="36" spans="2:7">
      <c r="B36" s="2"/>
      <c r="C36" s="3" t="s">
        <v>37</v>
      </c>
      <c r="D36" s="3" t="s">
        <v>38</v>
      </c>
      <c r="E36" s="3" t="s">
        <v>39</v>
      </c>
      <c r="F36" s="3" t="s">
        <v>5</v>
      </c>
    </row>
    <row r="37" spans="2:7">
      <c r="B37" t="s">
        <v>40</v>
      </c>
      <c r="C37" s="4">
        <f>ROUND(C2,2)</f>
        <v>76.989999999999995</v>
      </c>
      <c r="D37" s="4">
        <f>ROUND(D2,2)</f>
        <v>7.69</v>
      </c>
      <c r="E37" s="5">
        <f>ROUND(E2,3)</f>
        <v>8.4000000000000005E-2</v>
      </c>
      <c r="F37" s="5">
        <f>ROUND(F2,3)</f>
        <v>0.69499999999999995</v>
      </c>
      <c r="G37" s="1" t="str">
        <f>IF(F37="","",IF(F37&lt;0.01,"**",IF(F37&lt;0.05,"*",IF(F37&lt;0.1,"†",""))))</f>
        <v/>
      </c>
    </row>
    <row r="38" spans="2:7">
      <c r="B38" t="s">
        <v>41</v>
      </c>
      <c r="C38" s="4">
        <f>ROUND(C3,2)</f>
        <v>786.84</v>
      </c>
      <c r="D38" s="4">
        <f>ROUND(D3,2)</f>
        <v>75.98</v>
      </c>
      <c r="E38" s="5">
        <f>ROUND(E3,3)</f>
        <v>-7.4999999999999997E-2</v>
      </c>
      <c r="F38" s="5">
        <f>ROUND(F3,3)</f>
        <v>0.72599999999999998</v>
      </c>
      <c r="G38" s="1" t="str">
        <f t="shared" ref="G38:G49" si="1">IF(F38="","",IF(F38&lt;0.01,"**",IF(F38&lt;0.05,"*",IF(F38&lt;0.1,"†",""))))</f>
        <v/>
      </c>
    </row>
    <row r="39" spans="2:7">
      <c r="B39" t="s">
        <v>0</v>
      </c>
      <c r="C39" s="4">
        <f>ROUND(C7,2)</f>
        <v>429.42</v>
      </c>
      <c r="D39" s="4">
        <f>ROUND(D7,2)</f>
        <v>282.23</v>
      </c>
      <c r="E39" s="5">
        <f>ROUND(E7,3)</f>
        <v>-0.436</v>
      </c>
      <c r="F39" s="5">
        <f>ROUND(F7,3)</f>
        <v>3.3000000000000002E-2</v>
      </c>
      <c r="G39" s="1" t="str">
        <f t="shared" si="1"/>
        <v>*</v>
      </c>
    </row>
    <row r="40" spans="2:7">
      <c r="B40" t="s">
        <v>42</v>
      </c>
      <c r="C40" s="4">
        <f t="shared" ref="C40:D40" si="2">ROUND(C8,2)</f>
        <v>243.17</v>
      </c>
      <c r="D40" s="4">
        <f t="shared" si="2"/>
        <v>215.41</v>
      </c>
      <c r="E40" s="5">
        <f t="shared" ref="E40:F40" si="3">ROUND(E8,3)</f>
        <v>-0.20599999999999999</v>
      </c>
      <c r="F40" s="5">
        <f t="shared" si="3"/>
        <v>0.33500000000000002</v>
      </c>
      <c r="G40" s="1" t="str">
        <f t="shared" si="1"/>
        <v/>
      </c>
    </row>
    <row r="41" spans="2:7">
      <c r="B41" t="s">
        <v>43</v>
      </c>
      <c r="C41" s="4">
        <f t="shared" ref="C41:D41" si="4">ROUND(C9,2)</f>
        <v>2.2799999999999998</v>
      </c>
      <c r="D41" s="4">
        <f t="shared" si="4"/>
        <v>1.21</v>
      </c>
      <c r="E41" s="5">
        <f t="shared" ref="E41:F41" si="5">ROUND(E9,3)</f>
        <v>-9.2999999999999999E-2</v>
      </c>
      <c r="F41" s="5">
        <f t="shared" si="5"/>
        <v>0.66500000000000004</v>
      </c>
      <c r="G41" s="1" t="str">
        <f t="shared" si="1"/>
        <v/>
      </c>
    </row>
    <row r="42" spans="2:7">
      <c r="B42" t="s">
        <v>61</v>
      </c>
      <c r="C42" s="4">
        <f t="shared" ref="C42:D42" si="6">ROUND(C10,2)</f>
        <v>16.59</v>
      </c>
      <c r="D42" s="4">
        <f t="shared" si="6"/>
        <v>3.41</v>
      </c>
      <c r="E42" s="5">
        <f t="shared" ref="E42:F42" si="7">ROUND(E10,3)</f>
        <v>0.06</v>
      </c>
      <c r="F42" s="5">
        <f t="shared" si="7"/>
        <v>0.78100000000000003</v>
      </c>
      <c r="G42" s="1" t="str">
        <f t="shared" si="1"/>
        <v/>
      </c>
    </row>
    <row r="43" spans="2:7">
      <c r="B43" t="s">
        <v>64</v>
      </c>
      <c r="C43" s="4">
        <f t="shared" ref="C43:D43" si="8">ROUND(C11,2)</f>
        <v>29.32</v>
      </c>
      <c r="D43" s="4">
        <f t="shared" si="8"/>
        <v>6.49</v>
      </c>
      <c r="E43" s="5">
        <f t="shared" ref="E43:F43" si="9">ROUND(E11,3)</f>
        <v>8.2000000000000003E-2</v>
      </c>
      <c r="F43" s="5">
        <f t="shared" si="9"/>
        <v>0.70199999999999996</v>
      </c>
      <c r="G43" s="1" t="str">
        <f t="shared" si="1"/>
        <v/>
      </c>
    </row>
    <row r="44" spans="2:7">
      <c r="B44" t="s">
        <v>62</v>
      </c>
      <c r="C44" s="4">
        <f t="shared" ref="C44:D44" si="10">ROUND(C12,2)</f>
        <v>0.5</v>
      </c>
      <c r="D44" s="4">
        <f t="shared" si="10"/>
        <v>0.12</v>
      </c>
      <c r="E44" s="5">
        <f t="shared" ref="E44:F44" si="11">ROUND(E12,3)</f>
        <v>0.13200000000000001</v>
      </c>
      <c r="F44" s="5">
        <f t="shared" si="11"/>
        <v>0.54</v>
      </c>
      <c r="G44" s="1" t="str">
        <f t="shared" si="1"/>
        <v/>
      </c>
    </row>
    <row r="45" spans="2:7">
      <c r="B45" t="s">
        <v>63</v>
      </c>
      <c r="C45" s="4">
        <f t="shared" ref="C45:D45" si="12">ROUND(C13,2)</f>
        <v>0.08</v>
      </c>
      <c r="D45" s="4">
        <f t="shared" si="12"/>
        <v>7.0000000000000007E-2</v>
      </c>
      <c r="E45" s="5">
        <f t="shared" ref="E45:F45" si="13">ROUND(E13,3)</f>
        <v>8.7999999999999995E-2</v>
      </c>
      <c r="F45" s="5">
        <f t="shared" si="13"/>
        <v>0.68400000000000005</v>
      </c>
      <c r="G45" s="1" t="str">
        <f t="shared" si="1"/>
        <v/>
      </c>
    </row>
    <row r="46" spans="2:7">
      <c r="B46" t="s">
        <v>44</v>
      </c>
      <c r="C46" s="4">
        <f t="shared" ref="C46:D46" si="14">ROUND(C14,2)</f>
        <v>0.17</v>
      </c>
      <c r="D46" s="4">
        <f t="shared" si="14"/>
        <v>0.12</v>
      </c>
      <c r="E46" s="5">
        <f t="shared" ref="E46:F46" si="15">ROUND(E14,3)</f>
        <v>0.38</v>
      </c>
      <c r="F46" s="5">
        <f t="shared" si="15"/>
        <v>6.7000000000000004E-2</v>
      </c>
      <c r="G46" s="1" t="str">
        <f t="shared" si="1"/>
        <v>†</v>
      </c>
    </row>
    <row r="47" spans="2:7">
      <c r="B47" t="s">
        <v>45</v>
      </c>
      <c r="C47" s="4">
        <f t="shared" ref="C47:D47" si="16">ROUND(C15,2)</f>
        <v>0.13</v>
      </c>
      <c r="D47" s="4">
        <f t="shared" si="16"/>
        <v>0.15</v>
      </c>
      <c r="E47" s="5">
        <f t="shared" ref="E47:F47" si="17">ROUND(E15,3)</f>
        <v>5.6000000000000001E-2</v>
      </c>
      <c r="F47" s="5">
        <f t="shared" si="17"/>
        <v>0.79600000000000004</v>
      </c>
      <c r="G47" s="1" t="str">
        <f t="shared" si="1"/>
        <v/>
      </c>
    </row>
    <row r="48" spans="2:7">
      <c r="B48" t="s">
        <v>46</v>
      </c>
      <c r="C48" s="4">
        <f t="shared" ref="C48:D48" si="18">ROUND(C16,2)</f>
        <v>0.13</v>
      </c>
      <c r="D48" s="4">
        <f t="shared" si="18"/>
        <v>0.13</v>
      </c>
      <c r="E48" s="5">
        <f t="shared" ref="E48:F48" si="19">ROUND(E16,3)</f>
        <v>0.249</v>
      </c>
      <c r="F48" s="5">
        <f t="shared" si="19"/>
        <v>0.24</v>
      </c>
      <c r="G48" s="1" t="str">
        <f t="shared" si="1"/>
        <v/>
      </c>
    </row>
    <row r="49" spans="2:7">
      <c r="B49" t="s">
        <v>60</v>
      </c>
      <c r="C49" s="4">
        <f t="shared" ref="C49:D49" si="20">ROUND(C17,2)</f>
        <v>0.14000000000000001</v>
      </c>
      <c r="D49" s="4">
        <f t="shared" si="20"/>
        <v>0.12</v>
      </c>
      <c r="E49" s="5">
        <f t="shared" ref="E49:F49" si="21">ROUND(E17,3)</f>
        <v>0.247</v>
      </c>
      <c r="F49" s="5">
        <f t="shared" si="21"/>
        <v>0.245</v>
      </c>
      <c r="G49" s="1" t="str">
        <f t="shared" si="1"/>
        <v/>
      </c>
    </row>
    <row r="51" spans="2:7">
      <c r="B51" s="7" t="s">
        <v>78</v>
      </c>
      <c r="C51" s="7"/>
      <c r="D51" s="7"/>
      <c r="E51" s="7"/>
      <c r="F51" s="7"/>
    </row>
    <row r="52" spans="2:7">
      <c r="B52" s="6" t="s">
        <v>79</v>
      </c>
      <c r="C52" s="6"/>
      <c r="D52" s="6"/>
      <c r="E52" s="6"/>
      <c r="F52" s="6"/>
    </row>
    <row r="53" spans="2:7">
      <c r="B53" s="13"/>
      <c r="C53" s="13" t="s">
        <v>2</v>
      </c>
      <c r="D53" s="13" t="s">
        <v>3</v>
      </c>
      <c r="E53" s="13" t="s">
        <v>4</v>
      </c>
      <c r="F53" s="13" t="s">
        <v>5</v>
      </c>
    </row>
    <row r="54" spans="2:7">
      <c r="B54" s="12" t="s">
        <v>66</v>
      </c>
      <c r="C54" s="4">
        <f>C37</f>
        <v>76.989999999999995</v>
      </c>
      <c r="D54" s="4">
        <f t="shared" ref="D54:E54" si="22">D37</f>
        <v>7.69</v>
      </c>
      <c r="E54" s="5">
        <f t="shared" si="22"/>
        <v>8.4000000000000005E-2</v>
      </c>
      <c r="F54" s="12" t="str">
        <f>F37&amp;G37</f>
        <v>0.695</v>
      </c>
    </row>
    <row r="55" spans="2:7">
      <c r="B55" s="12" t="s">
        <v>67</v>
      </c>
      <c r="C55" s="4">
        <f t="shared" ref="C55:E66" si="23">C38</f>
        <v>786.84</v>
      </c>
      <c r="D55" s="4">
        <f t="shared" si="23"/>
        <v>75.98</v>
      </c>
      <c r="E55" s="5">
        <f t="shared" si="23"/>
        <v>-7.4999999999999997E-2</v>
      </c>
      <c r="F55" s="12" t="str">
        <f t="shared" ref="F55:F66" si="24">F38&amp;G38</f>
        <v>0.726</v>
      </c>
    </row>
    <row r="56" spans="2:7">
      <c r="B56" s="12" t="s">
        <v>68</v>
      </c>
      <c r="C56" s="4">
        <f t="shared" si="23"/>
        <v>429.42</v>
      </c>
      <c r="D56" s="4">
        <f t="shared" si="23"/>
        <v>282.23</v>
      </c>
      <c r="E56" s="5">
        <f t="shared" si="23"/>
        <v>-0.436</v>
      </c>
      <c r="F56" s="12" t="str">
        <f t="shared" si="24"/>
        <v>0.033*</v>
      </c>
    </row>
    <row r="57" spans="2:7">
      <c r="B57" s="12" t="s">
        <v>69</v>
      </c>
      <c r="C57" s="4">
        <f t="shared" si="23"/>
        <v>243.17</v>
      </c>
      <c r="D57" s="4">
        <f t="shared" si="23"/>
        <v>215.41</v>
      </c>
      <c r="E57" s="5">
        <f t="shared" si="23"/>
        <v>-0.20599999999999999</v>
      </c>
      <c r="F57" s="12" t="str">
        <f t="shared" si="24"/>
        <v>0.335</v>
      </c>
    </row>
    <row r="58" spans="2:7">
      <c r="B58" s="12" t="s">
        <v>70</v>
      </c>
      <c r="C58" s="4">
        <f t="shared" si="23"/>
        <v>2.2799999999999998</v>
      </c>
      <c r="D58" s="4">
        <f t="shared" si="23"/>
        <v>1.21</v>
      </c>
      <c r="E58" s="5">
        <f t="shared" si="23"/>
        <v>-9.2999999999999999E-2</v>
      </c>
      <c r="F58" s="12" t="str">
        <f t="shared" si="24"/>
        <v>0.665</v>
      </c>
    </row>
    <row r="59" spans="2:7">
      <c r="B59" s="12" t="s">
        <v>14</v>
      </c>
      <c r="C59" s="4">
        <f t="shared" si="23"/>
        <v>16.59</v>
      </c>
      <c r="D59" s="4">
        <f t="shared" si="23"/>
        <v>3.41</v>
      </c>
      <c r="E59" s="5">
        <f t="shared" si="23"/>
        <v>0.06</v>
      </c>
      <c r="F59" s="12" t="str">
        <f t="shared" si="24"/>
        <v>0.781</v>
      </c>
    </row>
    <row r="60" spans="2:7">
      <c r="B60" s="12" t="s">
        <v>15</v>
      </c>
      <c r="C60" s="4">
        <f t="shared" si="23"/>
        <v>29.32</v>
      </c>
      <c r="D60" s="4">
        <f t="shared" si="23"/>
        <v>6.49</v>
      </c>
      <c r="E60" s="5">
        <f t="shared" si="23"/>
        <v>8.2000000000000003E-2</v>
      </c>
      <c r="F60" s="12" t="str">
        <f t="shared" si="24"/>
        <v>0.702</v>
      </c>
    </row>
    <row r="61" spans="2:7">
      <c r="B61" s="12" t="s">
        <v>16</v>
      </c>
      <c r="C61" s="4">
        <f t="shared" si="23"/>
        <v>0.5</v>
      </c>
      <c r="D61" s="4">
        <f t="shared" si="23"/>
        <v>0.12</v>
      </c>
      <c r="E61" s="5">
        <f t="shared" si="23"/>
        <v>0.13200000000000001</v>
      </c>
      <c r="F61" s="12" t="str">
        <f t="shared" si="24"/>
        <v>0.54</v>
      </c>
    </row>
    <row r="62" spans="2:7">
      <c r="B62" s="12" t="s">
        <v>17</v>
      </c>
      <c r="C62" s="4">
        <f t="shared" si="23"/>
        <v>0.08</v>
      </c>
      <c r="D62" s="4">
        <f t="shared" si="23"/>
        <v>7.0000000000000007E-2</v>
      </c>
      <c r="E62" s="5">
        <f t="shared" si="23"/>
        <v>8.7999999999999995E-2</v>
      </c>
      <c r="F62" s="12" t="str">
        <f t="shared" si="24"/>
        <v>0.684</v>
      </c>
    </row>
    <row r="63" spans="2:7">
      <c r="B63" s="12" t="s">
        <v>71</v>
      </c>
      <c r="C63" s="4">
        <f t="shared" si="23"/>
        <v>0.17</v>
      </c>
      <c r="D63" s="4">
        <f t="shared" si="23"/>
        <v>0.12</v>
      </c>
      <c r="E63" s="5">
        <f t="shared" si="23"/>
        <v>0.38</v>
      </c>
      <c r="F63" s="12" t="str">
        <f t="shared" si="24"/>
        <v>0.067†</v>
      </c>
    </row>
    <row r="64" spans="2:7">
      <c r="B64" s="12" t="s">
        <v>72</v>
      </c>
      <c r="C64" s="4">
        <f t="shared" si="23"/>
        <v>0.13</v>
      </c>
      <c r="D64" s="4">
        <f t="shared" si="23"/>
        <v>0.15</v>
      </c>
      <c r="E64" s="5">
        <f t="shared" si="23"/>
        <v>5.6000000000000001E-2</v>
      </c>
      <c r="F64" s="12" t="str">
        <f t="shared" si="24"/>
        <v>0.796</v>
      </c>
    </row>
    <row r="65" spans="2:6">
      <c r="B65" s="12" t="s">
        <v>73</v>
      </c>
      <c r="C65" s="4">
        <f t="shared" si="23"/>
        <v>0.13</v>
      </c>
      <c r="D65" s="4">
        <f t="shared" si="23"/>
        <v>0.13</v>
      </c>
      <c r="E65" s="5">
        <f t="shared" si="23"/>
        <v>0.249</v>
      </c>
      <c r="F65" s="12" t="str">
        <f t="shared" si="24"/>
        <v>0.24</v>
      </c>
    </row>
    <row r="66" spans="2:6">
      <c r="B66" s="12" t="s">
        <v>59</v>
      </c>
      <c r="C66" s="4">
        <f t="shared" si="23"/>
        <v>0.14000000000000001</v>
      </c>
      <c r="D66" s="4">
        <f t="shared" si="23"/>
        <v>0.12</v>
      </c>
      <c r="E66" s="5">
        <f t="shared" si="23"/>
        <v>0.247</v>
      </c>
      <c r="F66" s="12" t="str">
        <f t="shared" si="24"/>
        <v>0.245</v>
      </c>
    </row>
  </sheetData>
  <mergeCells count="5">
    <mergeCell ref="B35:F35"/>
    <mergeCell ref="I2:P2"/>
    <mergeCell ref="I14:M14"/>
    <mergeCell ref="B51:F51"/>
    <mergeCell ref="B52:F52"/>
  </mergeCells>
  <phoneticPr fontId="18"/>
  <hyperlinks>
    <hyperlink ref="I2" r:id="rId1" xr:uid="{A85CE26A-6E4A-754A-B7E4-33FB21470971}"/>
  </hyperlinks>
  <pageMargins left="0.75" right="0.75" top="1" bottom="1" header="0.5" footer="0.5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3D0E3-E727-DC46-BDD6-37116D0DB224}">
  <dimension ref="A1:L68"/>
  <sheetViews>
    <sheetView zoomScale="50" workbookViewId="0">
      <selection activeCell="B52" sqref="B52:F53"/>
    </sheetView>
  </sheetViews>
  <sheetFormatPr baseColWidth="10" defaultRowHeight="20"/>
  <sheetData>
    <row r="1" spans="1:12">
      <c r="B1" t="s">
        <v>1</v>
      </c>
      <c r="C1" s="10" t="s">
        <v>47</v>
      </c>
      <c r="D1" t="s">
        <v>48</v>
      </c>
      <c r="E1" t="s">
        <v>49</v>
      </c>
      <c r="F1" t="s">
        <v>50</v>
      </c>
      <c r="G1" s="10" t="s">
        <v>51</v>
      </c>
      <c r="H1" t="s">
        <v>52</v>
      </c>
      <c r="I1" t="s">
        <v>53</v>
      </c>
      <c r="J1" t="s">
        <v>54</v>
      </c>
    </row>
    <row r="2" spans="1:12">
      <c r="A2">
        <v>0</v>
      </c>
      <c r="B2" s="8" t="s">
        <v>6</v>
      </c>
      <c r="C2" s="10">
        <v>0.69529808234577195</v>
      </c>
      <c r="D2">
        <v>7.1079236601819798E-3</v>
      </c>
      <c r="E2">
        <v>-3.8023534355264101E-2</v>
      </c>
      <c r="F2">
        <v>1.9815237048982699E-2</v>
      </c>
      <c r="G2" s="10">
        <v>0.64385190053420405</v>
      </c>
      <c r="H2">
        <v>1.7403102666554201E-2</v>
      </c>
      <c r="I2">
        <v>-7.6177554222345498E-2</v>
      </c>
      <c r="J2">
        <v>2.93880959528014E-3</v>
      </c>
      <c r="K2" s="1" t="str">
        <f>IF(C2="","",IF(C2&lt;0.01,"**",IF(C2&lt;0.05,"*",IF(C2&lt;0.1,"†",""))))</f>
        <v/>
      </c>
      <c r="L2" s="1" t="str">
        <f>IF(G2="","",IF(G2&lt;0.01,"**",IF(G2&lt;0.05,"*",IF(G2&lt;0.1,"†",""))))</f>
        <v/>
      </c>
    </row>
    <row r="3" spans="1:12">
      <c r="A3">
        <v>1</v>
      </c>
      <c r="B3" s="8" t="s">
        <v>7</v>
      </c>
      <c r="C3" s="10">
        <v>0.72611434700164401</v>
      </c>
      <c r="D3">
        <v>5.68956078479654E-3</v>
      </c>
      <c r="E3">
        <v>-3.95063682704399E-2</v>
      </c>
      <c r="F3">
        <v>-1.7939967509793401E-3</v>
      </c>
      <c r="G3" s="10">
        <v>0.75952540825984505</v>
      </c>
      <c r="H3">
        <v>1.0222516732266399E-2</v>
      </c>
      <c r="I3">
        <v>-8.4042005483708299E-2</v>
      </c>
      <c r="J3" s="9">
        <v>1.9279902997543601E-5</v>
      </c>
      <c r="K3" s="1" t="str">
        <f t="shared" ref="K3:K32" si="0">IF(C3="","",IF(C3&lt;0.01,"**",IF(C3&lt;0.05,"*",IF(C3&lt;0.1,"†",""))))</f>
        <v/>
      </c>
      <c r="L3" s="1" t="str">
        <f t="shared" ref="L3:L32" si="1">IF(G3="","",IF(G3&lt;0.01,"**",IF(G3&lt;0.05,"*",IF(G3&lt;0.1,"†",""))))</f>
        <v/>
      </c>
    </row>
    <row r="4" spans="1:12">
      <c r="A4">
        <v>2</v>
      </c>
      <c r="B4" t="s">
        <v>8</v>
      </c>
      <c r="C4" s="10">
        <v>9.55750889743648E-2</v>
      </c>
      <c r="D4">
        <v>0.121145735832953</v>
      </c>
      <c r="E4">
        <v>8.1197814734451798E-2</v>
      </c>
      <c r="F4">
        <v>-2.1189250951631302E-3</v>
      </c>
      <c r="G4" s="10">
        <v>0.92194719569829597</v>
      </c>
      <c r="H4">
        <v>0.12155709174712601</v>
      </c>
      <c r="I4">
        <v>3.7895862389710197E-2</v>
      </c>
      <c r="J4" s="9">
        <v>3.4072141167370399E-7</v>
      </c>
      <c r="K4" s="1" t="str">
        <f t="shared" si="0"/>
        <v>†</v>
      </c>
      <c r="L4" s="1" t="str">
        <f t="shared" si="1"/>
        <v/>
      </c>
    </row>
    <row r="5" spans="1:12">
      <c r="A5">
        <v>3</v>
      </c>
      <c r="B5" t="s">
        <v>9</v>
      </c>
      <c r="C5" s="10">
        <v>0.443695857711353</v>
      </c>
      <c r="D5">
        <v>2.69110923733216E-2</v>
      </c>
      <c r="E5">
        <v>-1.7320221609708999E-2</v>
      </c>
      <c r="F5">
        <v>-1.3996060471264901E-3</v>
      </c>
      <c r="G5" s="10">
        <v>0.45950761087273501</v>
      </c>
      <c r="H5">
        <v>5.2528060866568201E-2</v>
      </c>
      <c r="I5">
        <v>-3.7707361908044301E-2</v>
      </c>
      <c r="J5" s="9">
        <v>4.2967879227558203E-6</v>
      </c>
      <c r="K5" s="1" t="str">
        <f t="shared" si="0"/>
        <v/>
      </c>
      <c r="L5" s="1" t="str">
        <f t="shared" si="1"/>
        <v/>
      </c>
    </row>
    <row r="6" spans="1:12">
      <c r="A6">
        <v>4</v>
      </c>
      <c r="B6" t="s">
        <v>10</v>
      </c>
      <c r="C6" s="10">
        <v>0.84511203537701796</v>
      </c>
      <c r="D6">
        <v>1.77306072157978E-3</v>
      </c>
      <c r="E6">
        <v>-4.3600891063802799E-2</v>
      </c>
      <c r="F6">
        <v>5.4333465115061201E-2</v>
      </c>
      <c r="G6" s="10">
        <v>0.76961673662311703</v>
      </c>
      <c r="H6">
        <v>5.9398648803389298E-3</v>
      </c>
      <c r="I6">
        <v>-8.8732528940581298E-2</v>
      </c>
      <c r="J6">
        <v>-5.9398567853781503E-2</v>
      </c>
      <c r="K6" s="1" t="str">
        <f t="shared" si="0"/>
        <v/>
      </c>
      <c r="L6" s="1" t="str">
        <f t="shared" si="1"/>
        <v/>
      </c>
    </row>
    <row r="7" spans="1:12">
      <c r="A7">
        <v>5</v>
      </c>
      <c r="B7" s="8" t="s">
        <v>11</v>
      </c>
      <c r="C7" s="10">
        <v>3.3104960317982997E-2</v>
      </c>
      <c r="D7">
        <v>0.19025475405712799</v>
      </c>
      <c r="E7">
        <v>0.15344815196881501</v>
      </c>
      <c r="F7">
        <v>-2.79284731517775E-3</v>
      </c>
      <c r="G7" s="10">
        <v>0.65722794801626805</v>
      </c>
      <c r="H7">
        <v>0.19799291795433599</v>
      </c>
      <c r="I7">
        <v>0.12161129109284401</v>
      </c>
      <c r="J7" s="9">
        <v>1.62748851267626E-6</v>
      </c>
      <c r="K7" s="1" t="str">
        <f t="shared" si="0"/>
        <v>*</v>
      </c>
      <c r="L7" s="1" t="str">
        <f t="shared" si="1"/>
        <v/>
      </c>
    </row>
    <row r="8" spans="1:12">
      <c r="A8">
        <v>6</v>
      </c>
      <c r="B8" s="8" t="s">
        <v>12</v>
      </c>
      <c r="C8" s="10">
        <v>0.33463922057798901</v>
      </c>
      <c r="D8">
        <v>4.23573217437812E-2</v>
      </c>
      <c r="E8">
        <v>-1.17189090422864E-3</v>
      </c>
      <c r="F8">
        <v>-1.7265462101515501E-3</v>
      </c>
      <c r="G8" s="10">
        <v>0.38760046127741898</v>
      </c>
      <c r="H8">
        <v>7.65878083730758E-2</v>
      </c>
      <c r="I8">
        <v>-1.1356209877107301E-2</v>
      </c>
      <c r="J8" s="9">
        <v>4.3954642294972399E-6</v>
      </c>
      <c r="K8" s="1" t="str">
        <f t="shared" si="0"/>
        <v/>
      </c>
      <c r="L8" s="1" t="str">
        <f t="shared" si="1"/>
        <v/>
      </c>
    </row>
    <row r="9" spans="1:12">
      <c r="A9">
        <v>7</v>
      </c>
      <c r="B9" s="8" t="s">
        <v>13</v>
      </c>
      <c r="C9" s="10">
        <v>0.66470353175633601</v>
      </c>
      <c r="D9">
        <v>8.6971371018954493E-3</v>
      </c>
      <c r="E9">
        <v>-3.63620839389273E-2</v>
      </c>
      <c r="F9">
        <v>-0.13881305345973899</v>
      </c>
      <c r="G9" s="10">
        <v>1.60746062659128E-2</v>
      </c>
      <c r="H9">
        <v>0.25260212381412001</v>
      </c>
      <c r="I9">
        <v>0.181421373701179</v>
      </c>
      <c r="J9">
        <v>-0.65647285951036805</v>
      </c>
      <c r="K9" s="1" t="str">
        <f t="shared" si="0"/>
        <v/>
      </c>
      <c r="L9" s="1" t="str">
        <f t="shared" si="1"/>
        <v>*</v>
      </c>
    </row>
    <row r="10" spans="1:12">
      <c r="A10">
        <v>8</v>
      </c>
      <c r="B10" s="8" t="s">
        <v>14</v>
      </c>
      <c r="C10" s="10">
        <v>0.78100219826947703</v>
      </c>
      <c r="D10">
        <v>3.5875007414307701E-3</v>
      </c>
      <c r="E10">
        <v>-4.1703976497594997E-2</v>
      </c>
      <c r="F10">
        <v>3.1778099307556699E-2</v>
      </c>
      <c r="G10" s="10">
        <v>0.61377238835643699</v>
      </c>
      <c r="H10">
        <v>1.58876562214759E-2</v>
      </c>
      <c r="I10">
        <v>-7.7837328900288202E-2</v>
      </c>
      <c r="J10">
        <v>1.1451253697584599E-2</v>
      </c>
      <c r="K10" s="1" t="str">
        <f t="shared" si="0"/>
        <v/>
      </c>
      <c r="L10" s="1" t="str">
        <f t="shared" si="1"/>
        <v/>
      </c>
    </row>
    <row r="11" spans="1:12">
      <c r="A11">
        <v>9</v>
      </c>
      <c r="B11" s="8" t="s">
        <v>15</v>
      </c>
      <c r="C11" s="10">
        <v>0.70198903268933799</v>
      </c>
      <c r="D11">
        <v>6.78476295274921E-3</v>
      </c>
      <c r="E11">
        <v>-3.8361384185762099E-2</v>
      </c>
      <c r="F11">
        <v>2.29188056084033E-2</v>
      </c>
      <c r="G11" s="10">
        <v>0.92048578715368101</v>
      </c>
      <c r="H11">
        <v>7.2672720725491802E-3</v>
      </c>
      <c r="I11">
        <v>-8.7278702015779405E-2</v>
      </c>
      <c r="J11">
        <v>-5.5361236928088103E-4</v>
      </c>
      <c r="K11" s="1" t="str">
        <f t="shared" si="0"/>
        <v/>
      </c>
      <c r="L11" s="1" t="str">
        <f t="shared" si="1"/>
        <v/>
      </c>
    </row>
    <row r="12" spans="1:12">
      <c r="A12">
        <v>10</v>
      </c>
      <c r="B12" s="8" t="s">
        <v>16</v>
      </c>
      <c r="C12" s="10">
        <v>0.53964859882046201</v>
      </c>
      <c r="D12">
        <v>1.73398629293188E-2</v>
      </c>
      <c r="E12">
        <v>-2.7326506937530099E-2</v>
      </c>
      <c r="F12">
        <v>2.0243413483718098</v>
      </c>
      <c r="G12" s="10">
        <v>0.806861889244192</v>
      </c>
      <c r="H12">
        <v>2.0199816579540501E-2</v>
      </c>
      <c r="I12">
        <v>-7.3114486603360396E-2</v>
      </c>
      <c r="J12">
        <v>4.0518353237987697</v>
      </c>
      <c r="K12" s="1" t="str">
        <f t="shared" si="0"/>
        <v/>
      </c>
      <c r="L12" s="1" t="str">
        <f t="shared" si="1"/>
        <v/>
      </c>
    </row>
    <row r="13" spans="1:12">
      <c r="A13">
        <v>11</v>
      </c>
      <c r="B13" s="8" t="s">
        <v>17</v>
      </c>
      <c r="C13" s="10">
        <v>0.68403180812091702</v>
      </c>
      <c r="D13">
        <v>7.6716038706747796E-3</v>
      </c>
      <c r="E13">
        <v>-3.7434232317021802E-2</v>
      </c>
      <c r="F13">
        <v>2.13373496676792</v>
      </c>
      <c r="G13" s="10">
        <v>0.31099213387227198</v>
      </c>
      <c r="H13">
        <v>5.6116310379539701E-2</v>
      </c>
      <c r="I13">
        <v>-3.37773743462184E-2</v>
      </c>
      <c r="J13">
        <v>-43.638338266474499</v>
      </c>
      <c r="K13" s="1" t="str">
        <f t="shared" si="0"/>
        <v/>
      </c>
      <c r="L13" s="1" t="str">
        <f t="shared" si="1"/>
        <v/>
      </c>
    </row>
    <row r="14" spans="1:12">
      <c r="A14">
        <v>12</v>
      </c>
      <c r="B14" s="8" t="s">
        <v>18</v>
      </c>
      <c r="C14" s="10">
        <v>6.6970955565063106E-2</v>
      </c>
      <c r="D14">
        <v>0.144433866165497</v>
      </c>
      <c r="E14">
        <v>0.105544496445747</v>
      </c>
      <c r="F14">
        <v>5.5354510211425598</v>
      </c>
      <c r="G14" s="10">
        <v>8.3628841640618706E-2</v>
      </c>
      <c r="H14">
        <v>0.26058934120585903</v>
      </c>
      <c r="I14">
        <v>0.19016927846355899</v>
      </c>
      <c r="J14">
        <v>-35.458071511876398</v>
      </c>
      <c r="K14" s="1" t="str">
        <f t="shared" si="0"/>
        <v>†</v>
      </c>
      <c r="L14" s="1" t="str">
        <f t="shared" si="1"/>
        <v>†</v>
      </c>
    </row>
    <row r="15" spans="1:12">
      <c r="A15">
        <v>13</v>
      </c>
      <c r="B15" s="8" t="s">
        <v>19</v>
      </c>
      <c r="C15" s="10">
        <v>0.79555552305402999</v>
      </c>
      <c r="D15">
        <v>3.1168069497616801E-3</v>
      </c>
      <c r="E15">
        <v>-4.2196065461612697E-2</v>
      </c>
      <c r="F15">
        <v>0.66689971085863997</v>
      </c>
      <c r="G15" s="10">
        <v>0.57024077697669695</v>
      </c>
      <c r="H15">
        <v>1.8661154267205798E-2</v>
      </c>
      <c r="I15">
        <v>-7.4799688183536606E-2</v>
      </c>
      <c r="J15">
        <v>-11.006733052354001</v>
      </c>
      <c r="K15" s="1" t="str">
        <f t="shared" si="0"/>
        <v/>
      </c>
      <c r="L15" s="1" t="str">
        <f t="shared" si="1"/>
        <v/>
      </c>
    </row>
    <row r="16" spans="1:12">
      <c r="A16">
        <v>14</v>
      </c>
      <c r="B16" s="8" t="s">
        <v>20</v>
      </c>
      <c r="C16" s="10">
        <v>0.24027200985578601</v>
      </c>
      <c r="D16">
        <v>6.2102056080785201E-2</v>
      </c>
      <c r="E16">
        <v>1.9470331357184501E-2</v>
      </c>
      <c r="F16">
        <v>3.4291496411867102</v>
      </c>
      <c r="G16" s="10">
        <v>0.47130788592667899</v>
      </c>
      <c r="H16">
        <v>8.5536665031193698E-2</v>
      </c>
      <c r="I16">
        <v>-1.5550811563116401E-3</v>
      </c>
      <c r="J16">
        <v>14.9534152306374</v>
      </c>
      <c r="K16" s="1" t="str">
        <f t="shared" si="0"/>
        <v/>
      </c>
      <c r="L16" s="1" t="str">
        <f t="shared" si="1"/>
        <v/>
      </c>
    </row>
    <row r="17" spans="1:12">
      <c r="A17">
        <v>15</v>
      </c>
      <c r="B17" s="8" t="s">
        <v>21</v>
      </c>
      <c r="C17" s="10">
        <v>0.24498368862633799</v>
      </c>
      <c r="D17">
        <v>6.0910480776131502E-2</v>
      </c>
      <c r="E17">
        <v>1.8224593538683099E-2</v>
      </c>
      <c r="F17">
        <v>3.7386633690512201</v>
      </c>
      <c r="G17" s="10">
        <v>0.34037534398552</v>
      </c>
      <c r="H17">
        <v>0.101626715092574</v>
      </c>
      <c r="I17">
        <v>1.6067354625200099E-2</v>
      </c>
      <c r="J17">
        <v>-29.5581892253715</v>
      </c>
      <c r="K17" s="1" t="str">
        <f t="shared" si="0"/>
        <v/>
      </c>
      <c r="L17" s="1" t="str">
        <f t="shared" si="1"/>
        <v/>
      </c>
    </row>
    <row r="18" spans="1:12">
      <c r="A18">
        <v>16</v>
      </c>
      <c r="B18" t="s">
        <v>22</v>
      </c>
      <c r="C18" s="10">
        <v>0.55074803158530905</v>
      </c>
      <c r="D18">
        <v>1.6415918460360099E-2</v>
      </c>
      <c r="E18">
        <v>-2.82924488823506E-2</v>
      </c>
      <c r="F18">
        <v>-1.93684548576571</v>
      </c>
      <c r="G18" s="10">
        <v>7.2033849183665094E-2</v>
      </c>
      <c r="H18">
        <v>0.15996454736653501</v>
      </c>
      <c r="I18">
        <v>7.9961170925253205E-2</v>
      </c>
      <c r="J18">
        <v>38.086167729348702</v>
      </c>
      <c r="K18" s="1" t="str">
        <f t="shared" si="0"/>
        <v/>
      </c>
      <c r="L18" s="1" t="str">
        <f t="shared" si="1"/>
        <v>†</v>
      </c>
    </row>
    <row r="19" spans="1:12">
      <c r="A19">
        <v>17</v>
      </c>
      <c r="B19" t="s">
        <v>23</v>
      </c>
      <c r="C19" s="10">
        <v>0.96699218027655998</v>
      </c>
      <c r="D19" s="9">
        <v>7.9621126904738605E-5</v>
      </c>
      <c r="E19">
        <v>-4.5371305185508602E-2</v>
      </c>
      <c r="F19">
        <v>-0.13929698119043499</v>
      </c>
      <c r="G19" s="10">
        <v>0.52606741165745796</v>
      </c>
      <c r="H19">
        <v>1.9489478041593698E-2</v>
      </c>
      <c r="I19">
        <v>-7.3892476430635401E-2</v>
      </c>
      <c r="J19">
        <v>14.5128704166878</v>
      </c>
      <c r="K19" s="1" t="str">
        <f t="shared" si="0"/>
        <v/>
      </c>
      <c r="L19" s="1" t="str">
        <f t="shared" si="1"/>
        <v/>
      </c>
    </row>
    <row r="20" spans="1:12">
      <c r="A20">
        <v>18</v>
      </c>
      <c r="B20" t="s">
        <v>24</v>
      </c>
      <c r="C20" s="10">
        <v>0.88640293016094396</v>
      </c>
      <c r="D20">
        <v>9.4851001091278398E-4</v>
      </c>
      <c r="E20">
        <v>-4.4462921352227402E-2</v>
      </c>
      <c r="F20">
        <v>-0.55164687333890505</v>
      </c>
      <c r="G20" s="10">
        <v>0.65342971141830497</v>
      </c>
      <c r="H20">
        <v>1.07222591645144E-2</v>
      </c>
      <c r="I20">
        <v>-8.3494668534103297E-2</v>
      </c>
      <c r="J20">
        <v>14.503061716868899</v>
      </c>
      <c r="K20" s="1" t="str">
        <f t="shared" si="0"/>
        <v/>
      </c>
      <c r="L20" s="1" t="str">
        <f t="shared" si="1"/>
        <v/>
      </c>
    </row>
    <row r="21" spans="1:12">
      <c r="A21">
        <v>19</v>
      </c>
      <c r="B21" t="s">
        <v>25</v>
      </c>
      <c r="C21" s="10">
        <v>0.77385525739491201</v>
      </c>
      <c r="D21">
        <v>3.8316600404988401E-3</v>
      </c>
      <c r="E21">
        <v>-4.1448719048569199E-2</v>
      </c>
      <c r="F21">
        <v>-1.0676515298770799</v>
      </c>
      <c r="G21" s="10">
        <v>0.31728729072352002</v>
      </c>
      <c r="H21">
        <v>5.1245184536129598E-2</v>
      </c>
      <c r="I21">
        <v>-3.9112416936619897E-2</v>
      </c>
      <c r="J21">
        <v>29.6707096384525</v>
      </c>
      <c r="K21" s="1" t="str">
        <f t="shared" si="0"/>
        <v/>
      </c>
      <c r="L21" s="1" t="str">
        <f t="shared" si="1"/>
        <v/>
      </c>
    </row>
    <row r="22" spans="1:12">
      <c r="A22">
        <v>20</v>
      </c>
      <c r="B22" t="s">
        <v>26</v>
      </c>
      <c r="C22" s="10">
        <v>0.56316697264184501</v>
      </c>
      <c r="D22">
        <v>1.5421711786180301E-2</v>
      </c>
      <c r="E22">
        <v>-2.93318467689931E-2</v>
      </c>
      <c r="F22">
        <v>5.63829863246185E-4</v>
      </c>
      <c r="G22" s="10">
        <v>0.73221273368557604</v>
      </c>
      <c r="H22">
        <v>2.1027561191579801E-2</v>
      </c>
      <c r="I22">
        <v>-7.2207909171126905E-2</v>
      </c>
      <c r="J22" s="9">
        <v>-5.36512644580991E-7</v>
      </c>
      <c r="K22" s="1" t="str">
        <f t="shared" si="0"/>
        <v/>
      </c>
      <c r="L22" s="1" t="str">
        <f t="shared" si="1"/>
        <v/>
      </c>
    </row>
    <row r="23" spans="1:12">
      <c r="A23">
        <v>21</v>
      </c>
      <c r="B23" t="s">
        <v>27</v>
      </c>
      <c r="C23" s="10">
        <v>0.377508961373479</v>
      </c>
      <c r="D23">
        <v>3.5563080453354601E-2</v>
      </c>
      <c r="E23">
        <v>-8.2749613442201202E-3</v>
      </c>
      <c r="F23">
        <v>1.2324824424477701E-3</v>
      </c>
      <c r="G23" s="10">
        <v>0.121072499461268</v>
      </c>
      <c r="H23">
        <v>0.14220213618965</v>
      </c>
      <c r="I23">
        <v>6.0507101541045501E-2</v>
      </c>
      <c r="J23" s="9">
        <v>-9.1381440986032902E-6</v>
      </c>
      <c r="K23" s="1" t="str">
        <f t="shared" si="0"/>
        <v/>
      </c>
      <c r="L23" s="1" t="str">
        <f t="shared" si="1"/>
        <v/>
      </c>
    </row>
    <row r="24" spans="1:12">
      <c r="A24">
        <v>22</v>
      </c>
      <c r="B24" t="s">
        <v>28</v>
      </c>
      <c r="C24" s="10">
        <v>0.242845055951179</v>
      </c>
      <c r="D24">
        <v>6.1448033544506703E-2</v>
      </c>
      <c r="E24">
        <v>1.8786580523802499E-2</v>
      </c>
      <c r="F24">
        <v>-0.166684694274636</v>
      </c>
      <c r="G24" s="10">
        <v>0.34060122435551099</v>
      </c>
      <c r="H24">
        <v>0.102103747024817</v>
      </c>
      <c r="I24">
        <v>1.65898181700379E-2</v>
      </c>
      <c r="J24">
        <v>4.1855495125247298E-2</v>
      </c>
      <c r="K24" s="1" t="str">
        <f t="shared" si="0"/>
        <v/>
      </c>
      <c r="L24" s="1" t="str">
        <f t="shared" si="1"/>
        <v/>
      </c>
    </row>
    <row r="25" spans="1:12">
      <c r="A25">
        <v>23</v>
      </c>
      <c r="B25" t="s">
        <v>29</v>
      </c>
      <c r="C25" s="10">
        <v>7.1365837915642202E-2</v>
      </c>
      <c r="D25">
        <v>0.140272067559498</v>
      </c>
      <c r="E25">
        <v>0.101193525175839</v>
      </c>
      <c r="F25">
        <v>8.0519719867305495E-2</v>
      </c>
      <c r="G25" s="10">
        <v>0.553753890493064</v>
      </c>
      <c r="H25">
        <v>0.15484714227514701</v>
      </c>
      <c r="I25">
        <v>7.4356393920399E-2</v>
      </c>
      <c r="J25">
        <v>-1.7434381281250201E-3</v>
      </c>
      <c r="K25" s="1" t="str">
        <f t="shared" si="0"/>
        <v>†</v>
      </c>
      <c r="L25" s="1" t="str">
        <f t="shared" si="1"/>
        <v/>
      </c>
    </row>
    <row r="26" spans="1:12">
      <c r="A26">
        <v>24</v>
      </c>
      <c r="B26" t="s">
        <v>30</v>
      </c>
      <c r="C26" s="10">
        <v>0.70259083341293704</v>
      </c>
      <c r="D26">
        <v>6.7561161228699698E-3</v>
      </c>
      <c r="E26">
        <v>-3.8391333144272198E-2</v>
      </c>
      <c r="F26">
        <v>3.2343553645579101E-2</v>
      </c>
      <c r="G26" s="10">
        <v>0.92061113755452695</v>
      </c>
      <c r="H26">
        <v>7.23711433673002E-3</v>
      </c>
      <c r="I26">
        <v>-8.73117319169147E-2</v>
      </c>
      <c r="J26">
        <v>-1.1050736998032701E-3</v>
      </c>
      <c r="K26" s="1" t="str">
        <f t="shared" si="0"/>
        <v/>
      </c>
      <c r="L26" s="1" t="str">
        <f t="shared" si="1"/>
        <v/>
      </c>
    </row>
    <row r="27" spans="1:12">
      <c r="A27">
        <v>25</v>
      </c>
      <c r="B27" t="s">
        <v>31</v>
      </c>
      <c r="C27" s="10">
        <v>0.20973695457989899</v>
      </c>
      <c r="D27">
        <v>7.0532922624368097E-2</v>
      </c>
      <c r="E27">
        <v>2.8284419107294002E-2</v>
      </c>
      <c r="F27">
        <v>3.63800289673974E-2</v>
      </c>
      <c r="G27" s="10">
        <v>0.74461354696384197</v>
      </c>
      <c r="H27">
        <v>7.5330170373655803E-2</v>
      </c>
      <c r="I27">
        <v>-1.27336229240913E-2</v>
      </c>
      <c r="J27">
        <v>4.9577634927909899E-4</v>
      </c>
      <c r="K27" s="1" t="str">
        <f t="shared" si="0"/>
        <v/>
      </c>
      <c r="L27" s="1" t="str">
        <f t="shared" si="1"/>
        <v/>
      </c>
    </row>
    <row r="28" spans="1:12">
      <c r="A28">
        <v>26</v>
      </c>
      <c r="B28" t="s">
        <v>32</v>
      </c>
      <c r="C28" s="10">
        <v>0.36262023886616901</v>
      </c>
      <c r="D28">
        <v>3.7802430817139999E-2</v>
      </c>
      <c r="E28">
        <v>-5.93382232753536E-3</v>
      </c>
      <c r="F28">
        <v>2.3301154788178501E-4</v>
      </c>
      <c r="G28" s="10">
        <v>0.77248639183451495</v>
      </c>
      <c r="H28">
        <v>4.1716798262199498E-2</v>
      </c>
      <c r="I28">
        <v>-4.9548268569971902E-2</v>
      </c>
      <c r="J28" s="9">
        <v>-3.8533854591993E-8</v>
      </c>
      <c r="K28" s="1" t="str">
        <f t="shared" si="0"/>
        <v/>
      </c>
      <c r="L28" s="1" t="str">
        <f t="shared" si="1"/>
        <v/>
      </c>
    </row>
    <row r="29" spans="1:12">
      <c r="A29">
        <v>27</v>
      </c>
      <c r="B29" t="s">
        <v>33</v>
      </c>
      <c r="C29" s="10">
        <v>0.34079940843183998</v>
      </c>
      <c r="D29">
        <v>4.1313178698882902E-2</v>
      </c>
      <c r="E29">
        <v>-2.26349499662226E-3</v>
      </c>
      <c r="F29">
        <v>-5.12525183233587</v>
      </c>
      <c r="G29" s="10">
        <v>0.23365196010953901</v>
      </c>
      <c r="H29">
        <v>0.105379117831734</v>
      </c>
      <c r="I29">
        <v>2.01771290538044E-2</v>
      </c>
      <c r="J29">
        <v>69.147332707886505</v>
      </c>
      <c r="K29" s="1" t="str">
        <f t="shared" si="0"/>
        <v/>
      </c>
      <c r="L29" s="1" t="str">
        <f t="shared" si="1"/>
        <v/>
      </c>
    </row>
    <row r="30" spans="1:12">
      <c r="A30">
        <v>28</v>
      </c>
      <c r="B30" t="s">
        <v>34</v>
      </c>
      <c r="C30" s="10">
        <v>0.17115130150774199</v>
      </c>
      <c r="D30">
        <v>8.3387238059734303E-2</v>
      </c>
      <c r="E30">
        <v>4.1723021607903997E-2</v>
      </c>
      <c r="F30">
        <v>-6.0538008402521601</v>
      </c>
      <c r="G30" s="10">
        <v>0.94624447409886103</v>
      </c>
      <c r="H30">
        <v>8.3590417013321899E-2</v>
      </c>
      <c r="I30">
        <v>-3.6866861282665001E-3</v>
      </c>
      <c r="J30">
        <v>-5.2590441776794501</v>
      </c>
      <c r="K30" s="1" t="str">
        <f t="shared" si="0"/>
        <v/>
      </c>
      <c r="L30" s="1" t="str">
        <f t="shared" si="1"/>
        <v/>
      </c>
    </row>
    <row r="31" spans="1:12">
      <c r="A31">
        <v>29</v>
      </c>
      <c r="B31" t="s">
        <v>35</v>
      </c>
      <c r="C31" s="10">
        <v>0.832718317060964</v>
      </c>
      <c r="D31">
        <v>2.0722775364678801E-3</v>
      </c>
      <c r="E31">
        <v>-4.3288073484601702E-2</v>
      </c>
      <c r="F31">
        <v>5.8293977881277896E-3</v>
      </c>
      <c r="G31" s="10">
        <v>0.54472888428764699</v>
      </c>
      <c r="H31">
        <v>1.9765409056131E-2</v>
      </c>
      <c r="I31">
        <v>-7.3590266271856594E-2</v>
      </c>
      <c r="J31">
        <v>1.29712316408458E-3</v>
      </c>
      <c r="K31" s="1" t="str">
        <f t="shared" si="0"/>
        <v/>
      </c>
      <c r="L31" s="1" t="str">
        <f t="shared" si="1"/>
        <v/>
      </c>
    </row>
    <row r="32" spans="1:12">
      <c r="A32">
        <v>30</v>
      </c>
      <c r="B32" t="s">
        <v>36</v>
      </c>
      <c r="C32" s="10">
        <v>0.832718317060961</v>
      </c>
      <c r="D32">
        <v>2.0722775364678801E-3</v>
      </c>
      <c r="E32">
        <v>-4.3288073484601702E-2</v>
      </c>
      <c r="F32">
        <v>-5.8293977881278703E-3</v>
      </c>
      <c r="G32" s="10">
        <v>0.544728884287629</v>
      </c>
      <c r="H32">
        <v>1.9765409056130601E-2</v>
      </c>
      <c r="I32">
        <v>-7.3590266271856997E-2</v>
      </c>
      <c r="J32">
        <v>1.2971231640846301E-3</v>
      </c>
      <c r="K32" s="1" t="str">
        <f t="shared" si="0"/>
        <v/>
      </c>
      <c r="L32" s="1" t="str">
        <f t="shared" si="1"/>
        <v/>
      </c>
    </row>
    <row r="35" spans="2:8">
      <c r="B35" s="7" t="s">
        <v>65</v>
      </c>
      <c r="C35" s="7"/>
      <c r="D35" s="7"/>
      <c r="E35" s="7"/>
      <c r="F35" s="7"/>
    </row>
    <row r="36" spans="2:8">
      <c r="B36" s="15"/>
      <c r="C36" s="16" t="s">
        <v>74</v>
      </c>
      <c r="D36" s="16"/>
      <c r="E36" s="16" t="s">
        <v>75</v>
      </c>
      <c r="F36" s="16"/>
    </row>
    <row r="37" spans="2:8">
      <c r="B37" s="15"/>
      <c r="C37" s="16" t="s">
        <v>76</v>
      </c>
      <c r="D37" s="16" t="s">
        <v>5</v>
      </c>
      <c r="E37" s="16" t="s">
        <v>76</v>
      </c>
      <c r="F37" s="16" t="s">
        <v>5</v>
      </c>
    </row>
    <row r="38" spans="2:8">
      <c r="B38" s="14" t="s">
        <v>66</v>
      </c>
      <c r="C38" s="17">
        <f>ROUND(D2,3)</f>
        <v>7.0000000000000001E-3</v>
      </c>
      <c r="D38" s="17">
        <f>ROUND(C2,3)</f>
        <v>0.69499999999999995</v>
      </c>
      <c r="E38" s="17">
        <f>ROUND(H2,3)</f>
        <v>1.7000000000000001E-2</v>
      </c>
      <c r="F38" s="17">
        <f>ROUND(G2,3)</f>
        <v>0.64400000000000002</v>
      </c>
      <c r="G38" s="1" t="str">
        <f>IF(D38="","",IF(D38&lt;0.01,"**",IF(D38&lt;0.05,"*",IF(D38&lt;0.1,"†",""))))</f>
        <v/>
      </c>
      <c r="H38" s="1" t="str">
        <f>IF(F38="","",IF(F38&lt;0.01,"**",IF(F38&lt;0.05,"*",IF(F38&lt;0.1,"†",""))))</f>
        <v/>
      </c>
    </row>
    <row r="39" spans="2:8">
      <c r="B39" s="14" t="s">
        <v>67</v>
      </c>
      <c r="C39" s="17">
        <f>ROUND(D3,3)</f>
        <v>6.0000000000000001E-3</v>
      </c>
      <c r="D39" s="17">
        <f>ROUND(C3,3)</f>
        <v>0.72599999999999998</v>
      </c>
      <c r="E39" s="17">
        <f>ROUND(H3,3)</f>
        <v>0.01</v>
      </c>
      <c r="F39" s="17">
        <f>ROUND(G3,3)</f>
        <v>0.76</v>
      </c>
      <c r="G39" s="1" t="str">
        <f t="shared" ref="G39:G50" si="2">IF(D39="","",IF(D39&lt;0.01,"**",IF(D39&lt;0.05,"*",IF(D39&lt;0.1,"†",""))))</f>
        <v/>
      </c>
      <c r="H39" s="1" t="str">
        <f t="shared" ref="H39:H50" si="3">IF(F39="","",IF(F39&lt;0.01,"**",IF(F39&lt;0.05,"*",IF(F39&lt;0.1,"†",""))))</f>
        <v/>
      </c>
    </row>
    <row r="40" spans="2:8">
      <c r="B40" s="14" t="s">
        <v>68</v>
      </c>
      <c r="C40" s="17">
        <f>ROUND(D7,3)</f>
        <v>0.19</v>
      </c>
      <c r="D40" s="17">
        <f>ROUND(C7,3)</f>
        <v>3.3000000000000002E-2</v>
      </c>
      <c r="E40" s="17">
        <f>ROUND(H7,3)</f>
        <v>0.19800000000000001</v>
      </c>
      <c r="F40" s="17">
        <f>ROUND(G7,3)</f>
        <v>0.65700000000000003</v>
      </c>
      <c r="G40" s="1" t="str">
        <f t="shared" si="2"/>
        <v>*</v>
      </c>
      <c r="H40" s="1" t="str">
        <f t="shared" si="3"/>
        <v/>
      </c>
    </row>
    <row r="41" spans="2:8">
      <c r="B41" s="14" t="s">
        <v>69</v>
      </c>
      <c r="C41" s="17">
        <f t="shared" ref="C41:C50" si="4">ROUND(D8,3)</f>
        <v>4.2000000000000003E-2</v>
      </c>
      <c r="D41" s="17">
        <f t="shared" ref="D41:D50" si="5">ROUND(C8,3)</f>
        <v>0.33500000000000002</v>
      </c>
      <c r="E41" s="17">
        <f t="shared" ref="E41:E50" si="6">ROUND(H8,3)</f>
        <v>7.6999999999999999E-2</v>
      </c>
      <c r="F41" s="17">
        <f t="shared" ref="F41:F50" si="7">ROUND(G8,3)</f>
        <v>0.38800000000000001</v>
      </c>
      <c r="G41" s="1" t="str">
        <f t="shared" si="2"/>
        <v/>
      </c>
      <c r="H41" s="1" t="str">
        <f t="shared" si="3"/>
        <v/>
      </c>
    </row>
    <row r="42" spans="2:8">
      <c r="B42" s="14" t="s">
        <v>70</v>
      </c>
      <c r="C42" s="17">
        <f t="shared" si="4"/>
        <v>8.9999999999999993E-3</v>
      </c>
      <c r="D42" s="17">
        <f t="shared" si="5"/>
        <v>0.66500000000000004</v>
      </c>
      <c r="E42" s="17">
        <f t="shared" si="6"/>
        <v>0.253</v>
      </c>
      <c r="F42" s="17">
        <f t="shared" si="7"/>
        <v>1.6E-2</v>
      </c>
      <c r="G42" s="1" t="str">
        <f t="shared" si="2"/>
        <v/>
      </c>
      <c r="H42" s="1" t="str">
        <f t="shared" si="3"/>
        <v>*</v>
      </c>
    </row>
    <row r="43" spans="2:8">
      <c r="B43" s="14" t="s">
        <v>61</v>
      </c>
      <c r="C43" s="17">
        <f t="shared" si="4"/>
        <v>4.0000000000000001E-3</v>
      </c>
      <c r="D43" s="17">
        <f t="shared" si="5"/>
        <v>0.78100000000000003</v>
      </c>
      <c r="E43" s="17">
        <f t="shared" si="6"/>
        <v>1.6E-2</v>
      </c>
      <c r="F43" s="17">
        <f t="shared" si="7"/>
        <v>0.61399999999999999</v>
      </c>
      <c r="G43" s="1" t="str">
        <f t="shared" si="2"/>
        <v/>
      </c>
      <c r="H43" s="1" t="str">
        <f t="shared" si="3"/>
        <v/>
      </c>
    </row>
    <row r="44" spans="2:8">
      <c r="B44" s="14" t="s">
        <v>64</v>
      </c>
      <c r="C44" s="17">
        <f t="shared" si="4"/>
        <v>7.0000000000000001E-3</v>
      </c>
      <c r="D44" s="17">
        <f t="shared" si="5"/>
        <v>0.70199999999999996</v>
      </c>
      <c r="E44" s="17">
        <f t="shared" si="6"/>
        <v>7.0000000000000001E-3</v>
      </c>
      <c r="F44" s="17">
        <f t="shared" si="7"/>
        <v>0.92</v>
      </c>
      <c r="G44" s="1" t="str">
        <f t="shared" si="2"/>
        <v/>
      </c>
      <c r="H44" s="1" t="str">
        <f t="shared" si="3"/>
        <v/>
      </c>
    </row>
    <row r="45" spans="2:8">
      <c r="B45" s="14" t="s">
        <v>62</v>
      </c>
      <c r="C45" s="17">
        <f t="shared" si="4"/>
        <v>1.7000000000000001E-2</v>
      </c>
      <c r="D45" s="17">
        <f t="shared" si="5"/>
        <v>0.54</v>
      </c>
      <c r="E45" s="17">
        <f t="shared" si="6"/>
        <v>0.02</v>
      </c>
      <c r="F45" s="17">
        <f t="shared" si="7"/>
        <v>0.80700000000000005</v>
      </c>
      <c r="G45" s="1" t="str">
        <f t="shared" si="2"/>
        <v/>
      </c>
      <c r="H45" s="1" t="str">
        <f t="shared" si="3"/>
        <v/>
      </c>
    </row>
    <row r="46" spans="2:8">
      <c r="B46" s="14" t="s">
        <v>63</v>
      </c>
      <c r="C46" s="17">
        <f t="shared" si="4"/>
        <v>8.0000000000000002E-3</v>
      </c>
      <c r="D46" s="17">
        <f t="shared" si="5"/>
        <v>0.68400000000000005</v>
      </c>
      <c r="E46" s="17">
        <f t="shared" si="6"/>
        <v>5.6000000000000001E-2</v>
      </c>
      <c r="F46" s="17">
        <f t="shared" si="7"/>
        <v>0.311</v>
      </c>
      <c r="G46" s="1" t="str">
        <f t="shared" si="2"/>
        <v/>
      </c>
      <c r="H46" s="1" t="str">
        <f t="shared" si="3"/>
        <v/>
      </c>
    </row>
    <row r="47" spans="2:8">
      <c r="B47" s="14" t="s">
        <v>71</v>
      </c>
      <c r="C47" s="17">
        <f t="shared" si="4"/>
        <v>0.14399999999999999</v>
      </c>
      <c r="D47" s="17">
        <f t="shared" si="5"/>
        <v>6.7000000000000004E-2</v>
      </c>
      <c r="E47" s="17">
        <f t="shared" si="6"/>
        <v>0.26100000000000001</v>
      </c>
      <c r="F47" s="17">
        <f t="shared" si="7"/>
        <v>8.4000000000000005E-2</v>
      </c>
      <c r="G47" s="1" t="str">
        <f t="shared" si="2"/>
        <v>†</v>
      </c>
      <c r="H47" s="1" t="str">
        <f t="shared" si="3"/>
        <v>†</v>
      </c>
    </row>
    <row r="48" spans="2:8">
      <c r="B48" s="14" t="s">
        <v>72</v>
      </c>
      <c r="C48" s="17">
        <f t="shared" si="4"/>
        <v>3.0000000000000001E-3</v>
      </c>
      <c r="D48" s="17">
        <f t="shared" si="5"/>
        <v>0.79600000000000004</v>
      </c>
      <c r="E48" s="17">
        <f t="shared" si="6"/>
        <v>1.9E-2</v>
      </c>
      <c r="F48" s="17">
        <f t="shared" si="7"/>
        <v>0.56999999999999995</v>
      </c>
      <c r="G48" s="1" t="str">
        <f t="shared" si="2"/>
        <v/>
      </c>
      <c r="H48" s="1" t="str">
        <f t="shared" si="3"/>
        <v/>
      </c>
    </row>
    <row r="49" spans="2:8">
      <c r="B49" s="14" t="s">
        <v>73</v>
      </c>
      <c r="C49" s="17">
        <f t="shared" si="4"/>
        <v>6.2E-2</v>
      </c>
      <c r="D49" s="17">
        <f t="shared" si="5"/>
        <v>0.24</v>
      </c>
      <c r="E49" s="17">
        <f t="shared" si="6"/>
        <v>8.5999999999999993E-2</v>
      </c>
      <c r="F49" s="17">
        <f t="shared" si="7"/>
        <v>0.47099999999999997</v>
      </c>
      <c r="G49" s="1" t="str">
        <f t="shared" si="2"/>
        <v/>
      </c>
      <c r="H49" s="1" t="str">
        <f t="shared" si="3"/>
        <v/>
      </c>
    </row>
    <row r="50" spans="2:8">
      <c r="B50" s="14" t="s">
        <v>77</v>
      </c>
      <c r="C50" s="17">
        <f t="shared" si="4"/>
        <v>6.0999999999999999E-2</v>
      </c>
      <c r="D50" s="17">
        <f t="shared" si="5"/>
        <v>0.245</v>
      </c>
      <c r="E50" s="17">
        <f t="shared" si="6"/>
        <v>0.10199999999999999</v>
      </c>
      <c r="F50" s="17">
        <f t="shared" si="7"/>
        <v>0.34</v>
      </c>
      <c r="G50" s="1" t="str">
        <f t="shared" si="2"/>
        <v/>
      </c>
      <c r="H50" s="1" t="str">
        <f t="shared" si="3"/>
        <v/>
      </c>
    </row>
    <row r="52" spans="2:8">
      <c r="B52" s="7" t="s">
        <v>78</v>
      </c>
      <c r="C52" s="7"/>
      <c r="D52" s="7"/>
      <c r="E52" s="7"/>
      <c r="F52" s="7"/>
    </row>
    <row r="53" spans="2:8">
      <c r="B53" s="6" t="s">
        <v>79</v>
      </c>
      <c r="C53" s="6"/>
      <c r="D53" s="6"/>
      <c r="E53" s="6"/>
      <c r="F53" s="6"/>
    </row>
    <row r="54" spans="2:8">
      <c r="B54" s="15"/>
      <c r="C54" s="16" t="s">
        <v>74</v>
      </c>
      <c r="D54" s="16"/>
      <c r="E54" s="16" t="s">
        <v>75</v>
      </c>
      <c r="F54" s="16"/>
    </row>
    <row r="55" spans="2:8">
      <c r="B55" s="15"/>
      <c r="C55" s="16" t="s">
        <v>76</v>
      </c>
      <c r="D55" s="16" t="s">
        <v>5</v>
      </c>
      <c r="E55" s="16" t="s">
        <v>76</v>
      </c>
      <c r="F55" s="16" t="s">
        <v>5</v>
      </c>
    </row>
    <row r="56" spans="2:8">
      <c r="B56" s="14" t="s">
        <v>66</v>
      </c>
      <c r="C56" s="17">
        <f>C38</f>
        <v>7.0000000000000001E-3</v>
      </c>
      <c r="D56" s="17" t="str">
        <f>D38&amp;G38</f>
        <v>0.695</v>
      </c>
      <c r="E56" s="17">
        <f>E38</f>
        <v>1.7000000000000001E-2</v>
      </c>
      <c r="F56" s="17" t="str">
        <f>F38&amp;H38</f>
        <v>0.644</v>
      </c>
    </row>
    <row r="57" spans="2:8">
      <c r="B57" s="14" t="s">
        <v>67</v>
      </c>
      <c r="C57" s="17">
        <f t="shared" ref="C57:C68" si="8">C39</f>
        <v>6.0000000000000001E-3</v>
      </c>
      <c r="D57" s="17" t="str">
        <f t="shared" ref="D57:D68" si="9">D39&amp;G39</f>
        <v>0.726</v>
      </c>
      <c r="E57" s="17">
        <f t="shared" ref="E57:E68" si="10">E39</f>
        <v>0.01</v>
      </c>
      <c r="F57" s="18" t="str">
        <f t="shared" ref="F57:F68" si="11">F39&amp;H39</f>
        <v>0.76</v>
      </c>
    </row>
    <row r="58" spans="2:8">
      <c r="B58" s="14" t="s">
        <v>68</v>
      </c>
      <c r="C58" s="17">
        <f t="shared" si="8"/>
        <v>0.19</v>
      </c>
      <c r="D58" s="17" t="str">
        <f t="shared" si="9"/>
        <v>0.033*</v>
      </c>
      <c r="E58" s="17">
        <f t="shared" si="10"/>
        <v>0.19800000000000001</v>
      </c>
      <c r="F58" s="17" t="str">
        <f t="shared" si="11"/>
        <v>0.657</v>
      </c>
    </row>
    <row r="59" spans="2:8">
      <c r="B59" s="14" t="s">
        <v>69</v>
      </c>
      <c r="C59" s="17">
        <f t="shared" si="8"/>
        <v>4.2000000000000003E-2</v>
      </c>
      <c r="D59" s="17" t="str">
        <f t="shared" si="9"/>
        <v>0.335</v>
      </c>
      <c r="E59" s="17">
        <f t="shared" si="10"/>
        <v>7.6999999999999999E-2</v>
      </c>
      <c r="F59" s="17" t="str">
        <f t="shared" si="11"/>
        <v>0.388</v>
      </c>
    </row>
    <row r="60" spans="2:8">
      <c r="B60" s="14" t="s">
        <v>70</v>
      </c>
      <c r="C60" s="17">
        <f t="shared" si="8"/>
        <v>8.9999999999999993E-3</v>
      </c>
      <c r="D60" s="17" t="str">
        <f t="shared" si="9"/>
        <v>0.665</v>
      </c>
      <c r="E60" s="17">
        <f t="shared" si="10"/>
        <v>0.253</v>
      </c>
      <c r="F60" s="17" t="str">
        <f t="shared" si="11"/>
        <v>0.016*</v>
      </c>
    </row>
    <row r="61" spans="2:8">
      <c r="B61" s="14" t="s">
        <v>14</v>
      </c>
      <c r="C61" s="17">
        <f t="shared" si="8"/>
        <v>4.0000000000000001E-3</v>
      </c>
      <c r="D61" s="17" t="str">
        <f t="shared" si="9"/>
        <v>0.781</v>
      </c>
      <c r="E61" s="17">
        <f t="shared" si="10"/>
        <v>1.6E-2</v>
      </c>
      <c r="F61" s="17" t="str">
        <f t="shared" si="11"/>
        <v>0.614</v>
      </c>
    </row>
    <row r="62" spans="2:8">
      <c r="B62" s="14" t="s">
        <v>15</v>
      </c>
      <c r="C62" s="17">
        <f t="shared" si="8"/>
        <v>7.0000000000000001E-3</v>
      </c>
      <c r="D62" s="17" t="str">
        <f t="shared" si="9"/>
        <v>0.702</v>
      </c>
      <c r="E62" s="17">
        <f t="shared" si="10"/>
        <v>7.0000000000000001E-3</v>
      </c>
      <c r="F62" s="17" t="str">
        <f t="shared" si="11"/>
        <v>0.92</v>
      </c>
    </row>
    <row r="63" spans="2:8">
      <c r="B63" s="14" t="s">
        <v>16</v>
      </c>
      <c r="C63" s="17">
        <f t="shared" si="8"/>
        <v>1.7000000000000001E-2</v>
      </c>
      <c r="D63" s="17" t="str">
        <f t="shared" si="9"/>
        <v>0.54</v>
      </c>
      <c r="E63" s="17">
        <f t="shared" si="10"/>
        <v>0.02</v>
      </c>
      <c r="F63" s="17" t="str">
        <f t="shared" si="11"/>
        <v>0.807</v>
      </c>
    </row>
    <row r="64" spans="2:8">
      <c r="B64" s="14" t="s">
        <v>17</v>
      </c>
      <c r="C64" s="17">
        <f t="shared" si="8"/>
        <v>8.0000000000000002E-3</v>
      </c>
      <c r="D64" s="17" t="str">
        <f t="shared" si="9"/>
        <v>0.684</v>
      </c>
      <c r="E64" s="17">
        <f t="shared" si="10"/>
        <v>5.6000000000000001E-2</v>
      </c>
      <c r="F64" s="17" t="str">
        <f t="shared" si="11"/>
        <v>0.311</v>
      </c>
    </row>
    <row r="65" spans="2:6">
      <c r="B65" s="14" t="s">
        <v>71</v>
      </c>
      <c r="C65" s="17">
        <f t="shared" si="8"/>
        <v>0.14399999999999999</v>
      </c>
      <c r="D65" s="17" t="str">
        <f t="shared" si="9"/>
        <v>0.067†</v>
      </c>
      <c r="E65" s="17">
        <f t="shared" si="10"/>
        <v>0.26100000000000001</v>
      </c>
      <c r="F65" s="17" t="str">
        <f t="shared" si="11"/>
        <v>0.084†</v>
      </c>
    </row>
    <row r="66" spans="2:6">
      <c r="B66" s="14" t="s">
        <v>72</v>
      </c>
      <c r="C66" s="17">
        <f t="shared" si="8"/>
        <v>3.0000000000000001E-3</v>
      </c>
      <c r="D66" s="17" t="str">
        <f t="shared" si="9"/>
        <v>0.796</v>
      </c>
      <c r="E66" s="17">
        <f t="shared" si="10"/>
        <v>1.9E-2</v>
      </c>
      <c r="F66" s="17" t="str">
        <f t="shared" si="11"/>
        <v>0.57</v>
      </c>
    </row>
    <row r="67" spans="2:6">
      <c r="B67" s="14" t="s">
        <v>73</v>
      </c>
      <c r="C67" s="17">
        <f t="shared" si="8"/>
        <v>6.2E-2</v>
      </c>
      <c r="D67" s="17" t="str">
        <f t="shared" si="9"/>
        <v>0.24</v>
      </c>
      <c r="E67" s="17">
        <f t="shared" si="10"/>
        <v>8.5999999999999993E-2</v>
      </c>
      <c r="F67" s="17" t="str">
        <f t="shared" si="11"/>
        <v>0.471</v>
      </c>
    </row>
    <row r="68" spans="2:6">
      <c r="B68" s="14" t="s">
        <v>77</v>
      </c>
      <c r="C68" s="17">
        <f t="shared" si="8"/>
        <v>6.0999999999999999E-2</v>
      </c>
      <c r="D68" s="17" t="str">
        <f t="shared" si="9"/>
        <v>0.245</v>
      </c>
      <c r="E68" s="17">
        <f t="shared" si="10"/>
        <v>0.10199999999999999</v>
      </c>
      <c r="F68" s="17" t="str">
        <f t="shared" si="11"/>
        <v>0.34</v>
      </c>
    </row>
  </sheetData>
  <mergeCells count="3">
    <mergeCell ref="B52:F52"/>
    <mergeCell ref="B53:F53"/>
    <mergeCell ref="B35:F35"/>
  </mergeCells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correlation</vt:lpstr>
      <vt:lpstr>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新井 航介 KOSUKE ARAI</dc:creator>
  <cp:lastModifiedBy>新井 航介 KOSUKE ARAI</cp:lastModifiedBy>
  <dcterms:created xsi:type="dcterms:W3CDTF">2023-01-10T10:26:33Z</dcterms:created>
  <dcterms:modified xsi:type="dcterms:W3CDTF">2023-01-24T10:14:38Z</dcterms:modified>
</cp:coreProperties>
</file>