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KOU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M26" i="1"/>
  <c r="M25" i="1"/>
  <c r="N10" i="1" l="1"/>
  <c r="E31" i="1" l="1"/>
  <c r="F31" i="1"/>
  <c r="G31" i="1"/>
  <c r="H31" i="1"/>
  <c r="I31" i="1"/>
  <c r="J31" i="1"/>
  <c r="D15" i="1"/>
  <c r="E15" i="1"/>
  <c r="F15" i="1"/>
  <c r="G15" i="1"/>
  <c r="H15" i="1"/>
  <c r="I15" i="1"/>
  <c r="J15" i="1"/>
  <c r="D31" i="1"/>
  <c r="E19" i="1"/>
  <c r="F19" i="1" s="1"/>
  <c r="D19" i="1"/>
  <c r="D20" i="1" s="1"/>
  <c r="K28" i="1"/>
  <c r="K27" i="1"/>
  <c r="M27" i="1" s="1"/>
  <c r="K26" i="1"/>
  <c r="K25" i="1"/>
  <c r="K24" i="1"/>
  <c r="K23" i="1"/>
  <c r="K22" i="1"/>
  <c r="K21" i="1"/>
  <c r="N7" i="1"/>
  <c r="N5" i="1"/>
  <c r="K5" i="1"/>
  <c r="K6" i="1"/>
  <c r="K7" i="1"/>
  <c r="K8" i="1"/>
  <c r="K9" i="1"/>
  <c r="K10" i="1"/>
  <c r="K11" i="1"/>
  <c r="K12" i="1"/>
  <c r="E4" i="1"/>
  <c r="F4" i="1"/>
  <c r="G4" i="1"/>
  <c r="H4" i="1"/>
  <c r="I4" i="1"/>
  <c r="J4" i="1"/>
  <c r="D4" i="1"/>
  <c r="N11" i="1" l="1"/>
  <c r="N12" i="1" s="1"/>
  <c r="J32" i="1"/>
  <c r="I32" i="1"/>
  <c r="H32" i="1"/>
  <c r="G32" i="1"/>
  <c r="E32" i="1"/>
  <c r="F32" i="1"/>
  <c r="H16" i="1"/>
  <c r="D32" i="1"/>
  <c r="G16" i="1"/>
  <c r="D16" i="1"/>
  <c r="E16" i="1"/>
  <c r="F16" i="1"/>
  <c r="J16" i="1"/>
  <c r="I16" i="1"/>
  <c r="G19" i="1"/>
  <c r="F20" i="1"/>
  <c r="E20" i="1"/>
  <c r="G20" i="1" l="1"/>
  <c r="H19" i="1"/>
  <c r="H20" i="1" l="1"/>
  <c r="I19" i="1"/>
  <c r="J19" i="1" l="1"/>
  <c r="J20" i="1" s="1"/>
  <c r="I20" i="1"/>
</calcChain>
</file>

<file path=xl/sharedStrings.xml><?xml version="1.0" encoding="utf-8"?>
<sst xmlns="http://schemas.openxmlformats.org/spreadsheetml/2006/main" count="36" uniqueCount="20">
  <si>
    <t>補講計画</t>
    <rPh sb="0" eb="4">
      <t>ホコウケイカク</t>
    </rPh>
    <phoneticPr fontId="2"/>
  </si>
  <si>
    <t>予定</t>
    <rPh sb="0" eb="2">
      <t>ヨテイ</t>
    </rPh>
    <phoneticPr fontId="2"/>
  </si>
  <si>
    <t>Unity</t>
    <phoneticPr fontId="2"/>
  </si>
  <si>
    <t>HTML/CSS</t>
    <phoneticPr fontId="2"/>
  </si>
  <si>
    <t>ITP検定対策</t>
    <rPh sb="3" eb="7">
      <t>ケンテイタイサク</t>
    </rPh>
    <phoneticPr fontId="2"/>
  </si>
  <si>
    <t>６７％不足</t>
    <rPh sb="3" eb="5">
      <t>フソク</t>
    </rPh>
    <phoneticPr fontId="2"/>
  </si>
  <si>
    <t>時数</t>
    <rPh sb="0" eb="2">
      <t>ジスウ</t>
    </rPh>
    <phoneticPr fontId="2"/>
  </si>
  <si>
    <t>合計</t>
    <rPh sb="0" eb="2">
      <t>ゴウケイ</t>
    </rPh>
    <phoneticPr fontId="2"/>
  </si>
  <si>
    <t>現在の授業時数</t>
    <rPh sb="0" eb="2">
      <t>ゲンザイ</t>
    </rPh>
    <rPh sb="3" eb="5">
      <t>ジュギョウ</t>
    </rPh>
    <rPh sb="5" eb="7">
      <t>ジスウ</t>
    </rPh>
    <phoneticPr fontId="2"/>
  </si>
  <si>
    <t>欠課時数</t>
    <rPh sb="0" eb="4">
      <t>ケッカジスウ</t>
    </rPh>
    <phoneticPr fontId="2"/>
  </si>
  <si>
    <t>補講時間数</t>
    <rPh sb="0" eb="2">
      <t>ホコウ</t>
    </rPh>
    <rPh sb="2" eb="5">
      <t>ジカンスウ</t>
    </rPh>
    <phoneticPr fontId="2"/>
  </si>
  <si>
    <t>現在の出席率</t>
    <rPh sb="0" eb="2">
      <t>ゲンザイ</t>
    </rPh>
    <rPh sb="3" eb="6">
      <t>シュッセキリツ</t>
    </rPh>
    <phoneticPr fontId="2"/>
  </si>
  <si>
    <t>追加補講時間数</t>
    <rPh sb="0" eb="7">
      <t>ツイカホコウジカンスウ</t>
    </rPh>
    <phoneticPr fontId="2"/>
  </si>
  <si>
    <t>最終出席率</t>
    <rPh sb="0" eb="2">
      <t>サイシュウ</t>
    </rPh>
    <rPh sb="2" eb="5">
      <t>シュッセキリツ</t>
    </rPh>
    <phoneticPr fontId="2"/>
  </si>
  <si>
    <t>授業時間数</t>
    <rPh sb="0" eb="5">
      <t>ジュギョウジカンスウ</t>
    </rPh>
    <phoneticPr fontId="2"/>
  </si>
  <si>
    <t>補講時間数合計</t>
    <rPh sb="0" eb="7">
      <t>ホコウジカンスウゴウケイ</t>
    </rPh>
    <phoneticPr fontId="2"/>
  </si>
  <si>
    <t>出席率</t>
    <rPh sb="0" eb="3">
      <t>シュッセキリツ</t>
    </rPh>
    <phoneticPr fontId="2"/>
  </si>
  <si>
    <t>計画補講の予定</t>
    <rPh sb="0" eb="4">
      <t>ケイカクホコウ</t>
    </rPh>
    <rPh sb="5" eb="7">
      <t>ヨテイ</t>
    </rPh>
    <phoneticPr fontId="2"/>
  </si>
  <si>
    <t>補講の実数</t>
    <rPh sb="0" eb="2">
      <t>ホコウ</t>
    </rPh>
    <rPh sb="3" eb="5">
      <t>ジッスウ</t>
    </rPh>
    <phoneticPr fontId="2"/>
  </si>
  <si>
    <t>進捗率</t>
    <rPh sb="0" eb="3">
      <t>シンチョクリツ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</si>
</sst>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0" xfId="0" applyBorder="1">
      <alignment vertical="center"/>
    </xf>
    <xf numFmtId="0" fontId="0" fillId="0" borderId="23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Alignment="1">
      <alignment horizontal="right" vertical="center"/>
    </xf>
    <xf numFmtId="9" fontId="0" fillId="0" borderId="0" xfId="1" applyFon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P24" sqref="P24"/>
    </sheetView>
  </sheetViews>
  <sheetFormatPr defaultRowHeight="18.75" outlineLevelRow="1" x14ac:dyDescent="0.4"/>
  <cols>
    <col min="2" max="2" width="12.125" bestFit="1" customWidth="1"/>
    <col min="3" max="3" width="11" bestFit="1" customWidth="1"/>
    <col min="4" max="10" width="9" style="1"/>
    <col min="12" max="12" width="3.75" customWidth="1"/>
    <col min="13" max="13" width="15.125" bestFit="1" customWidth="1"/>
  </cols>
  <sheetData>
    <row r="1" spans="1:14" ht="19.5" thickBot="1" x14ac:dyDescent="0.45">
      <c r="A1" t="s">
        <v>0</v>
      </c>
    </row>
    <row r="2" spans="1:14" x14ac:dyDescent="0.4">
      <c r="A2" s="5"/>
      <c r="B2" s="15"/>
      <c r="C2" s="3"/>
      <c r="D2" s="42">
        <v>2</v>
      </c>
      <c r="E2" s="43"/>
      <c r="F2" s="43"/>
      <c r="G2" s="43"/>
      <c r="H2" s="43"/>
      <c r="I2" s="43"/>
      <c r="J2" s="44"/>
      <c r="K2" s="45" t="s">
        <v>7</v>
      </c>
      <c r="M2" t="s">
        <v>8</v>
      </c>
      <c r="N2">
        <v>692</v>
      </c>
    </row>
    <row r="3" spans="1:14" x14ac:dyDescent="0.4">
      <c r="A3" s="6"/>
      <c r="B3" s="16"/>
      <c r="C3" s="4" t="s">
        <v>5</v>
      </c>
      <c r="D3" s="21">
        <v>44613</v>
      </c>
      <c r="E3" s="7">
        <v>44614</v>
      </c>
      <c r="F3" s="7">
        <v>44615</v>
      </c>
      <c r="G3" s="7">
        <v>44616</v>
      </c>
      <c r="H3" s="7">
        <v>44617</v>
      </c>
      <c r="I3" s="7">
        <v>44618</v>
      </c>
      <c r="J3" s="11">
        <v>44619</v>
      </c>
      <c r="K3" s="46"/>
      <c r="M3" t="s">
        <v>9</v>
      </c>
      <c r="N3">
        <v>439</v>
      </c>
    </row>
    <row r="4" spans="1:14" ht="19.5" thickBot="1" x14ac:dyDescent="0.45">
      <c r="A4" s="6"/>
      <c r="B4" s="16"/>
      <c r="C4" s="4" t="s">
        <v>6</v>
      </c>
      <c r="D4" s="22">
        <f>WEEKDAY(D3)</f>
        <v>2</v>
      </c>
      <c r="E4" s="9">
        <f t="shared" ref="E4:J4" si="0">WEEKDAY(E3)</f>
        <v>3</v>
      </c>
      <c r="F4" s="9">
        <f t="shared" si="0"/>
        <v>4</v>
      </c>
      <c r="G4" s="9">
        <f t="shared" si="0"/>
        <v>5</v>
      </c>
      <c r="H4" s="9">
        <f t="shared" si="0"/>
        <v>6</v>
      </c>
      <c r="I4" s="9">
        <f t="shared" si="0"/>
        <v>7</v>
      </c>
      <c r="J4" s="12">
        <f t="shared" si="0"/>
        <v>1</v>
      </c>
      <c r="K4" s="46"/>
      <c r="M4" t="s">
        <v>10</v>
      </c>
      <c r="N4">
        <v>278</v>
      </c>
    </row>
    <row r="5" spans="1:14" x14ac:dyDescent="0.4">
      <c r="A5" s="47" t="s">
        <v>1</v>
      </c>
      <c r="B5" s="17" t="s">
        <v>2</v>
      </c>
      <c r="C5" s="27">
        <v>4</v>
      </c>
      <c r="D5" s="23"/>
      <c r="E5" s="13">
        <v>2</v>
      </c>
      <c r="F5" s="13">
        <v>2</v>
      </c>
      <c r="G5" s="13"/>
      <c r="H5" s="13"/>
      <c r="I5" s="13"/>
      <c r="J5" s="31"/>
      <c r="K5" s="35">
        <f t="shared" ref="K5:K12" si="1">SUM(D5:J5)</f>
        <v>4</v>
      </c>
      <c r="M5" t="s">
        <v>11</v>
      </c>
      <c r="N5" s="39">
        <f>1-(N3-N4)/N2</f>
        <v>0.76734104046242768</v>
      </c>
    </row>
    <row r="6" spans="1:14" x14ac:dyDescent="0.4">
      <c r="A6" s="48"/>
      <c r="B6" s="18" t="s">
        <v>3</v>
      </c>
      <c r="C6" s="28">
        <v>12</v>
      </c>
      <c r="D6" s="24"/>
      <c r="E6" s="8"/>
      <c r="F6" s="8">
        <v>6</v>
      </c>
      <c r="G6" s="8">
        <v>2</v>
      </c>
      <c r="H6" s="8">
        <v>2</v>
      </c>
      <c r="I6" s="8"/>
      <c r="J6" s="32"/>
      <c r="K6" s="36">
        <f t="shared" si="1"/>
        <v>10</v>
      </c>
      <c r="M6" t="s">
        <v>12</v>
      </c>
      <c r="N6">
        <v>26</v>
      </c>
    </row>
    <row r="7" spans="1:14" x14ac:dyDescent="0.4">
      <c r="A7" s="48"/>
      <c r="B7" s="18" t="s">
        <v>4</v>
      </c>
      <c r="C7" s="28"/>
      <c r="D7" s="24"/>
      <c r="E7" s="8"/>
      <c r="F7" s="8"/>
      <c r="G7" s="8"/>
      <c r="H7" s="8"/>
      <c r="I7" s="8"/>
      <c r="J7" s="32"/>
      <c r="K7" s="36">
        <f t="shared" si="1"/>
        <v>0</v>
      </c>
      <c r="M7" t="s">
        <v>13</v>
      </c>
      <c r="N7" s="39">
        <f>1-(N3-N4-N6)/N2</f>
        <v>0.80491329479768781</v>
      </c>
    </row>
    <row r="8" spans="1:14" ht="19.5" thickBot="1" x14ac:dyDescent="0.45">
      <c r="A8" s="49"/>
      <c r="B8" s="19"/>
      <c r="C8" s="29"/>
      <c r="D8" s="25"/>
      <c r="E8" s="14"/>
      <c r="F8" s="14"/>
      <c r="G8" s="14"/>
      <c r="H8" s="14"/>
      <c r="I8" s="14"/>
      <c r="J8" s="33"/>
      <c r="K8" s="37">
        <f t="shared" si="1"/>
        <v>0</v>
      </c>
    </row>
    <row r="9" spans="1:14" x14ac:dyDescent="0.4">
      <c r="A9" s="50"/>
      <c r="B9" s="20" t="s">
        <v>2</v>
      </c>
      <c r="C9" s="30"/>
      <c r="D9" s="26"/>
      <c r="E9" s="10"/>
      <c r="F9" s="10">
        <v>2</v>
      </c>
      <c r="G9" s="10">
        <v>1</v>
      </c>
      <c r="H9" s="10"/>
      <c r="I9" s="10"/>
      <c r="J9" s="34"/>
      <c r="K9" s="38">
        <f t="shared" si="1"/>
        <v>3</v>
      </c>
    </row>
    <row r="10" spans="1:14" x14ac:dyDescent="0.4">
      <c r="A10" s="48"/>
      <c r="B10" s="18" t="s">
        <v>3</v>
      </c>
      <c r="C10" s="28"/>
      <c r="D10" s="24"/>
      <c r="E10" s="8"/>
      <c r="F10" s="8"/>
      <c r="G10" s="8">
        <v>2</v>
      </c>
      <c r="H10" s="8"/>
      <c r="I10" s="8"/>
      <c r="J10" s="32"/>
      <c r="K10" s="36">
        <f t="shared" si="1"/>
        <v>2</v>
      </c>
      <c r="M10" t="s">
        <v>17</v>
      </c>
      <c r="N10">
        <f>SUM(K5:K8,K21:K24)</f>
        <v>26</v>
      </c>
    </row>
    <row r="11" spans="1:14" x14ac:dyDescent="0.4">
      <c r="A11" s="48"/>
      <c r="B11" s="18" t="s">
        <v>4</v>
      </c>
      <c r="C11" s="28"/>
      <c r="D11" s="24"/>
      <c r="E11" s="8"/>
      <c r="F11" s="8"/>
      <c r="G11" s="8"/>
      <c r="H11" s="8"/>
      <c r="I11" s="8"/>
      <c r="J11" s="32"/>
      <c r="K11" s="36">
        <f t="shared" si="1"/>
        <v>0</v>
      </c>
      <c r="M11" t="s">
        <v>18</v>
      </c>
      <c r="N11">
        <f>SUM(K9:K12,K25:K28)</f>
        <v>12</v>
      </c>
    </row>
    <row r="12" spans="1:14" ht="19.5" thickBot="1" x14ac:dyDescent="0.45">
      <c r="A12" s="49"/>
      <c r="B12" s="19"/>
      <c r="C12" s="29"/>
      <c r="D12" s="25"/>
      <c r="E12" s="14"/>
      <c r="F12" s="14"/>
      <c r="G12" s="14"/>
      <c r="H12" s="14"/>
      <c r="I12" s="14"/>
      <c r="J12" s="33"/>
      <c r="K12" s="37">
        <f t="shared" si="1"/>
        <v>0</v>
      </c>
      <c r="M12" t="s">
        <v>19</v>
      </c>
      <c r="N12" s="39">
        <f>N11/N10</f>
        <v>0.46153846153846156</v>
      </c>
    </row>
    <row r="13" spans="1:14" x14ac:dyDescent="0.4">
      <c r="A13" s="2"/>
    </row>
    <row r="14" spans="1:14" outlineLevel="1" x14ac:dyDescent="0.4">
      <c r="A14" s="2"/>
      <c r="C14" s="40" t="s">
        <v>14</v>
      </c>
      <c r="D14" s="1">
        <v>4</v>
      </c>
      <c r="E14" s="1">
        <v>4</v>
      </c>
      <c r="F14" s="1">
        <v>0</v>
      </c>
      <c r="G14" s="1">
        <v>4</v>
      </c>
      <c r="H14" s="1">
        <v>4</v>
      </c>
    </row>
    <row r="15" spans="1:14" outlineLevel="1" x14ac:dyDescent="0.4">
      <c r="A15" s="2"/>
      <c r="C15" s="40" t="s">
        <v>15</v>
      </c>
      <c r="D15" s="1">
        <f t="shared" ref="D15:J15" si="2">SUM(D9:D12)</f>
        <v>0</v>
      </c>
      <c r="E15" s="1">
        <f t="shared" si="2"/>
        <v>0</v>
      </c>
      <c r="F15" s="1">
        <f t="shared" si="2"/>
        <v>2</v>
      </c>
      <c r="G15" s="1">
        <f t="shared" si="2"/>
        <v>3</v>
      </c>
      <c r="H15" s="1">
        <f t="shared" si="2"/>
        <v>0</v>
      </c>
      <c r="I15" s="1">
        <f t="shared" si="2"/>
        <v>0</v>
      </c>
      <c r="J15" s="1">
        <f t="shared" si="2"/>
        <v>0</v>
      </c>
    </row>
    <row r="16" spans="1:14" outlineLevel="1" x14ac:dyDescent="0.4">
      <c r="C16" t="s">
        <v>16</v>
      </c>
      <c r="D16" s="41">
        <f>1-($N$3-$N$4-SUM($D$15:D15)-SUM($D$14:D14))/($N$2+SUM($D$14:D14))</f>
        <v>0.77442528735632188</v>
      </c>
      <c r="E16" s="41">
        <f>1-($N$3-$N$4-SUM($D$15:E15)-SUM($D$14:E14))/($N$2+SUM($D$14:E14))</f>
        <v>0.78142857142857136</v>
      </c>
      <c r="F16" s="41">
        <f>1-($N$3-$N$4-SUM($D$15:F15)-SUM($D$14:F14))/($N$2+SUM($D$14:F14))</f>
        <v>0.78428571428571425</v>
      </c>
      <c r="G16" s="41">
        <f>1-($N$3-$N$4-SUM($D$15:G15)-SUM($D$14:G14))/($N$2+SUM($D$14:G14))</f>
        <v>0.79545454545454541</v>
      </c>
      <c r="H16" s="41">
        <f>1-($N$3-$N$4-SUM($D$15:H15)-SUM($D$14:H14))/($N$2+SUM($D$14:H14))</f>
        <v>0.80225988700564965</v>
      </c>
      <c r="I16" s="41">
        <f>1-($N$3-$N$4-SUM($D$15:I15)-SUM($D$14:I14))/($N$2+SUM($D$14:I14))</f>
        <v>0.80225988700564965</v>
      </c>
      <c r="J16" s="41">
        <f>1-($N$3-$N$4-SUM($D$15:J15)-SUM($D$14:J14))/($N$2+SUM($D$14:J14))</f>
        <v>0.80225988700564965</v>
      </c>
    </row>
    <row r="17" spans="1:13" ht="19.5" thickBot="1" x14ac:dyDescent="0.45"/>
    <row r="18" spans="1:13" x14ac:dyDescent="0.4">
      <c r="A18" s="5"/>
      <c r="B18" s="15"/>
      <c r="C18" s="3"/>
      <c r="D18" s="23">
        <v>2</v>
      </c>
      <c r="E18" s="51">
        <v>3</v>
      </c>
      <c r="F18" s="52"/>
      <c r="G18" s="52"/>
      <c r="H18" s="52"/>
      <c r="I18" s="52"/>
      <c r="J18" s="53"/>
      <c r="K18" s="45" t="s">
        <v>7</v>
      </c>
    </row>
    <row r="19" spans="1:13" x14ac:dyDescent="0.4">
      <c r="A19" s="6"/>
      <c r="B19" s="16"/>
      <c r="C19" s="4" t="s">
        <v>5</v>
      </c>
      <c r="D19" s="21">
        <f>J3+1</f>
        <v>44620</v>
      </c>
      <c r="E19" s="7">
        <f t="shared" ref="E19:J19" si="3">D19+1</f>
        <v>44621</v>
      </c>
      <c r="F19" s="7">
        <f t="shared" si="3"/>
        <v>44622</v>
      </c>
      <c r="G19" s="7">
        <f t="shared" si="3"/>
        <v>44623</v>
      </c>
      <c r="H19" s="7">
        <f t="shared" si="3"/>
        <v>44624</v>
      </c>
      <c r="I19" s="7">
        <f t="shared" si="3"/>
        <v>44625</v>
      </c>
      <c r="J19" s="11">
        <f t="shared" si="3"/>
        <v>44626</v>
      </c>
      <c r="K19" s="46"/>
    </row>
    <row r="20" spans="1:13" ht="19.5" thickBot="1" x14ac:dyDescent="0.45">
      <c r="A20" s="6"/>
      <c r="B20" s="16"/>
      <c r="C20" s="4" t="s">
        <v>6</v>
      </c>
      <c r="D20" s="22">
        <f>WEEKDAY(D19)</f>
        <v>2</v>
      </c>
      <c r="E20" s="9">
        <f t="shared" ref="E20" si="4">WEEKDAY(E19)</f>
        <v>3</v>
      </c>
      <c r="F20" s="9">
        <f t="shared" ref="F20" si="5">WEEKDAY(F19)</f>
        <v>4</v>
      </c>
      <c r="G20" s="9">
        <f t="shared" ref="G20" si="6">WEEKDAY(G19)</f>
        <v>5</v>
      </c>
      <c r="H20" s="9">
        <f t="shared" ref="H20" si="7">WEEKDAY(H19)</f>
        <v>6</v>
      </c>
      <c r="I20" s="9">
        <f t="shared" ref="I20" si="8">WEEKDAY(I19)</f>
        <v>7</v>
      </c>
      <c r="J20" s="12">
        <f t="shared" ref="J20" si="9">WEEKDAY(J19)</f>
        <v>1</v>
      </c>
      <c r="K20" s="46"/>
    </row>
    <row r="21" spans="1:13" x14ac:dyDescent="0.4">
      <c r="A21" s="47" t="s">
        <v>1</v>
      </c>
      <c r="B21" s="17" t="s">
        <v>2</v>
      </c>
      <c r="C21" s="27">
        <v>4</v>
      </c>
      <c r="D21" s="23"/>
      <c r="E21" s="13"/>
      <c r="F21" s="13"/>
      <c r="G21" s="13"/>
      <c r="H21" s="13"/>
      <c r="I21" s="13"/>
      <c r="J21" s="31"/>
      <c r="K21" s="35">
        <f t="shared" ref="K21:K28" si="10">SUM(D21:J21)</f>
        <v>0</v>
      </c>
    </row>
    <row r="22" spans="1:13" x14ac:dyDescent="0.4">
      <c r="A22" s="48"/>
      <c r="B22" s="18" t="s">
        <v>3</v>
      </c>
      <c r="C22" s="28">
        <v>12</v>
      </c>
      <c r="D22" s="24">
        <v>2</v>
      </c>
      <c r="E22" s="8"/>
      <c r="F22" s="8"/>
      <c r="G22" s="8"/>
      <c r="H22" s="8"/>
      <c r="I22" s="8"/>
      <c r="J22" s="32"/>
      <c r="K22" s="36">
        <f t="shared" si="10"/>
        <v>2</v>
      </c>
    </row>
    <row r="23" spans="1:13" x14ac:dyDescent="0.4">
      <c r="A23" s="48"/>
      <c r="B23" s="18" t="s">
        <v>4</v>
      </c>
      <c r="C23" s="28"/>
      <c r="D23" s="24"/>
      <c r="E23" s="8">
        <v>2</v>
      </c>
      <c r="F23" s="8">
        <v>4</v>
      </c>
      <c r="G23" s="8">
        <v>2</v>
      </c>
      <c r="H23" s="8">
        <v>2</v>
      </c>
      <c r="I23" s="8"/>
      <c r="J23" s="32"/>
      <c r="K23" s="36">
        <f t="shared" si="10"/>
        <v>10</v>
      </c>
    </row>
    <row r="24" spans="1:13" ht="19.5" thickBot="1" x14ac:dyDescent="0.45">
      <c r="A24" s="49"/>
      <c r="B24" s="19"/>
      <c r="C24" s="29"/>
      <c r="D24" s="25"/>
      <c r="E24" s="14"/>
      <c r="F24" s="14"/>
      <c r="G24" s="14"/>
      <c r="H24" s="14"/>
      <c r="I24" s="14"/>
      <c r="J24" s="33"/>
      <c r="K24" s="37">
        <f t="shared" si="10"/>
        <v>0</v>
      </c>
    </row>
    <row r="25" spans="1:13" x14ac:dyDescent="0.4">
      <c r="A25" s="50"/>
      <c r="B25" s="20" t="s">
        <v>2</v>
      </c>
      <c r="C25" s="30"/>
      <c r="D25" s="26">
        <v>1</v>
      </c>
      <c r="E25" s="10"/>
      <c r="F25" s="10"/>
      <c r="G25" s="10"/>
      <c r="H25" s="10"/>
      <c r="I25" s="10"/>
      <c r="J25" s="34"/>
      <c r="K25" s="38">
        <f t="shared" si="10"/>
        <v>1</v>
      </c>
      <c r="M25" s="39">
        <f>SUM(K9,K25)/SUM(K5,K21)</f>
        <v>1</v>
      </c>
    </row>
    <row r="26" spans="1:13" x14ac:dyDescent="0.4">
      <c r="A26" s="48"/>
      <c r="B26" s="18" t="s">
        <v>3</v>
      </c>
      <c r="C26" s="28"/>
      <c r="D26" s="24"/>
      <c r="E26" s="8"/>
      <c r="F26" s="8"/>
      <c r="G26" s="8"/>
      <c r="H26" s="8"/>
      <c r="I26" s="8"/>
      <c r="J26" s="32"/>
      <c r="K26" s="36">
        <f t="shared" si="10"/>
        <v>0</v>
      </c>
      <c r="M26" s="39">
        <f t="shared" ref="M26:M27" si="11">SUM(K10,K26)/SUM(K6,K22)</f>
        <v>0.16666666666666666</v>
      </c>
    </row>
    <row r="27" spans="1:13" x14ac:dyDescent="0.4">
      <c r="A27" s="48"/>
      <c r="B27" s="18" t="s">
        <v>4</v>
      </c>
      <c r="C27" s="28"/>
      <c r="D27" s="24">
        <v>5</v>
      </c>
      <c r="E27" s="8">
        <v>1</v>
      </c>
      <c r="F27" s="8"/>
      <c r="G27" s="8"/>
      <c r="H27" s="8"/>
      <c r="I27" s="8"/>
      <c r="J27" s="32"/>
      <c r="K27" s="36">
        <f t="shared" si="10"/>
        <v>6</v>
      </c>
      <c r="M27" s="39">
        <f t="shared" si="11"/>
        <v>0.6</v>
      </c>
    </row>
    <row r="28" spans="1:13" ht="19.5" thickBot="1" x14ac:dyDescent="0.45">
      <c r="A28" s="49"/>
      <c r="B28" s="19"/>
      <c r="C28" s="29"/>
      <c r="D28" s="25"/>
      <c r="E28" s="14"/>
      <c r="F28" s="14"/>
      <c r="G28" s="14"/>
      <c r="H28" s="14"/>
      <c r="I28" s="14"/>
      <c r="J28" s="33"/>
      <c r="K28" s="37">
        <f t="shared" si="10"/>
        <v>0</v>
      </c>
      <c r="M28" s="39" t="e">
        <f>SUM(K12,K28)/SUM(K8,K24)</f>
        <v>#DIV/0!</v>
      </c>
    </row>
    <row r="30" spans="1:13" hidden="1" outlineLevel="1" x14ac:dyDescent="0.4">
      <c r="A30" s="2"/>
      <c r="C30" s="40" t="s">
        <v>14</v>
      </c>
      <c r="D30" s="1">
        <v>4</v>
      </c>
      <c r="E30" s="1">
        <v>4</v>
      </c>
      <c r="F30" s="1">
        <v>2</v>
      </c>
      <c r="G30" s="1">
        <v>4</v>
      </c>
      <c r="H30" s="1">
        <v>4</v>
      </c>
    </row>
    <row r="31" spans="1:13" hidden="1" outlineLevel="1" x14ac:dyDescent="0.4">
      <c r="A31" s="2"/>
      <c r="C31" s="40" t="s">
        <v>15</v>
      </c>
      <c r="D31" s="1">
        <f>SUM(D25:D28)</f>
        <v>6</v>
      </c>
      <c r="E31" s="1">
        <f t="shared" ref="E31:J31" si="12">SUM(E25:E28)</f>
        <v>1</v>
      </c>
      <c r="F31" s="1">
        <f t="shared" si="12"/>
        <v>0</v>
      </c>
      <c r="G31" s="1">
        <f t="shared" si="12"/>
        <v>0</v>
      </c>
      <c r="H31" s="1">
        <f t="shared" si="12"/>
        <v>0</v>
      </c>
      <c r="I31" s="1">
        <f t="shared" si="12"/>
        <v>0</v>
      </c>
      <c r="J31" s="1">
        <f t="shared" si="12"/>
        <v>0</v>
      </c>
    </row>
    <row r="32" spans="1:13" hidden="1" outlineLevel="1" x14ac:dyDescent="0.4">
      <c r="C32" t="s">
        <v>16</v>
      </c>
      <c r="D32" s="41">
        <f>1-($N$3-$N$4-SUM($D$31:D31)-SUM($D$30:D30)-SUM($K$9:$K$12)-SUM($D$14:$J$14))/($N$2+SUM($D$30:D31)+SUM($D$14:$J$14))</f>
        <v>0.81894150417827305</v>
      </c>
      <c r="E32" s="41">
        <f>1-($N$3-$N$4-SUM($D$31:E31)-SUM($D$30:E30)-SUM($K$9:$K$12)-SUM($D$14:$J$14))/($N$2+SUM($D$30:E31)+SUM($D$14:$J$14))</f>
        <v>0.82710926694329179</v>
      </c>
      <c r="F32" s="41">
        <f>1-($N$3-$N$4-SUM($D$31:F31)-SUM($D$30:F30)-SUM($K$9:$K$12)-SUM($D$14:$J$14))/($N$2+SUM($D$30:F31)+SUM($D$14:$J$14))</f>
        <v>0.83034482758620687</v>
      </c>
      <c r="G32" s="41">
        <f>1-($N$3-$N$4-SUM($D$31:G31)-SUM($D$30:G30)-SUM($K$9:$K$12)-SUM($D$14:$J$14))/($N$2+SUM($D$30:G31)+SUM($D$14:$J$14))</f>
        <v>0.83676268861454051</v>
      </c>
      <c r="H32" s="41">
        <f>1-($N$3-$N$4-SUM($D$31:H31)-SUM($D$30:H30)-SUM($K$9:$K$12)-SUM($D$14:$J$14))/($N$2+SUM($D$30:H31)+SUM($D$14:$J$14))</f>
        <v>0.84311050477489768</v>
      </c>
      <c r="I32" s="41">
        <f>1-($N$3-$N$4-SUM($D$31:I31)-SUM($D$30:I30)-SUM($K$9:$K$12)-SUM($D$14:$J$14))/($N$2+SUM($D$30:I31)+SUM($D$14:$J$14))</f>
        <v>0.84311050477489768</v>
      </c>
      <c r="J32" s="41">
        <f>1-($N$3-$N$4-SUM($D$31:J31)-SUM($D$30:J30)-SUM($K$9:$K$12)-SUM($D$14:$J$14))/($N$2+SUM($D$30:J31)+SUM($D$14:$J$14))</f>
        <v>0.84311050477489768</v>
      </c>
    </row>
    <row r="33" collapsed="1" x14ac:dyDescent="0.4"/>
  </sheetData>
  <mergeCells count="8">
    <mergeCell ref="D2:J2"/>
    <mergeCell ref="K2:K4"/>
    <mergeCell ref="K18:K20"/>
    <mergeCell ref="A21:A24"/>
    <mergeCell ref="A25:A28"/>
    <mergeCell ref="E18:J18"/>
    <mergeCell ref="A5:A8"/>
    <mergeCell ref="A9:A12"/>
  </mergeCells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コンピュータ教育学院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植田吉祥</dc:creator>
  <cp:lastModifiedBy>y.ueda</cp:lastModifiedBy>
  <dcterms:created xsi:type="dcterms:W3CDTF">2022-02-21T15:05:15Z</dcterms:created>
  <dcterms:modified xsi:type="dcterms:W3CDTF">2022-03-01T09:19:59Z</dcterms:modified>
</cp:coreProperties>
</file>