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os\Pesquisa\MBA - Maira\Resultados\"/>
    </mc:Choice>
  </mc:AlternateContent>
  <bookViews>
    <workbookView xWindow="0" yWindow="0" windowWidth="14400" windowHeight="6885" activeTab="1"/>
  </bookViews>
  <sheets>
    <sheet name="Plan1" sheetId="1" r:id="rId1"/>
    <sheet name="Plan2" sheetId="2" r:id="rId2"/>
  </sheets>
  <definedNames>
    <definedName name="Estatísticas_descritivas" localSheetId="0">Plan1!$H$3:$J$43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E43" i="2"/>
  <c r="E44" i="2"/>
  <c r="E45" i="2"/>
  <c r="E41" i="2"/>
  <c r="E37" i="2"/>
  <c r="E38" i="2"/>
  <c r="E39" i="2"/>
  <c r="E40" i="2"/>
  <c r="E36" i="2"/>
  <c r="N30" i="1"/>
  <c r="N31" i="1"/>
  <c r="N32" i="1"/>
  <c r="N33" i="1"/>
  <c r="N29" i="1"/>
  <c r="E14" i="2"/>
  <c r="E15" i="2"/>
  <c r="E16" i="2"/>
  <c r="E17" i="2"/>
  <c r="E13" i="2"/>
  <c r="E18" i="2"/>
  <c r="E10" i="2"/>
  <c r="E11" i="2"/>
  <c r="E12" i="2"/>
  <c r="E9" i="2"/>
  <c r="E32" i="2"/>
  <c r="E33" i="2"/>
  <c r="E34" i="2"/>
  <c r="E35" i="2"/>
  <c r="E31" i="2"/>
  <c r="E27" i="2"/>
  <c r="E28" i="2"/>
  <c r="E29" i="2"/>
  <c r="E30" i="2"/>
  <c r="E26" i="2"/>
  <c r="N20" i="1"/>
  <c r="N21" i="1"/>
  <c r="N22" i="1"/>
  <c r="N19" i="1"/>
  <c r="N15" i="1"/>
  <c r="N16" i="1"/>
  <c r="N17" i="1"/>
  <c r="N14" i="1"/>
  <c r="N10" i="1"/>
  <c r="N11" i="1"/>
  <c r="N12" i="1"/>
  <c r="N9" i="1"/>
  <c r="M9" i="1"/>
  <c r="M10" i="1"/>
  <c r="M11" i="1"/>
  <c r="M12" i="1"/>
  <c r="M13" i="1"/>
  <c r="E7" i="2"/>
  <c r="E8" i="2" s="1"/>
  <c r="E5" i="2"/>
  <c r="E6" i="2"/>
  <c r="E4" i="2"/>
  <c r="E24" i="2"/>
  <c r="E25" i="2" s="1"/>
  <c r="E20" i="2"/>
  <c r="E21" i="2" s="1"/>
  <c r="E19" i="2"/>
  <c r="E23" i="2"/>
  <c r="E22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" i="1"/>
  <c r="M22" i="1"/>
  <c r="L22" i="1"/>
  <c r="M5" i="1"/>
  <c r="L5" i="1" s="1"/>
  <c r="M6" i="1"/>
  <c r="L6" i="1" s="1"/>
  <c r="M7" i="1"/>
  <c r="L7" i="1" s="1"/>
  <c r="M8" i="1"/>
  <c r="L8" i="1" s="1"/>
  <c r="L9" i="1"/>
  <c r="L10" i="1"/>
  <c r="L11" i="1"/>
  <c r="L12" i="1"/>
  <c r="L13" i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" i="1"/>
  <c r="L4" i="1" s="1"/>
</calcChain>
</file>

<file path=xl/connections.xml><?xml version="1.0" encoding="utf-8"?>
<connections xmlns="http://schemas.openxmlformats.org/spreadsheetml/2006/main">
  <connection id="1" name="Estatísticas_descritivas" type="6" refreshedVersion="5" background="1" saveData="1">
    <textPr sourceFile="Z:\Documentos\Pesquisa\MBA - Maira\POF-2017-2018\Dados\Arquivos de dados\Estatísticas_descritivas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<sst xmlns="http://schemas.openxmlformats.org/spreadsheetml/2006/main" count="105" uniqueCount="94">
  <si>
    <t>Variavel</t>
  </si>
  <si>
    <t>Nao</t>
  </si>
  <si>
    <t>Sim</t>
  </si>
  <si>
    <t>ONIBUS.URBANO</t>
  </si>
  <si>
    <t>TAXI</t>
  </si>
  <si>
    <t>GASOLINA.COMUM..COMBUSTIVEL.DE.VEICULO.</t>
  </si>
  <si>
    <t>UBER</t>
  </si>
  <si>
    <t>sexo</t>
  </si>
  <si>
    <t>despesa_individual_faixasal_1</t>
  </si>
  <si>
    <t>despesa_individual_faixasal_2</t>
  </si>
  <si>
    <t>despesa_individual_faixasal_3</t>
  </si>
  <si>
    <t>despesa_individual_faixasal_4</t>
  </si>
  <si>
    <t>despesa_individual_faixasal_NA</t>
  </si>
  <si>
    <t>despesa_individual_nempreg_1</t>
  </si>
  <si>
    <t>despesa_individual_nempreg_2</t>
  </si>
  <si>
    <t>despesa_individual_nempreg_3</t>
  </si>
  <si>
    <t>despesa_individual_nempreg_4</t>
  </si>
  <si>
    <t>despesa_individual_nempreg_NA</t>
  </si>
  <si>
    <t>despesa_individual_cor_1</t>
  </si>
  <si>
    <t>despesa_individual_cor_2</t>
  </si>
  <si>
    <t>despesa_individual_cor_3</t>
  </si>
  <si>
    <t>despesa_individual_cor_4</t>
  </si>
  <si>
    <t>despesa_individual_cor_NA</t>
  </si>
  <si>
    <t>despesa_individual_tempdesloc_1</t>
  </si>
  <si>
    <t>despesa_individual_tempdesloc_2</t>
  </si>
  <si>
    <t>despesa_individual_tempdesloc_3</t>
  </si>
  <si>
    <t>despesa_individual_tempdesloc_4</t>
  </si>
  <si>
    <t>despesa_individual_tempdesloc_NA</t>
  </si>
  <si>
    <t>despesa_individual_regiao_centro-oeste</t>
  </si>
  <si>
    <t>despesa_individual_regiao_nordeste</t>
  </si>
  <si>
    <t>despesa_individual_regiao_norte</t>
  </si>
  <si>
    <t>despesa_individual_regiao_sudeste</t>
  </si>
  <si>
    <t>despesa_individual_regiao_sul</t>
  </si>
  <si>
    <t>despesa_individual_regiao_NA</t>
  </si>
  <si>
    <t>despesa_individual_faixaetaria_1</t>
  </si>
  <si>
    <t>despesa_individual_faixaetaria_2</t>
  </si>
  <si>
    <t>despesa_individual_faixaetaria_3</t>
  </si>
  <si>
    <t>despesa_individual_horastrab_1</t>
  </si>
  <si>
    <t>despesa_individual_horastrab_2</t>
  </si>
  <si>
    <t>despesa_individual_horastrab_3</t>
  </si>
  <si>
    <t>despesa_individual_horastrab_4</t>
  </si>
  <si>
    <t>despesa_individual_horastrab_NA</t>
  </si>
  <si>
    <t>idade mÃ©dia</t>
  </si>
  <si>
    <t>NA</t>
  </si>
  <si>
    <t>Total</t>
  </si>
  <si>
    <t>Não</t>
  </si>
  <si>
    <t xml:space="preserve">Variável </t>
  </si>
  <si>
    <t>Categoria</t>
  </si>
  <si>
    <t>Uber</t>
  </si>
  <si>
    <t>%</t>
  </si>
  <si>
    <t>Taxi</t>
  </si>
  <si>
    <t>Onibus</t>
  </si>
  <si>
    <t>V_Proprio</t>
  </si>
  <si>
    <t xml:space="preserve">Sim </t>
  </si>
  <si>
    <t>Idade</t>
  </si>
  <si>
    <t>Abaixo de 25 anos</t>
  </si>
  <si>
    <t>Entre 25 e 50 anos</t>
  </si>
  <si>
    <t>Acima de 50 anos</t>
  </si>
  <si>
    <t>F_Salarial</t>
  </si>
  <si>
    <t>&lt;= 1 Salário mínimo</t>
  </si>
  <si>
    <t>Entre 1 e 1,5 salário mínimo</t>
  </si>
  <si>
    <t>Entre 1,5 e 2,5 salários mínimos</t>
  </si>
  <si>
    <t>Acima de 2,5 salários mínimos</t>
  </si>
  <si>
    <t>H_Trabalhadas</t>
  </si>
  <si>
    <t>&lt;=30 horas semanais</t>
  </si>
  <si>
    <t>Entre 30 e 40 horas semanais</t>
  </si>
  <si>
    <t>Entre 40 e 48 horas semanais</t>
  </si>
  <si>
    <t>Acima de 48 horas semanais</t>
  </si>
  <si>
    <t>Cor</t>
  </si>
  <si>
    <t>Branco</t>
  </si>
  <si>
    <t>Preto</t>
  </si>
  <si>
    <t>Pardo</t>
  </si>
  <si>
    <t>Outros</t>
  </si>
  <si>
    <t>Sexo</t>
  </si>
  <si>
    <t>Masculino</t>
  </si>
  <si>
    <t>Feminino</t>
  </si>
  <si>
    <t>N. Empregos</t>
  </si>
  <si>
    <t>1 emprego</t>
  </si>
  <si>
    <t>2 empregos</t>
  </si>
  <si>
    <t>3 empregos</t>
  </si>
  <si>
    <t>4 ou mais empregos</t>
  </si>
  <si>
    <t>T.desloc</t>
  </si>
  <si>
    <t>até 5 minutos</t>
  </si>
  <si>
    <t>De 6 a 30 minutos</t>
  </si>
  <si>
    <t>de 30 minutos a 1 hora</t>
  </si>
  <si>
    <t>Mais do que 1 hora</t>
  </si>
  <si>
    <t>Regiao</t>
  </si>
  <si>
    <t>Centro-Oeste</t>
  </si>
  <si>
    <t>Norte</t>
  </si>
  <si>
    <t>Nordeste</t>
  </si>
  <si>
    <t>Sudeste</t>
  </si>
  <si>
    <t>Sul</t>
  </si>
  <si>
    <t>Correção p Nas</t>
  </si>
  <si>
    <t>Não declarado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</si>
</sst>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statísticas_descritiva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N43"/>
  <sheetViews>
    <sheetView topLeftCell="E19" workbookViewId="0">
      <selection activeCell="M33" sqref="M33"/>
    </sheetView>
  </sheetViews>
  <sheetFormatPr defaultRowHeight="15" x14ac:dyDescent="0.25"/>
  <cols>
    <col min="8" max="8" width="44.28515625" bestFit="1" customWidth="1"/>
    <col min="9" max="9" width="7" bestFit="1" customWidth="1"/>
    <col min="10" max="10" width="18.5703125" bestFit="1" customWidth="1"/>
  </cols>
  <sheetData>
    <row r="3" spans="8:14" x14ac:dyDescent="0.25">
      <c r="H3" t="s">
        <v>0</v>
      </c>
      <c r="I3" t="s">
        <v>1</v>
      </c>
      <c r="J3" t="s">
        <v>2</v>
      </c>
      <c r="K3" t="s">
        <v>44</v>
      </c>
      <c r="L3" t="s">
        <v>45</v>
      </c>
      <c r="M3" t="s">
        <v>2</v>
      </c>
      <c r="N3" t="s">
        <v>92</v>
      </c>
    </row>
    <row r="4" spans="8:14" x14ac:dyDescent="0.25">
      <c r="H4" t="s">
        <v>3</v>
      </c>
      <c r="I4">
        <v>112880</v>
      </c>
      <c r="J4">
        <v>14976</v>
      </c>
      <c r="K4">
        <f>I4+J4</f>
        <v>127856</v>
      </c>
      <c r="L4" s="2">
        <f>1-M4</f>
        <v>0.88286822675509946</v>
      </c>
      <c r="M4" s="2">
        <f>J4/K4</f>
        <v>0.11713177324490051</v>
      </c>
    </row>
    <row r="5" spans="8:14" x14ac:dyDescent="0.25">
      <c r="H5" t="s">
        <v>4</v>
      </c>
      <c r="I5">
        <v>126311</v>
      </c>
      <c r="J5">
        <v>1545</v>
      </c>
      <c r="K5">
        <f t="shared" ref="K5:K43" si="0">I5+J5</f>
        <v>127856</v>
      </c>
      <c r="L5" s="2">
        <f t="shared" ref="L5:L43" si="1">1-M5</f>
        <v>0.98791609310474282</v>
      </c>
      <c r="M5" s="2">
        <f t="shared" ref="M5:M43" si="2">J5/K5</f>
        <v>1.2083906895257164E-2</v>
      </c>
    </row>
    <row r="6" spans="8:14" x14ac:dyDescent="0.25">
      <c r="H6" t="s">
        <v>5</v>
      </c>
      <c r="I6">
        <v>103438</v>
      </c>
      <c r="J6">
        <v>24418</v>
      </c>
      <c r="K6">
        <f t="shared" si="0"/>
        <v>127856</v>
      </c>
      <c r="L6" s="2">
        <f t="shared" si="1"/>
        <v>0.8090195219622075</v>
      </c>
      <c r="M6" s="2">
        <f t="shared" si="2"/>
        <v>0.19098047803779253</v>
      </c>
    </row>
    <row r="7" spans="8:14" x14ac:dyDescent="0.25">
      <c r="H7" t="s">
        <v>6</v>
      </c>
      <c r="I7">
        <v>126621</v>
      </c>
      <c r="J7">
        <v>1235</v>
      </c>
      <c r="K7">
        <f t="shared" si="0"/>
        <v>127856</v>
      </c>
      <c r="L7" s="2">
        <f t="shared" si="1"/>
        <v>0.99034069578275563</v>
      </c>
      <c r="M7" s="2">
        <f t="shared" si="2"/>
        <v>9.6593042172444001E-3</v>
      </c>
    </row>
    <row r="8" spans="8:14" x14ac:dyDescent="0.25">
      <c r="H8" t="s">
        <v>7</v>
      </c>
      <c r="I8">
        <v>66726</v>
      </c>
      <c r="J8">
        <v>61130</v>
      </c>
      <c r="K8">
        <f t="shared" si="0"/>
        <v>127856</v>
      </c>
      <c r="L8" s="2">
        <f t="shared" si="1"/>
        <v>0.52188399449380551</v>
      </c>
      <c r="M8" s="2">
        <f t="shared" si="2"/>
        <v>0.47811600550619449</v>
      </c>
    </row>
    <row r="9" spans="8:14" x14ac:dyDescent="0.25">
      <c r="H9" t="s">
        <v>8</v>
      </c>
      <c r="I9">
        <v>102874</v>
      </c>
      <c r="J9">
        <v>24982</v>
      </c>
      <c r="K9">
        <f t="shared" si="0"/>
        <v>127856</v>
      </c>
      <c r="L9" s="2">
        <f t="shared" si="1"/>
        <v>0.80460830934801653</v>
      </c>
      <c r="M9" s="2">
        <f t="shared" si="2"/>
        <v>0.19539169065198347</v>
      </c>
      <c r="N9" s="2">
        <f>J9/(K9-$J$13)</f>
        <v>0.32916095709918836</v>
      </c>
    </row>
    <row r="10" spans="8:14" x14ac:dyDescent="0.25">
      <c r="H10" t="s">
        <v>9</v>
      </c>
      <c r="I10">
        <v>108879</v>
      </c>
      <c r="J10">
        <v>18977</v>
      </c>
      <c r="K10">
        <f t="shared" si="0"/>
        <v>127856</v>
      </c>
      <c r="L10" s="2">
        <f t="shared" si="1"/>
        <v>0.85157520961081212</v>
      </c>
      <c r="M10" s="2">
        <f t="shared" si="2"/>
        <v>0.14842479038918785</v>
      </c>
      <c r="N10" s="2">
        <f t="shared" ref="N10:N12" si="3">J10/(K10-$J$13)</f>
        <v>0.25003952777484978</v>
      </c>
    </row>
    <row r="11" spans="8:14" x14ac:dyDescent="0.25">
      <c r="H11" t="s">
        <v>10</v>
      </c>
      <c r="I11">
        <v>112495</v>
      </c>
      <c r="J11">
        <v>15361</v>
      </c>
      <c r="K11">
        <f t="shared" si="0"/>
        <v>127856</v>
      </c>
      <c r="L11" s="2">
        <f t="shared" si="1"/>
        <v>0.87985702665498688</v>
      </c>
      <c r="M11" s="2">
        <f t="shared" si="2"/>
        <v>0.12014297334501314</v>
      </c>
      <c r="N11" s="2">
        <f t="shared" si="3"/>
        <v>0.20239538315589756</v>
      </c>
    </row>
    <row r="12" spans="8:14" x14ac:dyDescent="0.25">
      <c r="H12" t="s">
        <v>11</v>
      </c>
      <c r="I12">
        <v>111280</v>
      </c>
      <c r="J12">
        <v>16576</v>
      </c>
      <c r="K12">
        <f t="shared" si="0"/>
        <v>127856</v>
      </c>
      <c r="L12" s="2">
        <f t="shared" si="1"/>
        <v>0.87035414841696912</v>
      </c>
      <c r="M12" s="2">
        <f t="shared" si="2"/>
        <v>0.12964585158303091</v>
      </c>
      <c r="N12" s="2">
        <f t="shared" si="3"/>
        <v>0.21840413197006431</v>
      </c>
    </row>
    <row r="13" spans="8:14" x14ac:dyDescent="0.25">
      <c r="H13" t="s">
        <v>12</v>
      </c>
      <c r="I13">
        <v>75896</v>
      </c>
      <c r="J13">
        <v>51960</v>
      </c>
      <c r="K13">
        <f t="shared" si="0"/>
        <v>127856</v>
      </c>
      <c r="L13" s="2">
        <f t="shared" si="1"/>
        <v>0.59360530596921535</v>
      </c>
      <c r="M13" s="2">
        <f t="shared" si="2"/>
        <v>0.40639469403078465</v>
      </c>
    </row>
    <row r="14" spans="8:14" x14ac:dyDescent="0.25">
      <c r="H14" t="s">
        <v>13</v>
      </c>
      <c r="I14">
        <v>60361</v>
      </c>
      <c r="J14">
        <v>67495</v>
      </c>
      <c r="K14">
        <f t="shared" si="0"/>
        <v>127856</v>
      </c>
      <c r="L14" s="2">
        <f t="shared" si="1"/>
        <v>0.4721014266049306</v>
      </c>
      <c r="M14" s="2">
        <f t="shared" si="2"/>
        <v>0.5278985733950694</v>
      </c>
      <c r="N14" s="4">
        <f>J14/(K14-$J$18)</f>
        <v>0.83904130875278149</v>
      </c>
    </row>
    <row r="15" spans="8:14" x14ac:dyDescent="0.25">
      <c r="H15" t="s">
        <v>14</v>
      </c>
      <c r="I15">
        <v>116435</v>
      </c>
      <c r="J15">
        <v>11421</v>
      </c>
      <c r="K15">
        <f t="shared" si="0"/>
        <v>127856</v>
      </c>
      <c r="L15" s="2">
        <f t="shared" si="1"/>
        <v>0.91067294456263292</v>
      </c>
      <c r="M15" s="2">
        <f t="shared" si="2"/>
        <v>8.9327055437367034E-2</v>
      </c>
      <c r="N15" s="4">
        <f t="shared" ref="N15:N17" si="4">J15/(K15-$J$18)</f>
        <v>0.14197630620439317</v>
      </c>
    </row>
    <row r="16" spans="8:14" x14ac:dyDescent="0.25">
      <c r="H16" t="s">
        <v>15</v>
      </c>
      <c r="I16">
        <v>126568</v>
      </c>
      <c r="J16">
        <v>1288</v>
      </c>
      <c r="K16">
        <f t="shared" si="0"/>
        <v>127856</v>
      </c>
      <c r="L16" s="2">
        <f t="shared" si="1"/>
        <v>0.989926166937805</v>
      </c>
      <c r="M16" s="2">
        <f t="shared" si="2"/>
        <v>1.0073833062194969E-2</v>
      </c>
      <c r="N16" s="4">
        <f t="shared" si="4"/>
        <v>1.6011337220143456E-2</v>
      </c>
    </row>
    <row r="17" spans="8:14" x14ac:dyDescent="0.25">
      <c r="H17" t="s">
        <v>16</v>
      </c>
      <c r="I17">
        <v>127617</v>
      </c>
      <c r="J17">
        <v>239</v>
      </c>
      <c r="K17">
        <f t="shared" si="0"/>
        <v>127856</v>
      </c>
      <c r="L17" s="2">
        <f t="shared" si="1"/>
        <v>0.99813070954824179</v>
      </c>
      <c r="M17" s="4">
        <f t="shared" si="2"/>
        <v>1.8692904517582281E-3</v>
      </c>
      <c r="N17" s="4">
        <f t="shared" si="4"/>
        <v>2.9710478226818988E-3</v>
      </c>
    </row>
    <row r="18" spans="8:14" x14ac:dyDescent="0.25">
      <c r="H18" t="s">
        <v>17</v>
      </c>
      <c r="I18">
        <v>80443</v>
      </c>
      <c r="J18">
        <v>47413</v>
      </c>
      <c r="K18">
        <f t="shared" si="0"/>
        <v>127856</v>
      </c>
      <c r="L18" s="2">
        <f t="shared" si="1"/>
        <v>0.62916875234638969</v>
      </c>
      <c r="M18" s="2">
        <f t="shared" si="2"/>
        <v>0.37083124765361031</v>
      </c>
    </row>
    <row r="19" spans="8:14" x14ac:dyDescent="0.25">
      <c r="H19" t="s">
        <v>18</v>
      </c>
      <c r="I19">
        <v>79039</v>
      </c>
      <c r="J19">
        <v>48817</v>
      </c>
      <c r="K19">
        <f t="shared" si="0"/>
        <v>127856</v>
      </c>
      <c r="L19" s="2">
        <f t="shared" si="1"/>
        <v>0.61818764860468023</v>
      </c>
      <c r="M19" s="2">
        <f t="shared" si="2"/>
        <v>0.38181235139531972</v>
      </c>
      <c r="N19" s="4">
        <f>J19/(K19-J23)</f>
        <v>0.38252440878246013</v>
      </c>
    </row>
    <row r="20" spans="8:14" x14ac:dyDescent="0.25">
      <c r="H20" t="s">
        <v>19</v>
      </c>
      <c r="I20">
        <v>114192</v>
      </c>
      <c r="J20">
        <v>13664</v>
      </c>
      <c r="K20">
        <f t="shared" si="0"/>
        <v>127856</v>
      </c>
      <c r="L20" s="2">
        <f t="shared" si="1"/>
        <v>0.89312977099236646</v>
      </c>
      <c r="M20" s="2">
        <f t="shared" si="2"/>
        <v>0.10687022900763359</v>
      </c>
      <c r="N20" s="4">
        <f t="shared" ref="N20:N22" si="5">J20/(K20-J24)</f>
        <v>0.13289501838199538</v>
      </c>
    </row>
    <row r="21" spans="8:14" x14ac:dyDescent="0.25">
      <c r="H21" t="s">
        <v>20</v>
      </c>
      <c r="I21">
        <v>126673</v>
      </c>
      <c r="J21">
        <v>1183</v>
      </c>
      <c r="K21">
        <f t="shared" si="0"/>
        <v>127856</v>
      </c>
      <c r="L21" s="2">
        <f t="shared" si="1"/>
        <v>0.99074740332874489</v>
      </c>
      <c r="M21" s="2">
        <f t="shared" si="2"/>
        <v>9.2525966712551626E-3</v>
      </c>
      <c r="N21" s="4">
        <f t="shared" si="5"/>
        <v>1.296466771874452E-2</v>
      </c>
    </row>
    <row r="22" spans="8:14" x14ac:dyDescent="0.25">
      <c r="H22" t="s">
        <v>21</v>
      </c>
      <c r="I22">
        <v>63902</v>
      </c>
      <c r="J22">
        <v>63954</v>
      </c>
      <c r="K22">
        <f t="shared" si="0"/>
        <v>127856</v>
      </c>
      <c r="L22" s="2">
        <f t="shared" si="1"/>
        <v>0.49979664622700537</v>
      </c>
      <c r="M22" s="2">
        <f>J22/K22</f>
        <v>0.50020335377299463</v>
      </c>
      <c r="N22" s="4">
        <f t="shared" si="5"/>
        <v>0.54991487385853588</v>
      </c>
    </row>
    <row r="23" spans="8:14" x14ac:dyDescent="0.25">
      <c r="H23" t="s">
        <v>22</v>
      </c>
      <c r="I23">
        <v>127618</v>
      </c>
      <c r="J23">
        <v>238</v>
      </c>
      <c r="K23">
        <f t="shared" si="0"/>
        <v>127856</v>
      </c>
      <c r="L23" s="2">
        <f t="shared" si="1"/>
        <v>0.99813853084720305</v>
      </c>
      <c r="M23" s="2">
        <f t="shared" si="2"/>
        <v>1.8614691527968966E-3</v>
      </c>
    </row>
    <row r="24" spans="8:14" x14ac:dyDescent="0.25">
      <c r="H24" t="s">
        <v>23</v>
      </c>
      <c r="I24">
        <v>102818</v>
      </c>
      <c r="J24">
        <v>25038</v>
      </c>
      <c r="K24">
        <f t="shared" si="0"/>
        <v>127856</v>
      </c>
      <c r="L24" s="2">
        <f t="shared" si="1"/>
        <v>0.80417031660618199</v>
      </c>
      <c r="M24" s="2">
        <f t="shared" si="2"/>
        <v>0.19582968339381804</v>
      </c>
    </row>
    <row r="25" spans="8:14" x14ac:dyDescent="0.25">
      <c r="H25" t="s">
        <v>24</v>
      </c>
      <c r="I25">
        <v>91248</v>
      </c>
      <c r="J25">
        <v>36608</v>
      </c>
      <c r="K25">
        <f t="shared" si="0"/>
        <v>127856</v>
      </c>
      <c r="L25" s="2">
        <f t="shared" si="1"/>
        <v>0.71367788762357653</v>
      </c>
      <c r="M25" s="2">
        <f t="shared" si="2"/>
        <v>0.28632211237642347</v>
      </c>
    </row>
    <row r="26" spans="8:14" x14ac:dyDescent="0.25">
      <c r="H26" t="s">
        <v>25</v>
      </c>
      <c r="I26">
        <v>116298</v>
      </c>
      <c r="J26">
        <v>11558</v>
      </c>
      <c r="K26">
        <f t="shared" si="0"/>
        <v>127856</v>
      </c>
      <c r="L26" s="2">
        <f t="shared" si="1"/>
        <v>0.9096014266049306</v>
      </c>
      <c r="M26" s="2">
        <f t="shared" si="2"/>
        <v>9.0398573395069459E-2</v>
      </c>
    </row>
    <row r="27" spans="8:14" x14ac:dyDescent="0.25">
      <c r="H27" t="s">
        <v>26</v>
      </c>
      <c r="I27">
        <v>121492</v>
      </c>
      <c r="J27">
        <v>6364</v>
      </c>
      <c r="K27">
        <f t="shared" si="0"/>
        <v>127856</v>
      </c>
      <c r="L27" s="2">
        <f t="shared" si="1"/>
        <v>0.95022525341008635</v>
      </c>
      <c r="M27" s="2">
        <f t="shared" si="2"/>
        <v>4.9774746589913654E-2</v>
      </c>
    </row>
    <row r="28" spans="8:14" x14ac:dyDescent="0.25">
      <c r="H28" t="s">
        <v>27</v>
      </c>
      <c r="I28">
        <v>79568</v>
      </c>
      <c r="J28">
        <v>48288</v>
      </c>
      <c r="K28">
        <f t="shared" si="0"/>
        <v>127856</v>
      </c>
      <c r="L28" s="2">
        <f t="shared" si="1"/>
        <v>0.62232511575522464</v>
      </c>
      <c r="M28" s="2">
        <f t="shared" si="2"/>
        <v>0.37767488424477536</v>
      </c>
    </row>
    <row r="29" spans="8:14" x14ac:dyDescent="0.25">
      <c r="H29" t="s">
        <v>28</v>
      </c>
      <c r="I29">
        <v>111539</v>
      </c>
      <c r="J29">
        <v>16317</v>
      </c>
      <c r="K29">
        <f t="shared" si="0"/>
        <v>127856</v>
      </c>
      <c r="L29" s="2">
        <f t="shared" si="1"/>
        <v>0.87237986484795393</v>
      </c>
      <c r="M29" s="2">
        <f t="shared" si="2"/>
        <v>0.12762013515204604</v>
      </c>
      <c r="N29" s="2">
        <f>J29/(K29-$J$34)</f>
        <v>0.13401503018356536</v>
      </c>
    </row>
    <row r="30" spans="8:14" x14ac:dyDescent="0.25">
      <c r="H30" t="s">
        <v>29</v>
      </c>
      <c r="I30">
        <v>83778</v>
      </c>
      <c r="J30">
        <v>44078</v>
      </c>
      <c r="K30">
        <f t="shared" si="0"/>
        <v>127856</v>
      </c>
      <c r="L30" s="2">
        <f t="shared" si="1"/>
        <v>0.65525278438243029</v>
      </c>
      <c r="M30" s="2">
        <f t="shared" si="2"/>
        <v>0.34474721561756977</v>
      </c>
      <c r="N30" s="2">
        <f t="shared" ref="N30:N33" si="6">J30/(K30-$J$34)</f>
        <v>0.36202209354851955</v>
      </c>
    </row>
    <row r="31" spans="8:14" x14ac:dyDescent="0.25">
      <c r="H31" t="s">
        <v>30</v>
      </c>
      <c r="I31">
        <v>110236</v>
      </c>
      <c r="J31">
        <v>17620</v>
      </c>
      <c r="K31">
        <f t="shared" si="0"/>
        <v>127856</v>
      </c>
      <c r="L31" s="2">
        <f t="shared" si="1"/>
        <v>0.86218871230133898</v>
      </c>
      <c r="M31" s="2">
        <f t="shared" si="2"/>
        <v>0.13781128769866099</v>
      </c>
      <c r="N31" s="2">
        <f t="shared" si="6"/>
        <v>0.14471684941070181</v>
      </c>
    </row>
    <row r="32" spans="8:14" x14ac:dyDescent="0.25">
      <c r="H32" t="s">
        <v>31</v>
      </c>
      <c r="I32">
        <v>101401</v>
      </c>
      <c r="J32">
        <v>26455</v>
      </c>
      <c r="K32">
        <f t="shared" si="0"/>
        <v>127856</v>
      </c>
      <c r="L32" s="2">
        <f t="shared" si="1"/>
        <v>0.79308753597797521</v>
      </c>
      <c r="M32" s="2">
        <f t="shared" si="2"/>
        <v>0.20691246402202479</v>
      </c>
      <c r="N32" s="2">
        <f t="shared" si="6"/>
        <v>0.21728060449262865</v>
      </c>
    </row>
    <row r="33" spans="8:14" x14ac:dyDescent="0.25">
      <c r="H33" t="s">
        <v>32</v>
      </c>
      <c r="I33">
        <v>110571</v>
      </c>
      <c r="J33">
        <v>17285</v>
      </c>
      <c r="K33">
        <f t="shared" si="0"/>
        <v>127856</v>
      </c>
      <c r="L33" s="2">
        <f t="shared" si="1"/>
        <v>0.86480884745338504</v>
      </c>
      <c r="M33" s="2">
        <f t="shared" si="2"/>
        <v>0.13519115254661493</v>
      </c>
      <c r="N33" s="2">
        <f t="shared" si="6"/>
        <v>0.14196542236458462</v>
      </c>
    </row>
    <row r="34" spans="8:14" x14ac:dyDescent="0.25">
      <c r="H34" t="s">
        <v>33</v>
      </c>
      <c r="I34">
        <v>121755</v>
      </c>
      <c r="J34">
        <v>6101</v>
      </c>
      <c r="K34">
        <f t="shared" si="0"/>
        <v>127856</v>
      </c>
      <c r="L34" s="2">
        <f t="shared" si="1"/>
        <v>0.95228225503691655</v>
      </c>
      <c r="M34" s="2">
        <f t="shared" si="2"/>
        <v>4.7717744963083467E-2</v>
      </c>
    </row>
    <row r="35" spans="8:14" x14ac:dyDescent="0.25">
      <c r="H35" t="s">
        <v>34</v>
      </c>
      <c r="I35">
        <v>98737</v>
      </c>
      <c r="J35">
        <v>29119</v>
      </c>
      <c r="K35">
        <f t="shared" si="0"/>
        <v>127856</v>
      </c>
      <c r="L35" s="2">
        <f t="shared" si="1"/>
        <v>0.77225159554498812</v>
      </c>
      <c r="M35" s="2">
        <f t="shared" si="2"/>
        <v>0.22774840445501188</v>
      </c>
    </row>
    <row r="36" spans="8:14" x14ac:dyDescent="0.25">
      <c r="H36" t="s">
        <v>35</v>
      </c>
      <c r="I36">
        <v>69760</v>
      </c>
      <c r="J36">
        <v>58096</v>
      </c>
      <c r="K36">
        <f t="shared" si="0"/>
        <v>127856</v>
      </c>
      <c r="L36" s="2">
        <f t="shared" si="1"/>
        <v>0.54561381554248523</v>
      </c>
      <c r="M36" s="2">
        <f t="shared" si="2"/>
        <v>0.45438618445751472</v>
      </c>
    </row>
    <row r="37" spans="8:14" x14ac:dyDescent="0.25">
      <c r="H37" t="s">
        <v>36</v>
      </c>
      <c r="I37">
        <v>87215</v>
      </c>
      <c r="J37">
        <v>40641</v>
      </c>
      <c r="K37">
        <f t="shared" si="0"/>
        <v>127856</v>
      </c>
      <c r="L37" s="2">
        <f t="shared" si="1"/>
        <v>0.68213458891252654</v>
      </c>
      <c r="M37" s="2">
        <f t="shared" si="2"/>
        <v>0.3178654110874734</v>
      </c>
    </row>
    <row r="38" spans="8:14" x14ac:dyDescent="0.25">
      <c r="H38" t="s">
        <v>37</v>
      </c>
      <c r="I38">
        <v>107472</v>
      </c>
      <c r="J38">
        <v>20384</v>
      </c>
      <c r="K38">
        <f t="shared" si="0"/>
        <v>127856</v>
      </c>
      <c r="L38" s="2">
        <f t="shared" si="1"/>
        <v>0.84057064197221876</v>
      </c>
      <c r="M38" s="2">
        <f t="shared" si="2"/>
        <v>0.15942935802778124</v>
      </c>
    </row>
    <row r="39" spans="8:14" x14ac:dyDescent="0.25">
      <c r="H39" t="s">
        <v>38</v>
      </c>
      <c r="I39">
        <v>106164</v>
      </c>
      <c r="J39">
        <v>21692</v>
      </c>
      <c r="K39">
        <f t="shared" si="0"/>
        <v>127856</v>
      </c>
      <c r="L39" s="2">
        <f t="shared" si="1"/>
        <v>0.83034038293079715</v>
      </c>
      <c r="M39" s="2">
        <f t="shared" si="2"/>
        <v>0.16965961706920285</v>
      </c>
    </row>
    <row r="40" spans="8:14" x14ac:dyDescent="0.25">
      <c r="H40" t="s">
        <v>39</v>
      </c>
      <c r="I40">
        <v>108111</v>
      </c>
      <c r="J40">
        <v>19745</v>
      </c>
      <c r="K40">
        <f t="shared" si="0"/>
        <v>127856</v>
      </c>
      <c r="L40" s="2">
        <f t="shared" si="1"/>
        <v>0.84556845200850961</v>
      </c>
      <c r="M40" s="2">
        <f t="shared" si="2"/>
        <v>0.15443154799149042</v>
      </c>
    </row>
    <row r="41" spans="8:14" x14ac:dyDescent="0.25">
      <c r="H41" t="s">
        <v>40</v>
      </c>
      <c r="I41">
        <v>109234</v>
      </c>
      <c r="J41">
        <v>18622</v>
      </c>
      <c r="K41">
        <f t="shared" si="0"/>
        <v>127856</v>
      </c>
      <c r="L41" s="2">
        <f t="shared" si="1"/>
        <v>0.8543517707420849</v>
      </c>
      <c r="M41" s="2">
        <f t="shared" si="2"/>
        <v>0.14564822925791515</v>
      </c>
    </row>
    <row r="42" spans="8:14" x14ac:dyDescent="0.25">
      <c r="H42" t="s">
        <v>41</v>
      </c>
      <c r="I42">
        <v>80443</v>
      </c>
      <c r="J42">
        <v>47413</v>
      </c>
      <c r="K42">
        <f t="shared" si="0"/>
        <v>127856</v>
      </c>
      <c r="L42" s="2">
        <f t="shared" si="1"/>
        <v>0.62916875234638969</v>
      </c>
      <c r="M42" s="2">
        <f t="shared" si="2"/>
        <v>0.37083124765361031</v>
      </c>
    </row>
    <row r="43" spans="8:14" x14ac:dyDescent="0.25">
      <c r="H43" t="s">
        <v>42</v>
      </c>
      <c r="I43" t="s">
        <v>43</v>
      </c>
      <c r="J43" s="1">
        <v>41.52</v>
      </c>
      <c r="K43" t="e">
        <f t="shared" si="0"/>
        <v>#VALUE!</v>
      </c>
      <c r="L43" t="e">
        <f t="shared" si="1"/>
        <v>#VALUE!</v>
      </c>
      <c r="M43" t="e">
        <f t="shared" si="2"/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5"/>
  <sheetViews>
    <sheetView tabSelected="1" topLeftCell="A7" zoomScale="85" zoomScaleNormal="85" workbookViewId="0">
      <selection activeCell="C3" sqref="C3:E45"/>
    </sheetView>
  </sheetViews>
  <sheetFormatPr defaultRowHeight="15" x14ac:dyDescent="0.25"/>
  <cols>
    <col min="4" max="4" width="29" bestFit="1" customWidth="1"/>
  </cols>
  <sheetData>
    <row r="3" spans="3:5" x14ac:dyDescent="0.25">
      <c r="C3" t="s">
        <v>46</v>
      </c>
      <c r="D3" t="s">
        <v>47</v>
      </c>
      <c r="E3" t="s">
        <v>49</v>
      </c>
    </row>
    <row r="4" spans="3:5" x14ac:dyDescent="0.25">
      <c r="C4" t="s">
        <v>54</v>
      </c>
      <c r="D4" t="s">
        <v>55</v>
      </c>
      <c r="E4" s="3">
        <f>Plan1!M35</f>
        <v>0.22774840445501188</v>
      </c>
    </row>
    <row r="5" spans="3:5" x14ac:dyDescent="0.25">
      <c r="D5" t="s">
        <v>56</v>
      </c>
      <c r="E5" s="3">
        <f>Plan1!M36</f>
        <v>0.45438618445751472</v>
      </c>
    </row>
    <row r="6" spans="3:5" x14ac:dyDescent="0.25">
      <c r="D6" t="s">
        <v>57</v>
      </c>
      <c r="E6" s="3">
        <f>Plan1!M37</f>
        <v>0.3178654110874734</v>
      </c>
    </row>
    <row r="7" spans="3:5" x14ac:dyDescent="0.25">
      <c r="C7" t="s">
        <v>73</v>
      </c>
      <c r="D7" t="s">
        <v>74</v>
      </c>
      <c r="E7" s="3">
        <f>Plan1!M8</f>
        <v>0.47811600550619449</v>
      </c>
    </row>
    <row r="8" spans="3:5" x14ac:dyDescent="0.25">
      <c r="D8" t="s">
        <v>75</v>
      </c>
      <c r="E8" s="3">
        <f>1-E7</f>
        <v>0.52188399449380551</v>
      </c>
    </row>
    <row r="9" spans="3:5" x14ac:dyDescent="0.25">
      <c r="C9" t="s">
        <v>68</v>
      </c>
      <c r="D9" t="s">
        <v>69</v>
      </c>
      <c r="E9" s="3">
        <f>Plan1!N19</f>
        <v>0.38252440878246013</v>
      </c>
    </row>
    <row r="10" spans="3:5" x14ac:dyDescent="0.25">
      <c r="D10" t="s">
        <v>70</v>
      </c>
      <c r="E10" s="3">
        <f>Plan1!N20</f>
        <v>0.13289501838199538</v>
      </c>
    </row>
    <row r="11" spans="3:5" x14ac:dyDescent="0.25">
      <c r="D11" t="s">
        <v>71</v>
      </c>
      <c r="E11" s="3">
        <f>Plan1!N21</f>
        <v>1.296466771874452E-2</v>
      </c>
    </row>
    <row r="12" spans="3:5" x14ac:dyDescent="0.25">
      <c r="D12" t="s">
        <v>72</v>
      </c>
      <c r="E12" s="3">
        <f>Plan1!N22</f>
        <v>0.54991487385853588</v>
      </c>
    </row>
    <row r="13" spans="3:5" x14ac:dyDescent="0.25">
      <c r="C13" t="s">
        <v>86</v>
      </c>
      <c r="D13" t="s">
        <v>87</v>
      </c>
      <c r="E13" s="5">
        <f>Plan1!N29</f>
        <v>0.13401503018356536</v>
      </c>
    </row>
    <row r="14" spans="3:5" x14ac:dyDescent="0.25">
      <c r="D14" t="s">
        <v>88</v>
      </c>
      <c r="E14" s="5">
        <f>Plan1!N30</f>
        <v>0.36202209354851955</v>
      </c>
    </row>
    <row r="15" spans="3:5" x14ac:dyDescent="0.25">
      <c r="D15" t="s">
        <v>89</v>
      </c>
      <c r="E15" s="5">
        <f>Plan1!N31</f>
        <v>0.14471684941070181</v>
      </c>
    </row>
    <row r="16" spans="3:5" x14ac:dyDescent="0.25">
      <c r="D16" t="s">
        <v>90</v>
      </c>
      <c r="E16" s="5">
        <f>Plan1!N32</f>
        <v>0.21728060449262865</v>
      </c>
    </row>
    <row r="17" spans="3:5" x14ac:dyDescent="0.25">
      <c r="D17" t="s">
        <v>91</v>
      </c>
      <c r="E17" s="5">
        <f>Plan1!N33</f>
        <v>0.14196542236458462</v>
      </c>
    </row>
    <row r="18" spans="3:5" x14ac:dyDescent="0.25">
      <c r="C18" t="s">
        <v>48</v>
      </c>
      <c r="D18" t="s">
        <v>2</v>
      </c>
      <c r="E18" s="3">
        <f>Plan1!M7</f>
        <v>9.6593042172444001E-3</v>
      </c>
    </row>
    <row r="19" spans="3:5" x14ac:dyDescent="0.25">
      <c r="D19" t="s">
        <v>45</v>
      </c>
      <c r="E19" s="3">
        <f>Plan1!L7</f>
        <v>0.99034069578275563</v>
      </c>
    </row>
    <row r="20" spans="3:5" x14ac:dyDescent="0.25">
      <c r="C20" t="s">
        <v>50</v>
      </c>
      <c r="D20" t="s">
        <v>2</v>
      </c>
      <c r="E20" s="3">
        <f>Plan1!M5</f>
        <v>1.2083906895257164E-2</v>
      </c>
    </row>
    <row r="21" spans="3:5" x14ac:dyDescent="0.25">
      <c r="D21" t="s">
        <v>45</v>
      </c>
      <c r="E21" s="3">
        <f>1-E20</f>
        <v>0.98791609310474282</v>
      </c>
    </row>
    <row r="22" spans="3:5" x14ac:dyDescent="0.25">
      <c r="C22" t="s">
        <v>51</v>
      </c>
      <c r="D22" t="s">
        <v>2</v>
      </c>
      <c r="E22" s="3">
        <f>1-E23</f>
        <v>0.11713177324490054</v>
      </c>
    </row>
    <row r="23" spans="3:5" x14ac:dyDescent="0.25">
      <c r="D23" t="s">
        <v>45</v>
      </c>
      <c r="E23" s="3">
        <f>Plan1!L4</f>
        <v>0.88286822675509946</v>
      </c>
    </row>
    <row r="24" spans="3:5" x14ac:dyDescent="0.25">
      <c r="C24" t="s">
        <v>52</v>
      </c>
      <c r="D24" t="s">
        <v>53</v>
      </c>
      <c r="E24" s="3">
        <f>Plan1!M6</f>
        <v>0.19098047803779253</v>
      </c>
    </row>
    <row r="25" spans="3:5" x14ac:dyDescent="0.25">
      <c r="D25" t="s">
        <v>45</v>
      </c>
      <c r="E25" s="3">
        <f>1-E24</f>
        <v>0.8090195219622075</v>
      </c>
    </row>
    <row r="26" spans="3:5" x14ac:dyDescent="0.25">
      <c r="C26" t="s">
        <v>58</v>
      </c>
      <c r="D26" t="s">
        <v>59</v>
      </c>
      <c r="E26" s="3">
        <f>Plan1!M9</f>
        <v>0.19539169065198347</v>
      </c>
    </row>
    <row r="27" spans="3:5" x14ac:dyDescent="0.25">
      <c r="D27" t="s">
        <v>60</v>
      </c>
      <c r="E27" s="3">
        <f>Plan1!M10</f>
        <v>0.14842479038918785</v>
      </c>
    </row>
    <row r="28" spans="3:5" x14ac:dyDescent="0.25">
      <c r="D28" t="s">
        <v>61</v>
      </c>
      <c r="E28" s="3">
        <f>Plan1!M11</f>
        <v>0.12014297334501314</v>
      </c>
    </row>
    <row r="29" spans="3:5" x14ac:dyDescent="0.25">
      <c r="D29" t="s">
        <v>62</v>
      </c>
      <c r="E29" s="3">
        <f>Plan1!M12</f>
        <v>0.12964585158303091</v>
      </c>
    </row>
    <row r="30" spans="3:5" x14ac:dyDescent="0.25">
      <c r="D30" t="s">
        <v>93</v>
      </c>
      <c r="E30" s="3">
        <f>Plan1!M13</f>
        <v>0.40639469403078465</v>
      </c>
    </row>
    <row r="31" spans="3:5" x14ac:dyDescent="0.25">
      <c r="C31" t="s">
        <v>63</v>
      </c>
      <c r="D31" t="s">
        <v>64</v>
      </c>
      <c r="E31" s="3">
        <f>Plan1!M38</f>
        <v>0.15942935802778124</v>
      </c>
    </row>
    <row r="32" spans="3:5" x14ac:dyDescent="0.25">
      <c r="D32" t="s">
        <v>65</v>
      </c>
      <c r="E32" s="3">
        <f>Plan1!M39</f>
        <v>0.16965961706920285</v>
      </c>
    </row>
    <row r="33" spans="3:5" x14ac:dyDescent="0.25">
      <c r="D33" t="s">
        <v>66</v>
      </c>
      <c r="E33" s="3">
        <f>Plan1!M40</f>
        <v>0.15443154799149042</v>
      </c>
    </row>
    <row r="34" spans="3:5" x14ac:dyDescent="0.25">
      <c r="D34" t="s">
        <v>67</v>
      </c>
      <c r="E34" s="3">
        <f>Plan1!M41</f>
        <v>0.14564822925791515</v>
      </c>
    </row>
    <row r="35" spans="3:5" x14ac:dyDescent="0.25">
      <c r="D35" t="s">
        <v>93</v>
      </c>
      <c r="E35" s="3">
        <f>Plan1!M42</f>
        <v>0.37083124765361031</v>
      </c>
    </row>
    <row r="36" spans="3:5" x14ac:dyDescent="0.25">
      <c r="C36" t="s">
        <v>76</v>
      </c>
      <c r="D36" t="s">
        <v>77</v>
      </c>
      <c r="E36" s="3">
        <f>Plan1!M14</f>
        <v>0.5278985733950694</v>
      </c>
    </row>
    <row r="37" spans="3:5" x14ac:dyDescent="0.25">
      <c r="D37" t="s">
        <v>78</v>
      </c>
      <c r="E37" s="3">
        <f>Plan1!M15</f>
        <v>8.9327055437367034E-2</v>
      </c>
    </row>
    <row r="38" spans="3:5" x14ac:dyDescent="0.25">
      <c r="D38" t="s">
        <v>79</v>
      </c>
      <c r="E38" s="3">
        <f>Plan1!M16</f>
        <v>1.0073833062194969E-2</v>
      </c>
    </row>
    <row r="39" spans="3:5" x14ac:dyDescent="0.25">
      <c r="D39" t="s">
        <v>80</v>
      </c>
      <c r="E39" s="3">
        <f>Plan1!M17</f>
        <v>1.8692904517582281E-3</v>
      </c>
    </row>
    <row r="40" spans="3:5" x14ac:dyDescent="0.25">
      <c r="D40" t="s">
        <v>93</v>
      </c>
      <c r="E40" s="3">
        <f>Plan1!M18</f>
        <v>0.37083124765361031</v>
      </c>
    </row>
    <row r="41" spans="3:5" x14ac:dyDescent="0.25">
      <c r="C41" t="s">
        <v>81</v>
      </c>
      <c r="D41" t="s">
        <v>82</v>
      </c>
      <c r="E41" s="3">
        <f>Plan1!M24</f>
        <v>0.19582968339381804</v>
      </c>
    </row>
    <row r="42" spans="3:5" x14ac:dyDescent="0.25">
      <c r="D42" t="s">
        <v>83</v>
      </c>
      <c r="E42" s="3">
        <f>Plan1!M25</f>
        <v>0.28632211237642347</v>
      </c>
    </row>
    <row r="43" spans="3:5" x14ac:dyDescent="0.25">
      <c r="D43" t="s">
        <v>84</v>
      </c>
      <c r="E43" s="3">
        <f>Plan1!M26</f>
        <v>9.0398573395069459E-2</v>
      </c>
    </row>
    <row r="44" spans="3:5" x14ac:dyDescent="0.25">
      <c r="D44" t="s">
        <v>85</v>
      </c>
      <c r="E44" s="3">
        <f>Plan1!M27</f>
        <v>4.9774746589913654E-2</v>
      </c>
    </row>
    <row r="45" spans="3:5" x14ac:dyDescent="0.25">
      <c r="D45" t="s">
        <v>93</v>
      </c>
      <c r="E45" s="3">
        <f>Plan1!M28</f>
        <v>0.37767488424477536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Plan1!Estatísticas_descritivas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</dc:creator>
  <cp:lastModifiedBy>Thunder</cp:lastModifiedBy>
  <dcterms:created xsi:type="dcterms:W3CDTF">2019-12-10T20:09:52Z</dcterms:created>
  <dcterms:modified xsi:type="dcterms:W3CDTF">2019-12-10T21:15:37Z</dcterms:modified>
</cp:coreProperties>
</file>