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670\AC\Temp\"/>
    </mc:Choice>
  </mc:AlternateContent>
  <xr:revisionPtr revIDLastSave="50" documentId="13_ncr:1_{945BAB59-0773-43FF-8C06-7F7A34082844}" xr6:coauthVersionLast="45" xr6:coauthVersionMax="45" xr10:uidLastSave="{84959226-FA88-4618-8555-2C7728BAB4B3}"/>
  <bookViews>
    <workbookView xWindow="705" yWindow="1350" windowWidth="26985" windowHeight="15735" firstSheet="1" activeTab="1" xr2:uid="{00000000-000D-0000-FFFF-FFFF00000000}"/>
  </bookViews>
  <sheets>
    <sheet name="全体予定" sheetId="1" r:id="rId1"/>
    <sheet name="予定表" sheetId="2" r:id="rId2"/>
    <sheet name="祝日" sheetId="4" r:id="rId3"/>
  </sheets>
  <definedNames>
    <definedName name="_xlnm.Print_Area" localSheetId="0">全体予定!$A$1:$DW$9</definedName>
    <definedName name="_xlnm.Print_Area" localSheetId="1">予定表!$A$1:$DY$53</definedName>
    <definedName name="Z_6341FD6E_AADB_4D61_ADE7_E6D442506E8D_.wvu.PrintArea" localSheetId="0" hidden="1">全体予定!$A$1:$DW$9</definedName>
    <definedName name="Z_6341FD6E_AADB_4D61_ADE7_E6D442506E8D_.wvu.PrintArea" localSheetId="1" hidden="1">予定表!$A$1:$DY$51</definedName>
    <definedName name="祝日">祝日!$B$2:$D$16</definedName>
  </definedNames>
  <calcPr calcId="191028"/>
  <customWorkbookViews>
    <customWorkbookView name="cosmo - 個人用ビュー" guid="{6341FD6E-AADB-4D61-ADE7-E6D442506E8D}" mergeInterval="0" personalView="1" maximized="1" windowWidth="1020" windowHeight="56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53" i="2" l="1"/>
  <c r="E31" i="2" l="1"/>
  <c r="CT4" i="2"/>
  <c r="BP4" i="2"/>
  <c r="AK4" i="2"/>
  <c r="G4" i="2"/>
  <c r="E13" i="2"/>
  <c r="CR4" i="1"/>
  <c r="BN4" i="1"/>
  <c r="AI4" i="1"/>
  <c r="E4" i="1"/>
  <c r="H53" i="2" l="1"/>
  <c r="I53" i="2"/>
  <c r="J53" i="2"/>
  <c r="K53" i="2"/>
  <c r="L53" i="2"/>
  <c r="M53" i="2"/>
  <c r="N53" i="2"/>
  <c r="O53" i="2"/>
  <c r="P53" i="2"/>
  <c r="Q53" i="2"/>
  <c r="R53" i="2"/>
  <c r="S53" i="2"/>
  <c r="T53" i="2"/>
  <c r="U53" i="2"/>
  <c r="V53" i="2"/>
  <c r="W53" i="2"/>
  <c r="X53" i="2"/>
  <c r="Y53" i="2"/>
  <c r="Z53" i="2"/>
  <c r="AA53" i="2"/>
  <c r="AB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CQ53" i="2"/>
  <c r="CR53" i="2"/>
  <c r="CS53" i="2"/>
  <c r="CT53" i="2"/>
  <c r="CU53" i="2"/>
  <c r="CV53" i="2"/>
  <c r="CW53" i="2"/>
  <c r="CX53" i="2"/>
  <c r="CY53" i="2"/>
  <c r="CZ53" i="2"/>
  <c r="DA53" i="2"/>
  <c r="DB53" i="2"/>
  <c r="DC53" i="2"/>
  <c r="DD53" i="2"/>
  <c r="DE53" i="2"/>
  <c r="DF53" i="2"/>
  <c r="DG53" i="2"/>
  <c r="DH53" i="2"/>
  <c r="DI53" i="2"/>
  <c r="DJ53" i="2"/>
  <c r="DK53" i="2"/>
  <c r="DL53" i="2"/>
  <c r="DM53" i="2"/>
  <c r="DN53" i="2"/>
  <c r="DO53" i="2"/>
  <c r="DP53" i="2"/>
  <c r="DQ53" i="2"/>
  <c r="DR53" i="2"/>
  <c r="DS53" i="2"/>
  <c r="DT53" i="2"/>
  <c r="DU53" i="2"/>
  <c r="DV53" i="2"/>
  <c r="DW53" i="2"/>
  <c r="DX53" i="2"/>
  <c r="G53" i="2"/>
  <c r="A2" i="4"/>
  <c r="B8" i="4" s="1"/>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BW54" i="2"/>
  <c r="BX54" i="2"/>
  <c r="BY54" i="2"/>
  <c r="BZ54" i="2"/>
  <c r="CA54" i="2"/>
  <c r="CB54" i="2"/>
  <c r="CC54" i="2"/>
  <c r="CD54" i="2"/>
  <c r="CE54" i="2"/>
  <c r="CF54" i="2"/>
  <c r="CG54" i="2"/>
  <c r="CH54" i="2"/>
  <c r="CI54" i="2"/>
  <c r="CJ54" i="2"/>
  <c r="CK54" i="2"/>
  <c r="CL54" i="2"/>
  <c r="CM54" i="2"/>
  <c r="CN54" i="2"/>
  <c r="CO54" i="2"/>
  <c r="CP54" i="2"/>
  <c r="CQ54" i="2"/>
  <c r="CR54" i="2"/>
  <c r="CS54" i="2"/>
  <c r="CT54" i="2"/>
  <c r="CU54" i="2"/>
  <c r="CV54" i="2"/>
  <c r="CW54" i="2"/>
  <c r="CX54" i="2"/>
  <c r="CY54" i="2"/>
  <c r="CZ54" i="2"/>
  <c r="DA54" i="2"/>
  <c r="DB54" i="2"/>
  <c r="DC54" i="2"/>
  <c r="DD54" i="2"/>
  <c r="DE54" i="2"/>
  <c r="DF54" i="2"/>
  <c r="DG54" i="2"/>
  <c r="DH54" i="2"/>
  <c r="DI54" i="2"/>
  <c r="DJ54" i="2"/>
  <c r="DK54" i="2"/>
  <c r="DL54" i="2"/>
  <c r="DM54" i="2"/>
  <c r="DN54" i="2"/>
  <c r="DO54" i="2"/>
  <c r="DP54" i="2"/>
  <c r="DQ54" i="2"/>
  <c r="DR54" i="2"/>
  <c r="DS54" i="2"/>
  <c r="DT54" i="2"/>
  <c r="DU54" i="2"/>
  <c r="DV54" i="2"/>
  <c r="DW54" i="2"/>
  <c r="DX54" i="2"/>
  <c r="G5" i="2"/>
  <c r="BP5" i="2"/>
  <c r="CT5" i="2"/>
  <c r="E7" i="2"/>
  <c r="E10" i="2"/>
  <c r="E16" i="2"/>
  <c r="E19" i="2"/>
  <c r="E22" i="2"/>
  <c r="E25" i="2"/>
  <c r="E28" i="2"/>
  <c r="E34" i="2"/>
  <c r="E37" i="2"/>
  <c r="E40" i="2"/>
  <c r="E43" i="2"/>
  <c r="E46" i="2"/>
  <c r="E49"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I6" i="1"/>
  <c r="AI5" i="1"/>
  <c r="AJ5" i="1"/>
  <c r="BN5" i="1"/>
  <c r="BO5" i="1" s="1"/>
  <c r="BP5" i="1" s="1"/>
  <c r="BQ5" i="1" s="1"/>
  <c r="CR5" i="1"/>
  <c r="B2" i="4"/>
  <c r="C2" i="4" s="1"/>
  <c r="B10" i="4"/>
  <c r="B7" i="4"/>
  <c r="C7" i="4" s="1"/>
  <c r="B9" i="4" l="1"/>
  <c r="C9" i="4" s="1"/>
  <c r="B11" i="4"/>
  <c r="C11" i="4" s="1"/>
  <c r="BQ5" i="2"/>
  <c r="BP6" i="2"/>
  <c r="B14" i="4"/>
  <c r="B5" i="4"/>
  <c r="C5" i="4" s="1"/>
  <c r="B12" i="4"/>
  <c r="B16" i="4"/>
  <c r="B4" i="4"/>
  <c r="C4" i="4" s="1"/>
  <c r="C10" i="4"/>
  <c r="B15" i="4"/>
  <c r="E5" i="1"/>
  <c r="F5" i="1" s="1"/>
  <c r="F6" i="1" s="1"/>
  <c r="C8" i="4"/>
  <c r="E8" i="4"/>
  <c r="BR5" i="1"/>
  <c r="BQ6" i="1"/>
  <c r="BP6" i="1"/>
  <c r="BN6" i="1"/>
  <c r="CR6" i="1"/>
  <c r="CS5" i="1"/>
  <c r="E53" i="2"/>
  <c r="AK5" i="2"/>
  <c r="AL5" i="2" s="1"/>
  <c r="AM5" i="2" s="1"/>
  <c r="G6" i="2"/>
  <c r="H5" i="2"/>
  <c r="E9" i="4"/>
  <c r="G5" i="1"/>
  <c r="AJ6" i="1"/>
  <c r="AK5" i="1"/>
  <c r="CU5" i="2"/>
  <c r="CT6" i="2"/>
  <c r="B13" i="4"/>
  <c r="B6" i="4"/>
  <c r="B3" i="4"/>
  <c r="BO6" i="1"/>
  <c r="E4" i="4" l="1"/>
  <c r="E10" i="4"/>
  <c r="C16" i="4"/>
  <c r="E16" i="4"/>
  <c r="E11" i="4"/>
  <c r="C12" i="4"/>
  <c r="E7" i="4"/>
  <c r="E14" i="4"/>
  <c r="C14" i="4"/>
  <c r="AK6" i="2"/>
  <c r="C15" i="4"/>
  <c r="E15" i="4"/>
  <c r="AL6" i="2"/>
  <c r="BQ6" i="2"/>
  <c r="BR5" i="2"/>
  <c r="E6" i="1"/>
  <c r="H5" i="1"/>
  <c r="G6" i="1"/>
  <c r="H6" i="2"/>
  <c r="I5" i="2"/>
  <c r="C13" i="4"/>
  <c r="E13" i="4"/>
  <c r="AN5" i="2"/>
  <c r="AM6" i="2"/>
  <c r="C3" i="4"/>
  <c r="E3" i="4"/>
  <c r="E2" i="4"/>
  <c r="CV5" i="2"/>
  <c r="CU6" i="2"/>
  <c r="E12" i="4"/>
  <c r="AL5" i="1"/>
  <c r="AK6" i="1"/>
  <c r="E6" i="4"/>
  <c r="C6" i="4"/>
  <c r="E5" i="4"/>
  <c r="BS5" i="1"/>
  <c r="BR6" i="1"/>
  <c r="CS6" i="1"/>
  <c r="CT5" i="1"/>
  <c r="BS5" i="2" l="1"/>
  <c r="BR6" i="2"/>
  <c r="AN6" i="2"/>
  <c r="AO5" i="2"/>
  <c r="CT6" i="1"/>
  <c r="CU5" i="1"/>
  <c r="CW5" i="2"/>
  <c r="CV6" i="2"/>
  <c r="BS6" i="1"/>
  <c r="BT5" i="1"/>
  <c r="I5" i="1"/>
  <c r="H6" i="1"/>
  <c r="AM5" i="1"/>
  <c r="AL6" i="1"/>
  <c r="F1" i="4"/>
  <c r="J5" i="2"/>
  <c r="I6" i="2"/>
  <c r="BT5" i="2" l="1"/>
  <c r="BS6" i="2"/>
  <c r="BT6" i="1"/>
  <c r="BU5" i="1"/>
  <c r="AO6" i="2"/>
  <c r="AP5" i="2"/>
  <c r="G1" i="4"/>
  <c r="G23" i="4"/>
  <c r="G26" i="4"/>
  <c r="G11" i="4"/>
  <c r="G17" i="4"/>
  <c r="G14" i="4"/>
  <c r="G2" i="4"/>
  <c r="G22" i="4"/>
  <c r="G25" i="4"/>
  <c r="G8" i="4"/>
  <c r="G21" i="4"/>
  <c r="G3" i="4"/>
  <c r="G31" i="4"/>
  <c r="G13" i="4"/>
  <c r="G28" i="4"/>
  <c r="G27" i="4"/>
  <c r="G5" i="4"/>
  <c r="G12" i="4"/>
  <c r="G32" i="4"/>
  <c r="G30" i="4"/>
  <c r="G7" i="4"/>
  <c r="G15" i="4"/>
  <c r="G24" i="4"/>
  <c r="G4" i="4"/>
  <c r="G6" i="4"/>
  <c r="G10" i="4"/>
  <c r="G16" i="4"/>
  <c r="G29" i="4"/>
  <c r="G9" i="4"/>
  <c r="G19" i="4"/>
  <c r="G18" i="4"/>
  <c r="G20" i="4"/>
  <c r="AM6" i="1"/>
  <c r="AN5" i="1"/>
  <c r="CW6" i="2"/>
  <c r="CX5" i="2"/>
  <c r="I6" i="1"/>
  <c r="J5" i="1"/>
  <c r="J6" i="2"/>
  <c r="K5" i="2"/>
  <c r="CV5" i="1"/>
  <c r="CU6" i="1"/>
  <c r="BU5" i="2" l="1"/>
  <c r="BT6" i="2"/>
  <c r="A73" i="2"/>
  <c r="A29" i="1"/>
  <c r="A34" i="1"/>
  <c r="A78" i="2"/>
  <c r="K5" i="1"/>
  <c r="J6" i="1"/>
  <c r="AN6" i="1"/>
  <c r="AO5" i="1"/>
  <c r="A65" i="2"/>
  <c r="A21" i="1"/>
  <c r="A80" i="2"/>
  <c r="A36" i="1"/>
  <c r="A61" i="2"/>
  <c r="A17" i="1"/>
  <c r="A79" i="2"/>
  <c r="A35" i="1"/>
  <c r="AQ5" i="2"/>
  <c r="AP6" i="2"/>
  <c r="CW5" i="1"/>
  <c r="CV6" i="1"/>
  <c r="A59" i="2"/>
  <c r="A15" i="1"/>
  <c r="L5" i="2"/>
  <c r="K6" i="2"/>
  <c r="A32" i="1"/>
  <c r="A76" i="2"/>
  <c r="A28" i="1"/>
  <c r="A72" i="2"/>
  <c r="A26" i="1"/>
  <c r="A70" i="2"/>
  <c r="A71" i="2"/>
  <c r="A27" i="1"/>
  <c r="BV5" i="1"/>
  <c r="BU6" i="1"/>
  <c r="A25" i="1"/>
  <c r="A69" i="2"/>
  <c r="A77" i="2"/>
  <c r="A33" i="1"/>
  <c r="A84" i="2"/>
  <c r="A40" i="1"/>
  <c r="A31" i="1"/>
  <c r="A75" i="2"/>
  <c r="A81" i="2"/>
  <c r="A37" i="1"/>
  <c r="A85" i="2"/>
  <c r="A41" i="1"/>
  <c r="A22" i="1"/>
  <c r="A66" i="2"/>
  <c r="A64" i="2"/>
  <c r="A20" i="1"/>
  <c r="A30" i="1"/>
  <c r="A74" i="2"/>
  <c r="CY5" i="2"/>
  <c r="CX6" i="2"/>
  <c r="A42" i="1"/>
  <c r="A86" i="2"/>
  <c r="A43" i="1"/>
  <c r="A87" i="2"/>
  <c r="A16" i="1"/>
  <c r="A60" i="2"/>
  <c r="A24" i="1"/>
  <c r="A68" i="2"/>
  <c r="A83" i="2"/>
  <c r="A39" i="1"/>
  <c r="A67" i="2"/>
  <c r="A23" i="1"/>
  <c r="A19" i="1"/>
  <c r="A63" i="2"/>
  <c r="A62" i="2"/>
  <c r="A18" i="1"/>
  <c r="A38" i="1"/>
  <c r="A82" i="2"/>
  <c r="A58" i="2"/>
  <c r="A14" i="1"/>
  <c r="BU6" i="2" l="1"/>
  <c r="BV5" i="2"/>
  <c r="L5" i="1"/>
  <c r="K6" i="1"/>
  <c r="M5" i="2"/>
  <c r="L6" i="2"/>
  <c r="BW5" i="1"/>
  <c r="BV6" i="1"/>
  <c r="CW6" i="1"/>
  <c r="CX5" i="1"/>
  <c r="CZ5" i="2"/>
  <c r="CY6" i="2"/>
  <c r="AR5" i="2"/>
  <c r="AQ6" i="2"/>
  <c r="AP5" i="1"/>
  <c r="AO6" i="1"/>
  <c r="BV6" i="2" l="1"/>
  <c r="BW5" i="2"/>
  <c r="AQ5" i="1"/>
  <c r="AP6" i="1"/>
  <c r="CY5" i="1"/>
  <c r="CX6" i="1"/>
  <c r="AR6" i="2"/>
  <c r="AS5" i="2"/>
  <c r="M6" i="2"/>
  <c r="N5" i="2"/>
  <c r="DA5" i="2"/>
  <c r="CZ6" i="2"/>
  <c r="BW6" i="1"/>
  <c r="BX5" i="1"/>
  <c r="M5" i="1"/>
  <c r="L6" i="1"/>
  <c r="BX5" i="2" l="1"/>
  <c r="BW6" i="2"/>
  <c r="DB5" i="2"/>
  <c r="DA6" i="2"/>
  <c r="AT5" i="2"/>
  <c r="AS6" i="2"/>
  <c r="N5" i="1"/>
  <c r="M6" i="1"/>
  <c r="CZ5" i="1"/>
  <c r="CY6" i="1"/>
  <c r="BY5" i="1"/>
  <c r="BX6" i="1"/>
  <c r="O5" i="2"/>
  <c r="N6" i="2"/>
  <c r="AQ6" i="1"/>
  <c r="AR5" i="1"/>
  <c r="BX6" i="2" l="1"/>
  <c r="BY5" i="2"/>
  <c r="CZ6" i="1"/>
  <c r="DA5" i="1"/>
  <c r="BZ5" i="1"/>
  <c r="BY6" i="1"/>
  <c r="AU5" i="2"/>
  <c r="AT6" i="2"/>
  <c r="AR6" i="1"/>
  <c r="AS5" i="1"/>
  <c r="P5" i="2"/>
  <c r="O6" i="2"/>
  <c r="DC5" i="2"/>
  <c r="DB6" i="2"/>
  <c r="N6" i="1"/>
  <c r="O5" i="1"/>
  <c r="BY6" i="2" l="1"/>
  <c r="BZ5" i="2"/>
  <c r="DD5" i="2"/>
  <c r="DC6" i="2"/>
  <c r="CA5" i="1"/>
  <c r="BZ6" i="1"/>
  <c r="AV5" i="2"/>
  <c r="AU6" i="2"/>
  <c r="Q5" i="2"/>
  <c r="P6" i="2"/>
  <c r="O6" i="1"/>
  <c r="P5" i="1"/>
  <c r="AS6" i="1"/>
  <c r="AT5" i="1"/>
  <c r="DB5" i="1"/>
  <c r="DA6" i="1"/>
  <c r="CA5" i="2" l="1"/>
  <c r="BZ6" i="2"/>
  <c r="DC5" i="1"/>
  <c r="DB6" i="1"/>
  <c r="Q6" i="2"/>
  <c r="R5" i="2"/>
  <c r="AT6" i="1"/>
  <c r="AU5" i="1"/>
  <c r="CB5" i="1"/>
  <c r="CA6" i="1"/>
  <c r="Q5" i="1"/>
  <c r="P6" i="1"/>
  <c r="AV6" i="2"/>
  <c r="AW5" i="2"/>
  <c r="DD6" i="2"/>
  <c r="DE5" i="2"/>
  <c r="CA6" i="2" l="1"/>
  <c r="CB5" i="2"/>
  <c r="DF5" i="2"/>
  <c r="DE6" i="2"/>
  <c r="AW6" i="2"/>
  <c r="AX5" i="2"/>
  <c r="AV5" i="1"/>
  <c r="AU6" i="1"/>
  <c r="S5" i="2"/>
  <c r="R6" i="2"/>
  <c r="Q6" i="1"/>
  <c r="R5" i="1"/>
  <c r="DD5" i="1"/>
  <c r="DC6" i="1"/>
  <c r="CB6" i="1"/>
  <c r="CC5" i="1"/>
  <c r="CB6" i="2" l="1"/>
  <c r="CC5" i="2"/>
  <c r="T5" i="2"/>
  <c r="S6" i="2"/>
  <c r="AX6" i="2"/>
  <c r="AY5" i="2"/>
  <c r="CD5" i="1"/>
  <c r="CC6" i="1"/>
  <c r="AW5" i="1"/>
  <c r="AV6" i="1"/>
  <c r="DD6" i="1"/>
  <c r="DE5" i="1"/>
  <c r="DF6" i="2"/>
  <c r="DG5" i="2"/>
  <c r="R6" i="1"/>
  <c r="S5" i="1"/>
  <c r="CD5" i="2" l="1"/>
  <c r="CC6" i="2"/>
  <c r="AW6" i="1"/>
  <c r="AX5" i="1"/>
  <c r="U5" i="2"/>
  <c r="T6" i="2"/>
  <c r="T5" i="1"/>
  <c r="S6" i="1"/>
  <c r="CE5" i="1"/>
  <c r="CD6" i="1"/>
  <c r="DH5" i="2"/>
  <c r="DG6" i="2"/>
  <c r="AZ5" i="2"/>
  <c r="AY6" i="2"/>
  <c r="DF5" i="1"/>
  <c r="DE6" i="1"/>
  <c r="CE5" i="2" l="1"/>
  <c r="CD6" i="2"/>
  <c r="CE6" i="1"/>
  <c r="CF5" i="1"/>
  <c r="V5" i="2"/>
  <c r="U6" i="2"/>
  <c r="AZ6" i="2"/>
  <c r="BA5" i="2"/>
  <c r="DF6" i="1"/>
  <c r="DG5" i="1"/>
  <c r="T6" i="1"/>
  <c r="U5" i="1"/>
  <c r="AY5" i="1"/>
  <c r="AX6" i="1"/>
  <c r="DH6" i="2"/>
  <c r="DI5" i="2"/>
  <c r="CF5" i="2" l="1"/>
  <c r="CE6" i="2"/>
  <c r="AY6" i="1"/>
  <c r="AZ5" i="1"/>
  <c r="V5" i="1"/>
  <c r="U6" i="1"/>
  <c r="BA6" i="2"/>
  <c r="BB5" i="2"/>
  <c r="W5" i="2"/>
  <c r="V6" i="2"/>
  <c r="DI6" i="2"/>
  <c r="DJ5" i="2"/>
  <c r="DH5" i="1"/>
  <c r="DG6" i="1"/>
  <c r="CG5" i="1"/>
  <c r="CF6" i="1"/>
  <c r="CF6" i="2" l="1"/>
  <c r="CG5" i="2"/>
  <c r="DJ6" i="2"/>
  <c r="DK5" i="2"/>
  <c r="BB6" i="2"/>
  <c r="BC5" i="2"/>
  <c r="CG6" i="1"/>
  <c r="CH5" i="1"/>
  <c r="W5" i="1"/>
  <c r="V6" i="1"/>
  <c r="DI5" i="1"/>
  <c r="DH6" i="1"/>
  <c r="BA5" i="1"/>
  <c r="AZ6" i="1"/>
  <c r="X5" i="2"/>
  <c r="W6" i="2"/>
  <c r="CH5" i="2" l="1"/>
  <c r="CG6" i="2"/>
  <c r="X6" i="2"/>
  <c r="Y5" i="2"/>
  <c r="CI5" i="1"/>
  <c r="CH6" i="1"/>
  <c r="DK6" i="2"/>
  <c r="DL5" i="2"/>
  <c r="BA6" i="1"/>
  <c r="BB5" i="1"/>
  <c r="BD5" i="2"/>
  <c r="BC6" i="2"/>
  <c r="X5" i="1"/>
  <c r="W6" i="1"/>
  <c r="DJ5" i="1"/>
  <c r="DI6" i="1"/>
  <c r="CI5" i="2" l="1"/>
  <c r="CH6" i="2"/>
  <c r="Y5" i="1"/>
  <c r="X6" i="1"/>
  <c r="CJ5" i="1"/>
  <c r="CI6" i="1"/>
  <c r="Z5" i="2"/>
  <c r="Y6" i="2"/>
  <c r="DK5" i="1"/>
  <c r="DJ6" i="1"/>
  <c r="BE5" i="2"/>
  <c r="BD6" i="2"/>
  <c r="BB6" i="1"/>
  <c r="BC5" i="1"/>
  <c r="DL6" i="2"/>
  <c r="DM5" i="2"/>
  <c r="CJ5" i="2" l="1"/>
  <c r="CI6" i="2"/>
  <c r="AA5" i="2"/>
  <c r="Z6" i="2"/>
  <c r="DL5" i="1"/>
  <c r="DK6" i="1"/>
  <c r="DM6" i="2"/>
  <c r="DN5" i="2"/>
  <c r="BD5" i="1"/>
  <c r="BC6" i="1"/>
  <c r="CJ6" i="1"/>
  <c r="CK5" i="1"/>
  <c r="BE6" i="2"/>
  <c r="BF5" i="2"/>
  <c r="Y6" i="1"/>
  <c r="Z5" i="1"/>
  <c r="CJ6" i="2" l="1"/>
  <c r="CK5" i="2"/>
  <c r="CL5" i="1"/>
  <c r="CK6" i="1"/>
  <c r="DN6" i="2"/>
  <c r="DO5" i="2"/>
  <c r="BG5" i="2"/>
  <c r="BF6" i="2"/>
  <c r="Z6" i="1"/>
  <c r="AA5" i="1"/>
  <c r="DM5" i="1"/>
  <c r="DL6" i="1"/>
  <c r="BE5" i="1"/>
  <c r="BD6" i="1"/>
  <c r="AB5" i="2"/>
  <c r="AA6" i="2"/>
  <c r="CL5" i="2" l="1"/>
  <c r="CK6" i="2"/>
  <c r="DN5" i="1"/>
  <c r="DM6" i="1"/>
  <c r="CM5" i="1"/>
  <c r="CL6" i="1"/>
  <c r="AA6" i="1"/>
  <c r="AB5" i="1"/>
  <c r="AC5" i="2"/>
  <c r="AB6" i="2"/>
  <c r="BF5" i="1"/>
  <c r="BE6" i="1"/>
  <c r="DP5" i="2"/>
  <c r="DO6" i="2"/>
  <c r="BG6" i="2"/>
  <c r="BH5" i="2"/>
  <c r="CL6" i="2" l="1"/>
  <c r="CM5" i="2"/>
  <c r="DN6" i="1"/>
  <c r="DO5" i="1"/>
  <c r="BI5" i="2"/>
  <c r="BH6" i="2"/>
  <c r="BG5" i="1"/>
  <c r="BF6" i="1"/>
  <c r="AC5" i="1"/>
  <c r="AB6" i="1"/>
  <c r="DQ5" i="2"/>
  <c r="DP6" i="2"/>
  <c r="CM6" i="1"/>
  <c r="CN5" i="1"/>
  <c r="AD5" i="2"/>
  <c r="AC6" i="2"/>
  <c r="CN5" i="2" l="1"/>
  <c r="CM6" i="2"/>
  <c r="DP5" i="1"/>
  <c r="DO6" i="1"/>
  <c r="CO5" i="1"/>
  <c r="CN6" i="1"/>
  <c r="AE5" i="2"/>
  <c r="AD6" i="2"/>
  <c r="DQ6" i="2"/>
  <c r="DR5" i="2"/>
  <c r="BG6" i="1"/>
  <c r="BH5" i="1"/>
  <c r="AC6" i="1"/>
  <c r="AD5" i="1"/>
  <c r="BI6" i="2"/>
  <c r="BJ5" i="2"/>
  <c r="CO5" i="2" l="1"/>
  <c r="CN6" i="2"/>
  <c r="DP6" i="1"/>
  <c r="DQ5" i="1"/>
  <c r="BJ6" i="2"/>
  <c r="BK5" i="2"/>
  <c r="DS5" i="2"/>
  <c r="DR6" i="2"/>
  <c r="CP5" i="1"/>
  <c r="CO6" i="1"/>
  <c r="AE5" i="1"/>
  <c r="AD6" i="1"/>
  <c r="BI5" i="1"/>
  <c r="BH6" i="1"/>
  <c r="AF5" i="2"/>
  <c r="AE6" i="2"/>
  <c r="CP5" i="2" l="1"/>
  <c r="CO6" i="2"/>
  <c r="CP6" i="1"/>
  <c r="CQ5" i="1"/>
  <c r="CQ6" i="1" s="1"/>
  <c r="DR5" i="1"/>
  <c r="DQ6" i="1"/>
  <c r="AF5" i="1"/>
  <c r="AE6" i="1"/>
  <c r="AG5" i="2"/>
  <c r="AF6" i="2"/>
  <c r="DS6" i="2"/>
  <c r="DT5" i="2"/>
  <c r="BK6" i="2"/>
  <c r="BL5" i="2"/>
  <c r="BJ5" i="1"/>
  <c r="BI6" i="1"/>
  <c r="CQ5" i="2" l="1"/>
  <c r="CP6" i="2"/>
  <c r="BL6" i="2"/>
  <c r="BM5" i="2"/>
  <c r="AG6" i="2"/>
  <c r="AH5" i="2"/>
  <c r="DU5" i="2"/>
  <c r="DT6" i="2"/>
  <c r="AG5" i="1"/>
  <c r="AF6" i="1"/>
  <c r="BK5" i="1"/>
  <c r="BJ6" i="1"/>
  <c r="DR6" i="1"/>
  <c r="DS5" i="1"/>
  <c r="CQ6" i="2" l="1"/>
  <c r="CR5" i="2"/>
  <c r="AH5" i="1"/>
  <c r="AH6" i="1" s="1"/>
  <c r="AG6" i="1"/>
  <c r="DV5" i="2"/>
  <c r="DU6" i="2"/>
  <c r="AI5" i="2"/>
  <c r="AH6" i="2"/>
  <c r="DT5" i="1"/>
  <c r="DS6" i="1"/>
  <c r="BM6" i="2"/>
  <c r="BN5" i="2"/>
  <c r="BL5" i="1"/>
  <c r="BK6" i="1"/>
  <c r="CR6" i="2" l="1"/>
  <c r="CS5" i="2"/>
  <c r="CS6" i="2" s="1"/>
  <c r="DT6" i="1"/>
  <c r="DU5" i="1"/>
  <c r="DV6" i="2"/>
  <c r="DW5" i="2"/>
  <c r="BN6" i="2"/>
  <c r="BO5" i="2"/>
  <c r="BO6" i="2" s="1"/>
  <c r="AI6" i="2"/>
  <c r="AJ5" i="2"/>
  <c r="AJ6" i="2" s="1"/>
  <c r="BM5" i="1"/>
  <c r="BM6" i="1" s="1"/>
  <c r="BL6" i="1"/>
  <c r="DU6" i="1" l="1"/>
  <c r="DV5" i="1"/>
  <c r="DV6" i="1" s="1"/>
  <c r="DX5" i="2"/>
  <c r="DX6" i="2" s="1"/>
  <c r="DW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tc={15DD625A-7391-4C75-84DB-986635CB1242}</author>
    <author>atlac</author>
  </authors>
  <commentList>
    <comment ref="C22" authorId="0" shapeId="0" xr:uid="{15DD625A-7391-4C75-84DB-986635CB124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レイアウト設計を作成しなければ，進められないが，レイアウト設計者とともによく相談しながら進めること。</t>
      </text>
    </comment>
    <comment ref="C25" authorId="1" shapeId="0" xr:uid="{A8E578D7-5C5E-4B12-AD6F-CBEDF5F103AF}">
      <text>
        <r>
          <rPr>
            <b/>
            <sz val="9"/>
            <color indexed="81"/>
            <rFont val="MS P ゴシック"/>
            <family val="3"/>
            <charset val="128"/>
          </rPr>
          <t xml:space="preserve">何処を担当するかは設計書が大まかに完成したら
</t>
        </r>
      </text>
    </comment>
  </commentList>
</comments>
</file>

<file path=xl/sharedStrings.xml><?xml version="1.0" encoding="utf-8"?>
<sst xmlns="http://schemas.openxmlformats.org/spreadsheetml/2006/main" count="120" uniqueCount="74">
  <si>
    <t>人材管理（全体予定）</t>
    <rPh sb="0" eb="2">
      <t>ジンザイ</t>
    </rPh>
    <rPh sb="2" eb="4">
      <t>カンリ</t>
    </rPh>
    <rPh sb="5" eb="7">
      <t>ゼンタイ</t>
    </rPh>
    <rPh sb="7" eb="9">
      <t>ヨテイ</t>
    </rPh>
    <phoneticPr fontId="2"/>
  </si>
  <si>
    <t>予定</t>
    <rPh sb="0" eb="2">
      <t>ヨテイ</t>
    </rPh>
    <phoneticPr fontId="2"/>
  </si>
  <si>
    <t>時間</t>
    <rPh sb="0" eb="2">
      <t>ジカン</t>
    </rPh>
    <phoneticPr fontId="2"/>
  </si>
  <si>
    <t>内容</t>
    <rPh sb="0" eb="2">
      <t>ナイヨウ</t>
    </rPh>
    <phoneticPr fontId="2"/>
  </si>
  <si>
    <t>詳細</t>
    <rPh sb="0" eb="2">
      <t>ショウサイ</t>
    </rPh>
    <phoneticPr fontId="2"/>
  </si>
  <si>
    <t>祝日</t>
    <rPh sb="0" eb="2">
      <t>シュクジツ</t>
    </rPh>
    <phoneticPr fontId="2"/>
  </si>
  <si>
    <t>人材管理システム（予定表）</t>
    <rPh sb="0" eb="2">
      <t>ジンザイ</t>
    </rPh>
    <rPh sb="2" eb="4">
      <t>カンリ</t>
    </rPh>
    <rPh sb="9" eb="11">
      <t>ヨテイ</t>
    </rPh>
    <rPh sb="11" eb="12">
      <t>ヒョウ</t>
    </rPh>
    <phoneticPr fontId="2"/>
  </si>
  <si>
    <t>作業内容</t>
    <rPh sb="0" eb="2">
      <t>サギョウ</t>
    </rPh>
    <rPh sb="2" eb="4">
      <t>ナイヨウ</t>
    </rPh>
    <phoneticPr fontId="2"/>
  </si>
  <si>
    <t>担当</t>
    <rPh sb="0" eb="2">
      <t>タントウ</t>
    </rPh>
    <phoneticPr fontId="2"/>
  </si>
  <si>
    <t>工数
(人時)</t>
    <rPh sb="0" eb="2">
      <t>コウスウ</t>
    </rPh>
    <rPh sb="4" eb="5">
      <t>ニン</t>
    </rPh>
    <rPh sb="5" eb="6">
      <t>ジ</t>
    </rPh>
    <phoneticPr fontId="2"/>
  </si>
  <si>
    <t>成果物</t>
    <rPh sb="0" eb="2">
      <t>セイカ</t>
    </rPh>
    <rPh sb="2" eb="3">
      <t>ブツ</t>
    </rPh>
    <phoneticPr fontId="2"/>
  </si>
  <si>
    <t>大項目</t>
    <rPh sb="0" eb="3">
      <t>ダイコウモク</t>
    </rPh>
    <phoneticPr fontId="2"/>
  </si>
  <si>
    <t>中項目</t>
    <rPh sb="0" eb="1">
      <t>チュウ</t>
    </rPh>
    <rPh sb="1" eb="3">
      <t>コウモク</t>
    </rPh>
    <phoneticPr fontId="2"/>
  </si>
  <si>
    <t>小項目</t>
    <rPh sb="0" eb="3">
      <t>ショウコウモク</t>
    </rPh>
    <phoneticPr fontId="2"/>
  </si>
  <si>
    <t>計画</t>
    <rPh sb="0" eb="2">
      <t>ケイカク</t>
    </rPh>
    <phoneticPr fontId="2"/>
  </si>
  <si>
    <t>要件定義</t>
    <rPh sb="0" eb="2">
      <t>ヨウケン</t>
    </rPh>
    <rPh sb="2" eb="4">
      <t>テイギ</t>
    </rPh>
    <phoneticPr fontId="2"/>
  </si>
  <si>
    <t>要件定義書作成</t>
    <rPh sb="0" eb="2">
      <t>ヨウケン</t>
    </rPh>
    <rPh sb="2" eb="4">
      <t>テイギ</t>
    </rPh>
    <rPh sb="4" eb="5">
      <t>ショ</t>
    </rPh>
    <rPh sb="5" eb="7">
      <t>サクセイ</t>
    </rPh>
    <phoneticPr fontId="2"/>
  </si>
  <si>
    <t>河辺
池田
宮崎</t>
    <rPh sb="0" eb="2">
      <t>カワベ</t>
    </rPh>
    <rPh sb="3" eb="5">
      <t>イケダ</t>
    </rPh>
    <rPh sb="6" eb="8">
      <t>ミヤザキ</t>
    </rPh>
    <phoneticPr fontId="2"/>
  </si>
  <si>
    <t>要件定義書</t>
    <rPh sb="0" eb="2">
      <t>ヨウケン</t>
    </rPh>
    <rPh sb="2" eb="5">
      <t>テイギショ</t>
    </rPh>
    <phoneticPr fontId="2"/>
  </si>
  <si>
    <t>工程</t>
    <rPh sb="0" eb="2">
      <t>コウテイ</t>
    </rPh>
    <phoneticPr fontId="2"/>
  </si>
  <si>
    <t>工程管理</t>
    <rPh sb="0" eb="2">
      <t>コウテイ</t>
    </rPh>
    <rPh sb="2" eb="4">
      <t>カンリ</t>
    </rPh>
    <phoneticPr fontId="2"/>
  </si>
  <si>
    <t>工程表</t>
    <rPh sb="0" eb="2">
      <t>コウテイ</t>
    </rPh>
    <rPh sb="2" eb="3">
      <t>ヒョウ</t>
    </rPh>
    <phoneticPr fontId="2"/>
  </si>
  <si>
    <t>設計</t>
    <rPh sb="0" eb="2">
      <t>セッケイ</t>
    </rPh>
    <phoneticPr fontId="2"/>
  </si>
  <si>
    <t>準備</t>
    <rPh sb="0" eb="2">
      <t>ジュンビ</t>
    </rPh>
    <phoneticPr fontId="2"/>
  </si>
  <si>
    <t>外部仕様書</t>
    <rPh sb="0" eb="2">
      <t>ガイブ</t>
    </rPh>
    <rPh sb="2" eb="5">
      <t>シヨウショ</t>
    </rPh>
    <phoneticPr fontId="2"/>
  </si>
  <si>
    <t>宮崎</t>
  </si>
  <si>
    <t>仕様書</t>
    <rPh sb="0" eb="3">
      <t>シヨウショ</t>
    </rPh>
    <phoneticPr fontId="2"/>
  </si>
  <si>
    <t>設計書</t>
    <rPh sb="0" eb="3">
      <t>セッケイショ</t>
    </rPh>
    <phoneticPr fontId="2"/>
  </si>
  <si>
    <t>設計書</t>
    <rPh sb="0" eb="2">
      <t>セッケイ</t>
    </rPh>
    <rPh sb="2" eb="3">
      <t>ショ</t>
    </rPh>
    <phoneticPr fontId="2"/>
  </si>
  <si>
    <t>レイアウト設計</t>
    <rPh sb="5" eb="7">
      <t>セッケイ</t>
    </rPh>
    <phoneticPr fontId="2"/>
  </si>
  <si>
    <t>レイアウト設計書</t>
    <rPh sb="5" eb="7">
      <t>セッケイ</t>
    </rPh>
    <rPh sb="7" eb="8">
      <t>ショ</t>
    </rPh>
    <phoneticPr fontId="2"/>
  </si>
  <si>
    <t>実施</t>
    <rPh sb="0" eb="2">
      <t>ジッシ</t>
    </rPh>
    <phoneticPr fontId="2"/>
  </si>
  <si>
    <t>項目詳細設計</t>
    <rPh sb="0" eb="2">
      <t>コウモク</t>
    </rPh>
    <rPh sb="2" eb="4">
      <t>ショウサイ</t>
    </rPh>
    <rPh sb="4" eb="6">
      <t>セッケイ</t>
    </rPh>
    <phoneticPr fontId="2"/>
  </si>
  <si>
    <t>項目詳細設計書</t>
    <rPh sb="0" eb="2">
      <t>コウモク</t>
    </rPh>
    <rPh sb="2" eb="4">
      <t>ショウサイ</t>
    </rPh>
    <rPh sb="4" eb="6">
      <t>セッケイ</t>
    </rPh>
    <rPh sb="6" eb="7">
      <t>ショ</t>
    </rPh>
    <phoneticPr fontId="2"/>
  </si>
  <si>
    <t>PG</t>
    <phoneticPr fontId="2"/>
  </si>
  <si>
    <t>コーディング</t>
    <phoneticPr fontId="2"/>
  </si>
  <si>
    <t>アプリケーション</t>
    <phoneticPr fontId="2"/>
  </si>
  <si>
    <t>デバッグ</t>
    <phoneticPr fontId="2"/>
  </si>
  <si>
    <t>中間報告</t>
    <rPh sb="0" eb="2">
      <t>チュウカン</t>
    </rPh>
    <rPh sb="2" eb="4">
      <t>ホウコク</t>
    </rPh>
    <phoneticPr fontId="2"/>
  </si>
  <si>
    <t>評価</t>
    <rPh sb="0" eb="2">
      <t>ヒョウカ</t>
    </rPh>
    <phoneticPr fontId="2"/>
  </si>
  <si>
    <t>評価項目洗い出し</t>
    <phoneticPr fontId="2"/>
  </si>
  <si>
    <t>項目一覧</t>
    <rPh sb="0" eb="2">
      <t>コウモク</t>
    </rPh>
    <rPh sb="2" eb="4">
      <t>イチラン</t>
    </rPh>
    <phoneticPr fontId="2"/>
  </si>
  <si>
    <t>評価仕様書作成</t>
    <phoneticPr fontId="2"/>
  </si>
  <si>
    <t>評価仕様書</t>
    <rPh sb="0" eb="2">
      <t>ヒョウカ</t>
    </rPh>
    <rPh sb="2" eb="5">
      <t>シヨウショ</t>
    </rPh>
    <phoneticPr fontId="2"/>
  </si>
  <si>
    <t>評価実施</t>
    <phoneticPr fontId="2"/>
  </si>
  <si>
    <t>不具合一覧
評価結果</t>
    <rPh sb="0" eb="3">
      <t>フグアイ</t>
    </rPh>
    <rPh sb="3" eb="5">
      <t>イチラン</t>
    </rPh>
    <rPh sb="6" eb="8">
      <t>ヒョウカ</t>
    </rPh>
    <rPh sb="8" eb="10">
      <t>ケッカ</t>
    </rPh>
    <phoneticPr fontId="2"/>
  </si>
  <si>
    <t>納品</t>
    <rPh sb="0" eb="2">
      <t>ノウヒン</t>
    </rPh>
    <phoneticPr fontId="2"/>
  </si>
  <si>
    <t>手順書作成</t>
    <rPh sb="0" eb="3">
      <t>テジュンショ</t>
    </rPh>
    <rPh sb="3" eb="5">
      <t>サクセイ</t>
    </rPh>
    <phoneticPr fontId="2"/>
  </si>
  <si>
    <t>手順書</t>
    <rPh sb="0" eb="3">
      <t>テジュンショ</t>
    </rPh>
    <phoneticPr fontId="2"/>
  </si>
  <si>
    <t>全工数</t>
    <rPh sb="0" eb="1">
      <t>ゼン</t>
    </rPh>
    <rPh sb="1" eb="3">
      <t>コウスウ</t>
    </rPh>
    <phoneticPr fontId="2"/>
  </si>
  <si>
    <t>1日の
合計工数</t>
    <rPh sb="1" eb="2">
      <t>ニチ</t>
    </rPh>
    <rPh sb="4" eb="6">
      <t>ゴウケイ</t>
    </rPh>
    <rPh sb="6" eb="8">
      <t>コウスウ</t>
    </rPh>
    <phoneticPr fontId="2"/>
  </si>
  <si>
    <t>日付</t>
    <rPh sb="0" eb="2">
      <t>ヒヅケ</t>
    </rPh>
    <phoneticPr fontId="2"/>
  </si>
  <si>
    <t>曜</t>
    <rPh sb="0" eb="1">
      <t>ヒカリ</t>
    </rPh>
    <phoneticPr fontId="2"/>
  </si>
  <si>
    <t>祝日名</t>
    <rPh sb="0" eb="2">
      <t>シュクジツ</t>
    </rPh>
    <rPh sb="2" eb="3">
      <t>メイ</t>
    </rPh>
    <phoneticPr fontId="2"/>
  </si>
  <si>
    <t>振替休日</t>
    <rPh sb="0" eb="2">
      <t>フリカエ</t>
    </rPh>
    <rPh sb="2" eb="4">
      <t>キュウジツ</t>
    </rPh>
    <phoneticPr fontId="2"/>
  </si>
  <si>
    <t>元日</t>
    <phoneticPr fontId="6"/>
  </si>
  <si>
    <t>成人の日</t>
    <phoneticPr fontId="6"/>
  </si>
  <si>
    <t>建国記念の日</t>
    <phoneticPr fontId="6"/>
  </si>
  <si>
    <t>春分の日</t>
    <phoneticPr fontId="6"/>
  </si>
  <si>
    <t>昭和の日</t>
    <rPh sb="0" eb="2">
      <t>ショウワ</t>
    </rPh>
    <phoneticPr fontId="6"/>
  </si>
  <si>
    <t>憲法記念日</t>
    <phoneticPr fontId="6"/>
  </si>
  <si>
    <t>みどりの日</t>
    <phoneticPr fontId="6"/>
  </si>
  <si>
    <t>こどもの日</t>
    <phoneticPr fontId="6"/>
  </si>
  <si>
    <t>海の日</t>
    <phoneticPr fontId="6"/>
  </si>
  <si>
    <t>敬老の日</t>
    <phoneticPr fontId="6"/>
  </si>
  <si>
    <t>秋分の日</t>
    <phoneticPr fontId="6"/>
  </si>
  <si>
    <t>体育の日</t>
    <phoneticPr fontId="6"/>
  </si>
  <si>
    <t>文化の日</t>
    <phoneticPr fontId="6"/>
  </si>
  <si>
    <t>勤労感謝の日</t>
    <phoneticPr fontId="6"/>
  </si>
  <si>
    <t>天皇誕生日</t>
    <phoneticPr fontId="6"/>
  </si>
  <si>
    <t>大倉</t>
  </si>
  <si>
    <t>林</t>
  </si>
  <si>
    <t>西尾</t>
  </si>
  <si>
    <t>宮崎_x000D_
河辺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</si>
</sst>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m&quot;月&quot;;@"/>
    <numFmt numFmtId="178" formatCode="yyyy&quot;年&quot;;@"/>
  </numFmts>
  <fonts count="15">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24"/>
      <name val="ＭＳ Ｐゴシック"/>
      <family val="3"/>
      <charset val="128"/>
    </font>
    <font>
      <sz val="11"/>
      <color indexed="10"/>
      <name val="ＭＳ Ｐ明朝"/>
      <family val="1"/>
      <charset val="128"/>
    </font>
    <font>
      <sz val="6"/>
      <name val="ＭＳ Ｐ明朝"/>
      <family val="1"/>
      <charset val="128"/>
    </font>
    <font>
      <b/>
      <sz val="14"/>
      <name val="ＭＳ Ｐゴシック"/>
      <family val="3"/>
      <charset val="128"/>
    </font>
    <font>
      <sz val="11"/>
      <color indexed="22"/>
      <name val="ＭＳ Ｐゴシック"/>
      <family val="3"/>
      <charset val="128"/>
    </font>
    <font>
      <sz val="11"/>
      <name val="HGｺﾞｼｯｸE"/>
      <family val="3"/>
      <charset val="128"/>
    </font>
    <font>
      <sz val="10"/>
      <name val="ＭＳ Ｐゴシック"/>
      <family val="3"/>
      <charset val="128"/>
    </font>
    <font>
      <b/>
      <u/>
      <sz val="24"/>
      <name val="ＭＳ Ｐゴシック"/>
      <family val="3"/>
      <charset val="128"/>
    </font>
    <font>
      <b/>
      <sz val="12"/>
      <name val="ＭＳ Ｐゴシック"/>
      <family val="3"/>
      <charset val="128"/>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indexed="43"/>
        <bgColor indexed="64"/>
      </patternFill>
    </fill>
    <fill>
      <patternFill patternType="solid">
        <fgColor theme="0" tint="-0.14999847407452621"/>
        <bgColor indexed="64"/>
      </patternFill>
    </fill>
  </fills>
  <borders count="80">
    <border>
      <left/>
      <right/>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medium">
        <color indexed="64"/>
      </left>
      <right style="dashed">
        <color indexed="64"/>
      </right>
      <top style="hair">
        <color indexed="64"/>
      </top>
      <bottom style="double">
        <color indexed="64"/>
      </bottom>
      <diagonal/>
    </border>
    <border>
      <left style="dashed">
        <color indexed="64"/>
      </left>
      <right style="dashed">
        <color indexed="64"/>
      </right>
      <top style="hair">
        <color indexed="64"/>
      </top>
      <bottom style="double">
        <color indexed="64"/>
      </bottom>
      <diagonal/>
    </border>
    <border>
      <left style="dashed">
        <color indexed="64"/>
      </left>
      <right style="medium">
        <color indexed="64"/>
      </right>
      <top style="hair">
        <color indexed="64"/>
      </top>
      <bottom style="double">
        <color indexed="64"/>
      </bottom>
      <diagonal/>
    </border>
    <border>
      <left style="medium">
        <color indexed="64"/>
      </left>
      <right style="dashed">
        <color indexed="64"/>
      </right>
      <top style="double">
        <color indexed="64"/>
      </top>
      <bottom style="hair">
        <color indexed="64"/>
      </bottom>
      <diagonal/>
    </border>
    <border>
      <left style="dashed">
        <color indexed="64"/>
      </left>
      <right style="dashed">
        <color indexed="64"/>
      </right>
      <top style="double">
        <color indexed="64"/>
      </top>
      <bottom style="hair">
        <color indexed="64"/>
      </bottom>
      <diagonal/>
    </border>
    <border>
      <left style="dashed">
        <color indexed="64"/>
      </left>
      <right style="medium">
        <color indexed="64"/>
      </right>
      <top style="double">
        <color indexed="64"/>
      </top>
      <bottom style="hair">
        <color indexed="64"/>
      </bottom>
      <diagonal/>
    </border>
    <border>
      <left style="medium">
        <color indexed="64"/>
      </left>
      <right style="dashed">
        <color indexed="64"/>
      </right>
      <top style="hair">
        <color indexed="64"/>
      </top>
      <bottom style="medium">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right/>
      <top/>
      <bottom style="double">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dashed">
        <color indexed="64"/>
      </left>
      <right/>
      <top style="medium">
        <color indexed="64"/>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double">
        <color rgb="FF000000"/>
      </bottom>
      <diagonal/>
    </border>
  </borders>
  <cellStyleXfs count="1">
    <xf numFmtId="0" fontId="0" fillId="0" borderId="0">
      <alignment vertical="center"/>
    </xf>
  </cellStyleXfs>
  <cellXfs count="138">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Border="1" applyAlignment="1">
      <alignment vertical="center"/>
    </xf>
    <xf numFmtId="0" fontId="0" fillId="0" borderId="0" xfId="0" applyFill="1">
      <alignment vertical="center"/>
    </xf>
    <xf numFmtId="0" fontId="0" fillId="0" borderId="0" xfId="0" applyFill="1" applyBorder="1">
      <alignment vertical="center"/>
    </xf>
    <xf numFmtId="0" fontId="4" fillId="0" borderId="2" xfId="0" applyFont="1" applyBorder="1" applyAlignment="1"/>
    <xf numFmtId="176" fontId="3" fillId="0" borderId="3"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6" fontId="3" fillId="0" borderId="5" xfId="0" applyNumberFormat="1" applyFont="1" applyFill="1" applyBorder="1" applyAlignment="1">
      <alignment horizontal="center" vertical="center"/>
    </xf>
    <xf numFmtId="178" fontId="0" fillId="2" borderId="6" xfId="0" applyNumberFormat="1" applyFill="1" applyBorder="1" applyAlignment="1">
      <alignment horizontal="center"/>
    </xf>
    <xf numFmtId="14" fontId="0" fillId="0" borderId="6" xfId="0" applyNumberFormat="1" applyBorder="1">
      <alignment vertical="center"/>
    </xf>
    <xf numFmtId="0" fontId="5" fillId="0" borderId="6" xfId="0" applyFont="1" applyBorder="1">
      <alignment vertical="center"/>
    </xf>
    <xf numFmtId="14" fontId="0" fillId="0" borderId="6" xfId="0" applyNumberFormat="1" applyBorder="1" applyAlignment="1">
      <alignment horizontal="center" vertical="center"/>
    </xf>
    <xf numFmtId="14" fontId="0" fillId="0" borderId="7" xfId="0" applyNumberFormat="1" applyBorder="1">
      <alignment vertical="center"/>
    </xf>
    <xf numFmtId="14" fontId="0" fillId="0" borderId="7" xfId="0" applyNumberFormat="1" applyBorder="1" applyAlignment="1">
      <alignment horizontal="center" vertical="center"/>
    </xf>
    <xf numFmtId="0" fontId="5" fillId="0" borderId="7" xfId="0" applyFont="1" applyBorder="1">
      <alignment vertical="center"/>
    </xf>
    <xf numFmtId="0" fontId="0" fillId="0" borderId="6" xfId="0" applyBorder="1" applyAlignment="1">
      <alignment horizontal="center" vertical="center"/>
    </xf>
    <xf numFmtId="14" fontId="0" fillId="0" borderId="0" xfId="0" applyNumberFormat="1" applyAlignment="1">
      <alignment vertical="center"/>
    </xf>
    <xf numFmtId="0" fontId="0" fillId="0" borderId="8" xfId="0" applyBorder="1">
      <alignment vertical="center"/>
    </xf>
    <xf numFmtId="14" fontId="0" fillId="0" borderId="0" xfId="0" applyNumberFormat="1">
      <alignmen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9" fillId="0" borderId="0" xfId="0" applyFont="1" applyBorder="1">
      <alignment vertical="center"/>
    </xf>
    <xf numFmtId="176" fontId="3" fillId="0" borderId="9" xfId="0" applyNumberFormat="1" applyFont="1" applyFill="1" applyBorder="1" applyAlignment="1">
      <alignment horizontal="center" vertical="center"/>
    </xf>
    <xf numFmtId="176" fontId="3" fillId="0" borderId="10" xfId="0" applyNumberFormat="1" applyFont="1" applyFill="1" applyBorder="1" applyAlignment="1">
      <alignment horizontal="center" vertical="center"/>
    </xf>
    <xf numFmtId="176" fontId="3" fillId="0" borderId="11" xfId="0" applyNumberFormat="1" applyFont="1" applyFill="1" applyBorder="1" applyAlignment="1">
      <alignment horizontal="center" vertical="center"/>
    </xf>
    <xf numFmtId="0" fontId="10"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9" xfId="0" applyFont="1" applyFill="1" applyBorder="1" applyAlignment="1">
      <alignment horizontal="center" vertical="center"/>
    </xf>
    <xf numFmtId="0" fontId="10" fillId="0" borderId="20" xfId="0" applyFont="1" applyFill="1" applyBorder="1" applyAlignment="1">
      <alignment horizontal="center" vertical="center"/>
    </xf>
    <xf numFmtId="0" fontId="10" fillId="0" borderId="21"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26" xfId="0" applyFont="1" applyFill="1" applyBorder="1" applyAlignment="1">
      <alignment horizontal="center" vertical="center"/>
    </xf>
    <xf numFmtId="0" fontId="10" fillId="0" borderId="25" xfId="0" applyFont="1" applyFill="1" applyBorder="1" applyAlignment="1">
      <alignment horizontal="center" vertical="center" wrapText="1"/>
    </xf>
    <xf numFmtId="0" fontId="4" fillId="0" borderId="0" xfId="0" applyFont="1" applyAlignment="1">
      <alignment horizont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8" fillId="0" borderId="0" xfId="0" applyFont="1">
      <alignment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0" fillId="0" borderId="0" xfId="0" applyBorder="1" applyAlignment="1">
      <alignment horizontal="center" vertical="center"/>
    </xf>
    <xf numFmtId="0" fontId="10" fillId="0" borderId="0" xfId="0" applyFont="1" applyFill="1" applyBorder="1" applyAlignment="1">
      <alignment horizontal="center" vertical="center"/>
    </xf>
    <xf numFmtId="0" fontId="1" fillId="0" borderId="0" xfId="0" applyFont="1" applyBorder="1" applyAlignment="1">
      <alignment horizontal="center" vertical="center"/>
    </xf>
    <xf numFmtId="0" fontId="10" fillId="0" borderId="30" xfId="0" applyFont="1" applyFill="1" applyBorder="1" applyAlignment="1">
      <alignment horizontal="center" vertical="center"/>
    </xf>
    <xf numFmtId="0" fontId="10" fillId="0" borderId="31" xfId="0" applyFont="1" applyFill="1" applyBorder="1" applyAlignment="1">
      <alignment horizontal="center" vertical="center"/>
    </xf>
    <xf numFmtId="0" fontId="10" fillId="0" borderId="32" xfId="0" applyFont="1" applyFill="1" applyBorder="1" applyAlignment="1">
      <alignment horizontal="center" vertical="center"/>
    </xf>
    <xf numFmtId="0" fontId="7" fillId="0" borderId="0" xfId="0" applyFont="1" applyBorder="1" applyAlignment="1">
      <alignment horizontal="right" vertical="center" wrapText="1"/>
    </xf>
    <xf numFmtId="0" fontId="4" fillId="0" borderId="0" xfId="0" applyFont="1" applyBorder="1" applyAlignment="1">
      <alignment horizontal="right" vertical="center"/>
    </xf>
    <xf numFmtId="0" fontId="12" fillId="0" borderId="0" xfId="0" applyFont="1" applyBorder="1" applyAlignment="1">
      <alignment horizontal="center" vertical="center"/>
    </xf>
    <xf numFmtId="0" fontId="10" fillId="0" borderId="73" xfId="0" applyFont="1" applyFill="1" applyBorder="1" applyAlignment="1">
      <alignment horizontal="center" vertical="center"/>
    </xf>
    <xf numFmtId="0" fontId="10" fillId="0" borderId="74" xfId="0" applyFont="1" applyFill="1" applyBorder="1" applyAlignment="1">
      <alignment horizontal="center" vertical="center"/>
    </xf>
    <xf numFmtId="0" fontId="10" fillId="0" borderId="75" xfId="0" applyFont="1" applyFill="1" applyBorder="1" applyAlignment="1">
      <alignment horizontal="center" vertical="center"/>
    </xf>
    <xf numFmtId="0" fontId="10" fillId="0" borderId="76"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78" xfId="0" applyFont="1" applyFill="1" applyBorder="1" applyAlignment="1">
      <alignment horizontal="center" vertical="center"/>
    </xf>
    <xf numFmtId="176" fontId="3" fillId="3" borderId="4" xfId="0" applyNumberFormat="1" applyFont="1" applyFill="1" applyBorder="1" applyAlignment="1">
      <alignment horizontal="center" vertical="center"/>
    </xf>
    <xf numFmtId="176" fontId="3" fillId="3" borderId="10" xfId="0" applyNumberFormat="1" applyFont="1" applyFill="1" applyBorder="1" applyAlignment="1">
      <alignment horizontal="center" vertical="center"/>
    </xf>
    <xf numFmtId="0" fontId="10" fillId="3" borderId="13"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22" xfId="0" applyFont="1" applyFill="1" applyBorder="1" applyAlignment="1">
      <alignment horizontal="center" vertical="center"/>
    </xf>
    <xf numFmtId="177" fontId="3" fillId="0" borderId="33" xfId="0" applyNumberFormat="1" applyFont="1" applyBorder="1" applyAlignment="1">
      <alignment horizontal="center" vertical="center"/>
    </xf>
    <xf numFmtId="177" fontId="3" fillId="0" borderId="2" xfId="0" applyNumberFormat="1" applyFont="1" applyBorder="1" applyAlignment="1">
      <alignment horizontal="center" vertical="center"/>
    </xf>
    <xf numFmtId="178" fontId="7" fillId="0" borderId="34"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36" xfId="0" applyNumberFormat="1" applyFont="1" applyBorder="1" applyAlignment="1">
      <alignment horizontal="center" vertical="center"/>
    </xf>
    <xf numFmtId="177" fontId="3" fillId="0" borderId="37"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1" fillId="0" borderId="0" xfId="0" applyFont="1" applyAlignment="1">
      <alignment horizont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33" xfId="0" applyFont="1" applyBorder="1" applyAlignment="1">
      <alignment horizontal="center" vertical="center"/>
    </xf>
    <xf numFmtId="0" fontId="3" fillId="0" borderId="2" xfId="0" applyFont="1" applyBorder="1" applyAlignment="1">
      <alignment horizontal="center" vertical="center"/>
    </xf>
    <xf numFmtId="0" fontId="3" fillId="0" borderId="37" xfId="0" applyFont="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5" xfId="0" applyBorder="1" applyAlignment="1">
      <alignment horizontal="center" vertical="center" wrapText="1"/>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8" xfId="0"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vertical="center" wrapText="1"/>
    </xf>
    <xf numFmtId="0" fontId="0" fillId="0" borderId="65" xfId="0" applyFont="1" applyBorder="1" applyAlignment="1">
      <alignment horizontal="center" vertical="center"/>
    </xf>
    <xf numFmtId="0" fontId="1" fillId="0" borderId="66" xfId="0" applyFont="1" applyBorder="1" applyAlignment="1">
      <alignment horizontal="center" vertical="center"/>
    </xf>
    <xf numFmtId="0" fontId="1" fillId="0" borderId="67" xfId="0" applyFont="1" applyBorder="1" applyAlignment="1">
      <alignment horizontal="center" vertical="center"/>
    </xf>
    <xf numFmtId="0" fontId="1" fillId="0" borderId="56" xfId="0" applyFont="1" applyBorder="1" applyAlignment="1">
      <alignment horizontal="center" vertical="center"/>
    </xf>
    <xf numFmtId="0" fontId="1" fillId="0" borderId="0" xfId="0" applyFont="1" applyAlignment="1">
      <alignment horizontal="center" vertical="center"/>
    </xf>
    <xf numFmtId="0" fontId="1" fillId="0" borderId="57" xfId="0" applyFont="1" applyBorder="1" applyAlignment="1">
      <alignment horizontal="center" vertical="center"/>
    </xf>
    <xf numFmtId="0" fontId="0" fillId="0" borderId="56" xfId="0" applyFont="1" applyBorder="1" applyAlignment="1">
      <alignment horizontal="center" vertical="center"/>
    </xf>
    <xf numFmtId="0" fontId="0" fillId="0" borderId="53" xfId="0" applyBorder="1" applyAlignment="1">
      <alignment horizontal="center" vertical="center" wrapText="1"/>
    </xf>
    <xf numFmtId="0" fontId="10" fillId="0" borderId="55"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xf>
    <xf numFmtId="0" fontId="10" fillId="0" borderId="52" xfId="0" applyFont="1" applyBorder="1" applyAlignment="1">
      <alignment horizontal="center" vertical="center" wrapText="1"/>
    </xf>
    <xf numFmtId="0" fontId="1" fillId="0" borderId="65"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0" fillId="0" borderId="51" xfId="0" applyFont="1" applyBorder="1" applyAlignment="1">
      <alignment horizontal="center" vertical="center"/>
    </xf>
    <xf numFmtId="0" fontId="1" fillId="0" borderId="51" xfId="0" applyFont="1" applyBorder="1" applyAlignment="1">
      <alignment horizontal="center" vertical="center"/>
    </xf>
    <xf numFmtId="0" fontId="1" fillId="0" borderId="50" xfId="0" applyFont="1" applyBorder="1" applyAlignment="1">
      <alignment horizontal="center" vertical="center"/>
    </xf>
    <xf numFmtId="0" fontId="0" fillId="0" borderId="55" xfId="0" applyBorder="1" applyAlignment="1">
      <alignment horizontal="center" vertical="center"/>
    </xf>
    <xf numFmtId="0" fontId="3" fillId="0" borderId="52" xfId="0" applyFont="1" applyBorder="1" applyAlignment="1">
      <alignment horizontal="center" vertical="center" wrapText="1"/>
    </xf>
    <xf numFmtId="0" fontId="3" fillId="0" borderId="58" xfId="0" applyFont="1" applyBorder="1" applyAlignment="1">
      <alignment horizontal="center" vertical="center"/>
    </xf>
    <xf numFmtId="0" fontId="3" fillId="0" borderId="52" xfId="0" applyFont="1" applyBorder="1" applyAlignment="1">
      <alignment horizontal="center" vertical="center"/>
    </xf>
    <xf numFmtId="0" fontId="1" fillId="0" borderId="2" xfId="0" applyFont="1" applyBorder="1" applyAlignment="1">
      <alignment horizontal="center" vertical="center"/>
    </xf>
    <xf numFmtId="0" fontId="1" fillId="0" borderId="68" xfId="0" applyFont="1" applyBorder="1" applyAlignment="1">
      <alignment horizontal="center" vertical="center"/>
    </xf>
    <xf numFmtId="0" fontId="0" fillId="0" borderId="69" xfId="0" applyFont="1" applyBorder="1" applyAlignment="1">
      <alignment horizontal="center" vertical="center"/>
    </xf>
    <xf numFmtId="0" fontId="0" fillId="0" borderId="70" xfId="0" applyFont="1" applyBorder="1" applyAlignment="1">
      <alignment horizontal="center" vertical="center"/>
    </xf>
    <xf numFmtId="0" fontId="1" fillId="0" borderId="71" xfId="0" applyFont="1" applyBorder="1" applyAlignment="1">
      <alignment horizontal="center" vertical="center"/>
    </xf>
    <xf numFmtId="0" fontId="1" fillId="0" borderId="72"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16" xfId="0" applyFont="1" applyBorder="1" applyAlignment="1">
      <alignment horizontal="center" vertical="center"/>
    </xf>
    <xf numFmtId="0" fontId="10" fillId="0" borderId="13" xfId="0" applyFont="1" applyBorder="1" applyAlignment="1">
      <alignment horizontal="center" vertical="center"/>
    </xf>
    <xf numFmtId="176" fontId="3" fillId="0" borderId="10" xfId="0" applyNumberFormat="1" applyFont="1" applyBorder="1" applyAlignment="1">
      <alignment horizontal="center" vertical="center"/>
    </xf>
    <xf numFmtId="176" fontId="3" fillId="0" borderId="4" xfId="0" applyNumberFormat="1" applyFont="1" applyBorder="1" applyAlignment="1">
      <alignment horizontal="center" vertical="center"/>
    </xf>
    <xf numFmtId="0" fontId="0" fillId="0" borderId="79" xfId="0" applyBorder="1" applyAlignment="1">
      <alignment horizontal="center" vertical="center"/>
    </xf>
  </cellXfs>
  <cellStyles count="1">
    <cellStyle name="標準" xfId="0" builtinId="0"/>
  </cellStyles>
  <dxfs count="15">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patternFill>
      </fill>
    </dxf>
    <dxf>
      <fill>
        <patternFill patternType="lightGray">
          <fgColor indexed="12"/>
        </patternFill>
      </fill>
    </dxf>
    <dxf>
      <fill>
        <patternFill patternType="lightGray">
          <fgColor indexed="11"/>
          <bgColor indexed="42"/>
        </patternFill>
      </fill>
    </dxf>
    <dxf>
      <font>
        <b/>
        <i val="0"/>
        <condense val="0"/>
        <extend val="0"/>
        <color indexed="13"/>
      </font>
      <fill>
        <patternFill>
          <bgColor indexed="10"/>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patternFill>
      </fill>
    </dxf>
    <dxf>
      <fill>
        <patternFill patternType="lightGray">
          <fgColor indexed="12"/>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57150</xdr:rowOff>
    </xdr:from>
    <xdr:to>
      <xdr:col>14</xdr:col>
      <xdr:colOff>523875</xdr:colOff>
      <xdr:row>56</xdr:row>
      <xdr:rowOff>66675</xdr:rowOff>
    </xdr:to>
    <xdr:sp macro="" textlink="">
      <xdr:nvSpPr>
        <xdr:cNvPr id="2075" name="Text Box 27">
          <a:extLst>
            <a:ext uri="{FF2B5EF4-FFF2-40B4-BE49-F238E27FC236}">
              <a16:creationId xmlns:a16="http://schemas.microsoft.com/office/drawing/2014/main" id="{988B7BB8-04E7-4982-97D2-17ECF338A79E}"/>
            </a:ext>
          </a:extLst>
        </xdr:cNvPr>
        <xdr:cNvSpPr txBox="1">
          <a:spLocks noChangeArrowheads="1"/>
        </xdr:cNvSpPr>
      </xdr:nvSpPr>
      <xdr:spPr bwMode="auto">
        <a:xfrm>
          <a:off x="5067300" y="228600"/>
          <a:ext cx="5172075" cy="9439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&lt;振替休日&gt;</a:t>
          </a:r>
        </a:p>
        <a:p>
          <a:pPr algn="l" rtl="0">
            <a:defRPr sz="1000"/>
          </a:pPr>
          <a:r>
            <a:rPr lang="ja-JP" altLang="en-US" sz="1100" b="0" i="0" u="none" strike="noStrike" baseline="0">
              <a:solidFill>
                <a:srgbClr val="000000"/>
              </a:solidFill>
              <a:latin typeface="ＭＳ Ｐゴシック"/>
              <a:ea typeface="ＭＳ Ｐゴシック"/>
            </a:rPr>
            <a:t>まず IF 関数から。この関数は</a:t>
          </a:r>
        </a:p>
        <a:p>
          <a:pPr algn="l" rtl="0">
            <a:defRPr sz="1000"/>
          </a:pPr>
          <a:r>
            <a:rPr lang="ja-JP" altLang="en-US" sz="1100" b="0" i="0" u="none" strike="noStrike" baseline="0">
              <a:solidFill>
                <a:srgbClr val="000000"/>
              </a:solidFill>
              <a:latin typeface="ＭＳ Ｐゴシック"/>
              <a:ea typeface="ＭＳ Ｐゴシック"/>
            </a:rPr>
            <a:t>IF(条件,A,B)</a:t>
          </a:r>
        </a:p>
        <a:p>
          <a:pPr algn="l" rtl="0">
            <a:defRPr sz="1000"/>
          </a:pPr>
          <a:r>
            <a:rPr lang="ja-JP" altLang="en-US" sz="1100" b="0" i="0" u="none" strike="noStrike" baseline="0">
              <a:solidFill>
                <a:srgbClr val="000000"/>
              </a:solidFill>
              <a:latin typeface="ＭＳ Ｐゴシック"/>
              <a:ea typeface="ＭＳ Ｐゴシック"/>
            </a:rPr>
            <a:t>という形で条件を満たすときにはA,満たさないときにはBを返します。</a:t>
          </a:r>
        </a:p>
        <a:p>
          <a:pPr algn="l" rtl="0">
            <a:defRPr sz="1000"/>
          </a:pPr>
          <a:r>
            <a:rPr lang="ja-JP" altLang="en-US" sz="1100" b="0" i="0" u="none" strike="noStrike" baseline="0">
              <a:solidFill>
                <a:srgbClr val="000000"/>
              </a:solidFill>
              <a:latin typeface="ＭＳ Ｐゴシック"/>
              <a:ea typeface="ＭＳ Ｐゴシック"/>
            </a:rPr>
            <a:t>この式の場合は、IF関数が入れ子状になっていて、簡略化して書くと</a:t>
          </a:r>
        </a:p>
        <a:p>
          <a:pPr algn="l" rtl="0">
            <a:defRPr sz="1000"/>
          </a:pPr>
          <a:r>
            <a:rPr lang="ja-JP" altLang="en-US" sz="1100" b="0" i="0" u="none" strike="noStrike" baseline="0">
              <a:solidFill>
                <a:srgbClr val="000000"/>
              </a:solidFill>
              <a:latin typeface="ＭＳ Ｐゴシック"/>
              <a:ea typeface="ＭＳ Ｐゴシック"/>
            </a:rPr>
            <a:t>IF(条件1,A,IF(条件2,B,IF(条件3,C,D)))</a:t>
          </a:r>
        </a:p>
        <a:p>
          <a:pPr algn="l" rtl="0">
            <a:defRPr sz="1000"/>
          </a:pPr>
          <a:r>
            <a:rPr lang="ja-JP" altLang="en-US" sz="1100" b="0" i="0" u="none" strike="noStrike" baseline="0">
              <a:solidFill>
                <a:srgbClr val="000000"/>
              </a:solidFill>
              <a:latin typeface="ＭＳ Ｐゴシック"/>
              <a:ea typeface="ＭＳ Ｐゴシック"/>
            </a:rPr>
            <a:t>のような形になっていますね。</a:t>
          </a:r>
        </a:p>
        <a:p>
          <a:pPr algn="l" rtl="0">
            <a:defRPr sz="1000"/>
          </a:pPr>
          <a:r>
            <a:rPr lang="ja-JP" altLang="en-US" sz="1100" b="0" i="0" u="none" strike="noStrike" baseline="0">
              <a:solidFill>
                <a:srgbClr val="000000"/>
              </a:solidFill>
              <a:latin typeface="ＭＳ Ｐゴシック"/>
              <a:ea typeface="ＭＳ Ｐゴシック"/>
            </a:rPr>
            <a:t>条件１を満たすときはA</a:t>
          </a:r>
        </a:p>
        <a:p>
          <a:pPr algn="l" rtl="0">
            <a:defRPr sz="1000"/>
          </a:pPr>
          <a:r>
            <a:rPr lang="ja-JP" altLang="en-US" sz="1100" b="0" i="0" u="none" strike="noStrike" baseline="0">
              <a:solidFill>
                <a:srgbClr val="000000"/>
              </a:solidFill>
              <a:latin typeface="ＭＳ Ｐゴシック"/>
              <a:ea typeface="ＭＳ Ｐゴシック"/>
            </a:rPr>
            <a:t>条件１を満たさず、条件２を満たすときにはＢ</a:t>
          </a:r>
        </a:p>
        <a:p>
          <a:pPr algn="l" rtl="0">
            <a:defRPr sz="1000"/>
          </a:pPr>
          <a:r>
            <a:rPr lang="ja-JP" altLang="en-US" sz="1100" b="0" i="0" u="none" strike="noStrike" baseline="0">
              <a:solidFill>
                <a:srgbClr val="000000"/>
              </a:solidFill>
              <a:latin typeface="ＭＳ Ｐゴシック"/>
              <a:ea typeface="ＭＳ Ｐゴシック"/>
            </a:rPr>
            <a:t>条件１も条件２も満たさず、条件３を満たすときにはC</a:t>
          </a:r>
        </a:p>
        <a:p>
          <a:pPr algn="l" rtl="0">
            <a:defRPr sz="1000"/>
          </a:pPr>
          <a:r>
            <a:rPr lang="ja-JP" altLang="en-US" sz="1100" b="0" i="0" u="none" strike="noStrike" baseline="0">
              <a:solidFill>
                <a:srgbClr val="000000"/>
              </a:solidFill>
              <a:latin typeface="ＭＳ Ｐゴシック"/>
              <a:ea typeface="ＭＳ Ｐゴシック"/>
            </a:rPr>
            <a:t>条件１も条件２も条件３も満たさないときにはＤを返すことになります。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さて、問題の数式をみていきましょう。</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さきほどの簡略化した数式でいうと条件１は B2="" です。</a:t>
          </a:r>
        </a:p>
        <a:p>
          <a:pPr algn="l" rtl="0">
            <a:defRPr sz="1000"/>
          </a:pPr>
          <a:r>
            <a:rPr lang="ja-JP" altLang="en-US" sz="1100" b="0" i="0" u="none" strike="noStrike" baseline="0">
              <a:solidFill>
                <a:srgbClr val="000000"/>
              </a:solidFill>
              <a:latin typeface="ＭＳ Ｐゴシック"/>
              <a:ea typeface="ＭＳ Ｐゴシック"/>
            </a:rPr>
            <a:t>これは B2 セルの値が空文字列なら真、そうでなければ偽となります。</a:t>
          </a:r>
        </a:p>
        <a:p>
          <a:pPr algn="l" rtl="0">
            <a:defRPr sz="1000"/>
          </a:pPr>
          <a:r>
            <a:rPr lang="ja-JP" altLang="en-US" sz="1100" b="0" i="0" u="none" strike="noStrike" baseline="0">
              <a:solidFill>
                <a:srgbClr val="000000"/>
              </a:solidFill>
              <a:latin typeface="ＭＳ Ｐゴシック"/>
              <a:ea typeface="ＭＳ Ｐゴシック"/>
            </a:rPr>
            <a:t>ですから、Ｂ２セルが空文字列なら、この数式は 空文字列を返します。（Ａ）</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次に条件２にあたるのは C2="日" です。</a:t>
          </a:r>
        </a:p>
        <a:p>
          <a:pPr algn="l" rtl="0">
            <a:defRPr sz="1000"/>
          </a:pPr>
          <a:r>
            <a:rPr lang="ja-JP" altLang="en-US" sz="1100" b="0" i="0" u="none" strike="noStrike" baseline="0">
              <a:solidFill>
                <a:srgbClr val="000000"/>
              </a:solidFill>
              <a:latin typeface="ＭＳ Ｐゴシック"/>
              <a:ea typeface="ＭＳ Ｐゴシック"/>
            </a:rPr>
            <a:t>B2セルが空文字列でなく、Ｃ２セルが"日"の場合、LOOKUP(1,0/(B2+ROW($1:$6)-1=B2:B7),B2:B7)+1 を返します。</a:t>
          </a:r>
        </a:p>
        <a:p>
          <a:pPr algn="l" rtl="0">
            <a:defRPr sz="1000"/>
          </a:pPr>
          <a:r>
            <a:rPr lang="ja-JP" altLang="en-US" sz="1100" b="0" i="0" u="none" strike="noStrike" baseline="0">
              <a:solidFill>
                <a:srgbClr val="000000"/>
              </a:solidFill>
              <a:latin typeface="ＭＳ Ｐゴシック"/>
              <a:ea typeface="ＭＳ Ｐゴシック"/>
            </a:rPr>
            <a:t>この数式はかなりトリッキーですね。ちょっと内側から考えていきましょうか。</a:t>
          </a:r>
        </a:p>
        <a:p>
          <a:pPr algn="l" rtl="0">
            <a:defRPr sz="1000"/>
          </a:pPr>
          <a:r>
            <a:rPr lang="ja-JP" altLang="en-US" sz="1100" b="0" i="0" u="none" strike="noStrike" baseline="0">
              <a:solidFill>
                <a:srgbClr val="000000"/>
              </a:solidFill>
              <a:latin typeface="ＭＳ Ｐゴシック"/>
              <a:ea typeface="ＭＳ Ｐゴシック"/>
            </a:rPr>
            <a:t>ROW($1:$6) というのは、{1,2,3,4,5,6} という配列と同じですから</a:t>
          </a:r>
        </a:p>
        <a:p>
          <a:pPr algn="l" rtl="0">
            <a:defRPr sz="1000"/>
          </a:pPr>
          <a:r>
            <a:rPr lang="ja-JP" altLang="en-US" sz="1100" b="0" i="0" u="none" strike="noStrike" baseline="0">
              <a:solidFill>
                <a:srgbClr val="000000"/>
              </a:solidFill>
              <a:latin typeface="ＭＳ Ｐゴシック"/>
              <a:ea typeface="ＭＳ Ｐゴシック"/>
            </a:rPr>
            <a:t>ROW($1:$6)-1 というのは {0,1,2,3,4,5} という配列と同じことです。（こう書き換えても大丈夫です。）</a:t>
          </a:r>
        </a:p>
        <a:p>
          <a:pPr algn="l" rtl="0">
            <a:defRPr sz="1000"/>
          </a:pPr>
          <a:r>
            <a:rPr lang="ja-JP" altLang="en-US" sz="1100" b="0" i="0" u="none" strike="noStrike" baseline="0">
              <a:solidFill>
                <a:srgbClr val="000000"/>
              </a:solidFill>
              <a:latin typeface="ＭＳ Ｐゴシック"/>
              <a:ea typeface="ＭＳ Ｐゴシック"/>
            </a:rPr>
            <a:t>つまるところ 0/(B2+ROW($1:$6)-1=B2:B7) というのは（実際にはこうは記述できませんが）</a:t>
          </a:r>
        </a:p>
        <a:p>
          <a:pPr algn="l" rtl="0">
            <a:defRPr sz="1000"/>
          </a:pPr>
          <a:r>
            <a:rPr lang="ja-JP" altLang="en-US" sz="1100" b="0" i="0" u="none" strike="noStrike" baseline="0">
              <a:solidFill>
                <a:srgbClr val="000000"/>
              </a:solidFill>
              <a:latin typeface="ＭＳ Ｐゴシック"/>
              <a:ea typeface="ＭＳ Ｐゴシック"/>
            </a:rPr>
            <a:t>{0/(B2=B2), 0/(B2+1=B3), 0/(B2+2=B4), 0/(B2+3=b5), 0/(B2+4=B6), 0/(B2+5=B7)}</a:t>
          </a:r>
        </a:p>
        <a:p>
          <a:pPr algn="l" rtl="0">
            <a:defRPr sz="1000"/>
          </a:pPr>
          <a:r>
            <a:rPr lang="ja-JP" altLang="en-US" sz="1100" b="0" i="0" u="none" strike="noStrike" baseline="0">
              <a:solidFill>
                <a:srgbClr val="000000"/>
              </a:solidFill>
              <a:latin typeface="ＭＳ Ｐゴシック"/>
              <a:ea typeface="ＭＳ Ｐゴシック"/>
            </a:rPr>
            <a:t>という配列を意味します。</a:t>
          </a:r>
        </a:p>
        <a:p>
          <a:pPr algn="l" rtl="0">
            <a:defRPr sz="1000"/>
          </a:pPr>
          <a:r>
            <a:rPr lang="ja-JP" altLang="en-US" sz="1100" b="0" i="0" u="none" strike="noStrike" baseline="0">
              <a:solidFill>
                <a:srgbClr val="000000"/>
              </a:solidFill>
              <a:latin typeface="ＭＳ Ｐゴシック"/>
              <a:ea typeface="ＭＳ Ｐゴシック"/>
            </a:rPr>
            <a:t>ここで B2=B2 は必ず真です。数式中で真の値は1、偽の値は0として扱われますので、</a:t>
          </a:r>
        </a:p>
        <a:p>
          <a:pPr algn="l" rtl="0">
            <a:defRPr sz="1000"/>
          </a:pPr>
          <a:r>
            <a:rPr lang="ja-JP" altLang="en-US" sz="1100" b="0" i="0" u="none" strike="noStrike" baseline="0">
              <a:solidFill>
                <a:srgbClr val="000000"/>
              </a:solidFill>
              <a:latin typeface="ＭＳ Ｐゴシック"/>
              <a:ea typeface="ＭＳ Ｐゴシック"/>
            </a:rPr>
            <a:t>0/(B2=B2) は 0/1 で０となります。</a:t>
          </a:r>
        </a:p>
        <a:p>
          <a:pPr algn="l" rtl="0">
            <a:defRPr sz="1000"/>
          </a:pPr>
          <a:r>
            <a:rPr lang="ja-JP" altLang="en-US" sz="1100" b="0" i="0" u="none" strike="noStrike" baseline="0">
              <a:solidFill>
                <a:srgbClr val="000000"/>
              </a:solidFill>
              <a:latin typeface="ＭＳ Ｐゴシック"/>
              <a:ea typeface="ＭＳ Ｐゴシック"/>
            </a:rPr>
            <a:t>次に、Ｂ２セルの日（日曜日）の次の日（B2+1)がまた祝日なら、それはB3セルに等しいので、 0/(B2+1=B3) も０になります。</a:t>
          </a:r>
        </a:p>
        <a:p>
          <a:pPr algn="l" rtl="0">
            <a:defRPr sz="1000"/>
          </a:pPr>
          <a:r>
            <a:rPr lang="ja-JP" altLang="en-US" sz="1100" b="0" i="0" u="none" strike="noStrike" baseline="0">
              <a:solidFill>
                <a:srgbClr val="000000"/>
              </a:solidFill>
              <a:latin typeface="ＭＳ Ｐゴシック"/>
              <a:ea typeface="ＭＳ Ｐゴシック"/>
            </a:rPr>
            <a:t>しかし祝日でないのなら、 0/(B2+1=B3) は 0/FALSE = 0/0 となってしまうので（０で割り算できませんから） #DIV/0! のエラー値となります。</a:t>
          </a:r>
        </a:p>
        <a:p>
          <a:pPr algn="l" rtl="0">
            <a:defRPr sz="1000"/>
          </a:pPr>
          <a:r>
            <a:rPr lang="ja-JP" altLang="en-US" sz="1100" b="0" i="0" u="none" strike="noStrike" baseline="0">
              <a:solidFill>
                <a:srgbClr val="000000"/>
              </a:solidFill>
              <a:latin typeface="ＭＳ Ｐゴシック"/>
              <a:ea typeface="ＭＳ Ｐゴシック"/>
            </a:rPr>
            <a:t>結局、祝日の連続の仕方によって {0,0,#DIV/0!,#DIV/0!,#DIV/0!,#DIV/0!,#DIV/0!,#DIV/0!} というような配列になるわけです。</a:t>
          </a:r>
        </a:p>
        <a:p>
          <a:pPr algn="l" rtl="0">
            <a:defRPr sz="1000"/>
          </a:pPr>
          <a:r>
            <a:rPr lang="ja-JP" altLang="en-US" sz="1100" b="0" i="0" u="none" strike="noStrike" baseline="0">
              <a:solidFill>
                <a:srgbClr val="000000"/>
              </a:solidFill>
              <a:latin typeface="ＭＳ Ｐゴシック"/>
              <a:ea typeface="ＭＳ Ｐゴシック"/>
            </a:rPr>
            <a:t>さて、ここでLOOKUP関数の性質を思い出していただきましょう。この数式の場合、１を検索するわけですが、今まで見てきたようにこの配列に１は含まれません。０かあるいは #DIV/0! しかないですね。</a:t>
          </a:r>
        </a:p>
        <a:p>
          <a:pPr algn="l" rtl="0">
            <a:defRPr sz="1000"/>
          </a:pPr>
          <a:r>
            <a:rPr lang="ja-JP" altLang="en-US" sz="1100" b="0" i="0" u="none" strike="noStrike" baseline="0">
              <a:solidFill>
                <a:srgbClr val="000000"/>
              </a:solidFill>
              <a:latin typeface="ＭＳ Ｐゴシック"/>
              <a:ea typeface="ＭＳ Ｐゴシック"/>
            </a:rPr>
            <a:t>実は、LOOKＵＰ関数は検査値が見つからないと、検査範囲に含まれている検査値以下の最大の値を見つけるとヘルプに書いてあります。この場合複数個の０のうち最後のもの（に対応するB2:B7セル範囲の値）が返されます。</a:t>
          </a:r>
        </a:p>
        <a:p>
          <a:pPr algn="l" rtl="0">
            <a:defRPr sz="1000"/>
          </a:pPr>
          <a:r>
            <a:rPr lang="ja-JP" altLang="en-US" sz="1100" b="0" i="0" u="none" strike="noStrike" baseline="0">
              <a:solidFill>
                <a:srgbClr val="000000"/>
              </a:solidFill>
              <a:latin typeface="ＭＳ Ｐゴシック"/>
              <a:ea typeface="ＭＳ Ｐゴシック"/>
            </a:rPr>
            <a:t>結局、日曜日から連続した祝日の最後の日を LOOKUP関数で求めていることになります。</a:t>
          </a:r>
        </a:p>
        <a:p>
          <a:pPr algn="l" rtl="0">
            <a:defRPr sz="1000"/>
          </a:pPr>
          <a:r>
            <a:rPr lang="ja-JP" altLang="en-US" sz="1100" b="0" i="0" u="none" strike="noStrike" baseline="0">
              <a:solidFill>
                <a:srgbClr val="000000"/>
              </a:solidFill>
              <a:latin typeface="ＭＳ Ｐゴシック"/>
              <a:ea typeface="ＭＳ Ｐゴシック"/>
            </a:rPr>
            <a:t>これに１を足すことによって、国民の祝日に関する法律第３条第２項による振り替え休日を求めています。（B)</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最後に、B2+2=B3の条件が成立した場合、つまり、祝祭日の２日後が祝祭日の場合、間の日が国民の休日となります（国民の祝日に関する法律第３条第３項）のでこの計算です。数式自体は説明不要でしょう。</a:t>
          </a:r>
        </a:p>
        <a:p>
          <a:pPr algn="l" rtl="0">
            <a:lnSpc>
              <a:spcPts val="1300"/>
            </a:lnSpc>
            <a:defRPr sz="1000"/>
          </a:pPr>
          <a:r>
            <a:rPr lang="ja-JP" altLang="en-US" sz="1100" b="0" i="0" u="none" strike="noStrike" baseline="0">
              <a:solidFill>
                <a:srgbClr val="000000"/>
              </a:solidFill>
              <a:latin typeface="ＭＳ Ｐゴシック"/>
              <a:ea typeface="ＭＳ Ｐゴシック"/>
            </a:rPr>
            <a:t>ちょうど今年の９月２１日が敬老の日で、９月２３日が秋分の日なので、９月２２日が国民の休日になりますね。(C,D)</a:t>
          </a:r>
        </a:p>
      </xdr:txBody>
    </xdr:sp>
    <xdr:clientData/>
  </xdr:twoCellAnchor>
</xdr:wsDr>
</file>

<file path=xl/persons/person.xml><?xml version="1.0" encoding="utf-8"?>
<personList xmlns="http://schemas.microsoft.com/office/spreadsheetml/2018/threadedcomments" xmlns:x="http://schemas.openxmlformats.org/spreadsheetml/2006/main">
  <person displayName="河邉 拓也/csm" id="{14EB3AB1-C247-4886-BB6E-419847F9C7FD}" userId="S::t.kawabe@cosmowinds.jp::600dced0-bf6d-41dc-8326-2f2d63b2ce3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0-08-12T09:03:48.86" personId="{14EB3AB1-C247-4886-BB6E-419847F9C7FD}" id="{15DD625A-7391-4C75-84DB-986635CB1242}">
    <text>レイアウト設計を作成しなければ，進められないが，レイアウト設計者とともによく相談しながら進めること。</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W56"/>
  <sheetViews>
    <sheetView showGridLines="0" zoomScale="70" zoomScaleNormal="70" zoomScaleSheetLayoutView="70" workbookViewId="0">
      <pane xSplit="4" ySplit="6" topLeftCell="E7" activePane="bottomRight" state="frozen"/>
      <selection pane="topRight" activeCell="E1" sqref="E1"/>
      <selection pane="bottomLeft" activeCell="A7" sqref="A7"/>
      <selection pane="bottomRight" activeCell="AM24" sqref="AM24"/>
    </sheetView>
  </sheetViews>
  <sheetFormatPr defaultRowHeight="13.5"/>
  <cols>
    <col min="1" max="1" width="10" customWidth="1"/>
    <col min="2" max="2" width="16.375" customWidth="1"/>
    <col min="3" max="3" width="7.625" bestFit="1" customWidth="1"/>
    <col min="4" max="4" width="9.375" customWidth="1"/>
    <col min="5" max="28" width="4" customWidth="1"/>
    <col min="29" max="29" width="8.375" bestFit="1" customWidth="1"/>
    <col min="30" max="35" width="4" customWidth="1"/>
    <col min="36" max="36" width="10.125" bestFit="1" customWidth="1"/>
    <col min="37" max="40" width="4" customWidth="1"/>
    <col min="41" max="41" width="11" customWidth="1"/>
    <col min="42" max="42" width="4" customWidth="1"/>
    <col min="43" max="43" width="10.125" bestFit="1" customWidth="1"/>
    <col min="44" max="49" width="4" customWidth="1"/>
    <col min="50" max="50" width="10.125" bestFit="1" customWidth="1"/>
    <col min="51" max="63" width="4" customWidth="1"/>
    <col min="64" max="64" width="14" bestFit="1" customWidth="1"/>
    <col min="65" max="65" width="4" style="4" customWidth="1"/>
    <col min="66" max="68" width="4" customWidth="1"/>
    <col min="69" max="69" width="7.375" bestFit="1" customWidth="1"/>
    <col min="70" max="84" width="4" customWidth="1"/>
    <col min="85" max="85" width="10.125" bestFit="1" customWidth="1"/>
    <col min="86" max="91" width="4" customWidth="1"/>
    <col min="92" max="92" width="10.125" bestFit="1" customWidth="1"/>
    <col min="93" max="98" width="4" customWidth="1"/>
    <col min="99" max="99" width="12.625" bestFit="1" customWidth="1"/>
    <col min="100" max="105" width="4" customWidth="1"/>
    <col min="106" max="106" width="5.25" bestFit="1" customWidth="1"/>
    <col min="107" max="109" width="4" customWidth="1"/>
    <col min="110" max="110" width="8.375" bestFit="1" customWidth="1"/>
    <col min="111" max="125" width="4" customWidth="1"/>
    <col min="126" max="126" width="4" style="4" customWidth="1"/>
  </cols>
  <sheetData>
    <row r="1" spans="1:127" ht="13.5" customHeight="1">
      <c r="A1" s="83" t="s">
        <v>0</v>
      </c>
      <c r="B1" s="83"/>
      <c r="C1" s="83"/>
      <c r="D1" s="83"/>
      <c r="E1" s="3"/>
      <c r="F1" s="3"/>
      <c r="G1" s="3"/>
      <c r="H1" s="3"/>
      <c r="I1" s="3"/>
      <c r="J1" s="2"/>
      <c r="K1" s="2"/>
      <c r="L1" s="2"/>
      <c r="M1" s="23"/>
      <c r="N1" s="2"/>
      <c r="O1" s="2"/>
      <c r="P1" s="2"/>
      <c r="Q1" s="2"/>
      <c r="R1" s="2"/>
      <c r="S1" s="2"/>
      <c r="T1" s="2"/>
      <c r="U1" s="2"/>
      <c r="V1" s="2"/>
      <c r="W1" s="2"/>
      <c r="X1" s="2"/>
      <c r="Y1" s="2"/>
      <c r="Z1" s="2"/>
      <c r="AA1" s="2"/>
      <c r="AB1" s="2"/>
      <c r="AC1" s="2"/>
      <c r="AD1" s="2"/>
      <c r="AE1" s="2"/>
      <c r="AF1" s="2"/>
      <c r="AG1" s="2"/>
      <c r="AH1" s="2"/>
      <c r="AI1" s="3"/>
      <c r="AJ1" s="3"/>
      <c r="AK1" s="3"/>
      <c r="AL1" s="3"/>
      <c r="AM1" s="3"/>
      <c r="AN1" s="2"/>
      <c r="AO1" s="2"/>
      <c r="AP1" s="2"/>
      <c r="AQ1" s="2"/>
      <c r="AR1" s="2"/>
      <c r="AS1" s="2"/>
      <c r="AT1" s="2"/>
      <c r="AU1" s="2"/>
      <c r="AV1" s="2"/>
      <c r="AW1" s="2"/>
      <c r="AX1" s="2"/>
      <c r="AY1" s="2"/>
      <c r="AZ1" s="2"/>
      <c r="BA1" s="2"/>
      <c r="BB1" s="2"/>
      <c r="BC1" s="2"/>
      <c r="BD1" s="2"/>
      <c r="BE1" s="2"/>
      <c r="BF1" s="2"/>
      <c r="BG1" s="2"/>
      <c r="BH1" s="2"/>
      <c r="BI1" s="2"/>
      <c r="BJ1" s="2"/>
      <c r="BK1" s="2"/>
      <c r="BL1" s="2"/>
      <c r="BM1" s="5"/>
      <c r="BN1" s="3"/>
      <c r="BO1" s="3"/>
      <c r="BP1" s="3"/>
      <c r="BQ1" s="3"/>
      <c r="BR1" s="3"/>
      <c r="BS1" s="2"/>
      <c r="BT1" s="2"/>
      <c r="BU1" s="2"/>
      <c r="BV1" s="2"/>
      <c r="BW1" s="2"/>
      <c r="BX1" s="2"/>
      <c r="BY1" s="2"/>
      <c r="BZ1" s="2"/>
      <c r="CA1" s="2"/>
      <c r="CB1" s="2"/>
      <c r="CC1" s="2"/>
      <c r="CD1" s="2"/>
      <c r="CE1" s="2"/>
      <c r="CF1" s="2"/>
      <c r="CG1" s="2"/>
      <c r="CH1" s="2"/>
      <c r="CI1" s="2"/>
      <c r="CJ1" s="2"/>
      <c r="CK1" s="2"/>
      <c r="CL1" s="2"/>
      <c r="CM1" s="2"/>
      <c r="CN1" s="2"/>
      <c r="CO1" s="2"/>
      <c r="CP1" s="2"/>
      <c r="CQ1" s="2"/>
      <c r="CR1" s="3"/>
      <c r="CS1" s="3"/>
      <c r="CT1" s="3"/>
      <c r="CU1" s="3"/>
      <c r="CV1" s="3"/>
      <c r="CW1" s="2"/>
      <c r="CX1" s="2"/>
      <c r="CY1" s="2"/>
      <c r="CZ1" s="2"/>
      <c r="DA1" s="2"/>
      <c r="DB1" s="2"/>
      <c r="DC1" s="2"/>
      <c r="DD1" s="2"/>
      <c r="DE1" s="2"/>
      <c r="DF1" s="2"/>
      <c r="DG1" s="2"/>
      <c r="DH1" s="2"/>
      <c r="DI1" s="2"/>
      <c r="DJ1" s="2"/>
      <c r="DK1" s="2"/>
      <c r="DL1" s="2"/>
      <c r="DM1" s="2"/>
      <c r="DN1" s="2"/>
      <c r="DO1" s="2"/>
      <c r="DP1" s="2"/>
      <c r="DQ1" s="2"/>
      <c r="DR1" s="2"/>
      <c r="DS1" s="2"/>
      <c r="DT1" s="2"/>
      <c r="DU1" s="2"/>
      <c r="DV1" s="5"/>
    </row>
    <row r="2" spans="1:127" ht="13.5" customHeight="1" thickBot="1">
      <c r="A2" s="83"/>
      <c r="B2" s="83"/>
      <c r="C2" s="83"/>
      <c r="D2" s="83"/>
      <c r="E2" s="3"/>
      <c r="F2" s="3"/>
      <c r="G2" s="3"/>
      <c r="H2" s="3"/>
      <c r="I2" s="3"/>
      <c r="J2" s="2"/>
      <c r="K2" s="2"/>
      <c r="L2" s="2"/>
      <c r="M2" s="2"/>
      <c r="N2" s="2"/>
      <c r="O2" s="2"/>
      <c r="P2" s="2"/>
      <c r="Q2" s="2"/>
      <c r="R2" s="2"/>
      <c r="S2" s="2"/>
      <c r="T2" s="2"/>
      <c r="U2" s="2"/>
      <c r="V2" s="2"/>
      <c r="W2" s="2"/>
      <c r="X2" s="2"/>
      <c r="Y2" s="2"/>
      <c r="Z2" s="2"/>
      <c r="AA2" s="2"/>
      <c r="AB2" s="2"/>
      <c r="AC2" s="2"/>
      <c r="AD2" s="2"/>
      <c r="AE2" s="2"/>
      <c r="AF2" s="2"/>
      <c r="AG2" s="2"/>
      <c r="AH2" s="2"/>
      <c r="AI2" s="3"/>
      <c r="AJ2" s="3"/>
      <c r="AK2" s="3"/>
      <c r="AL2" s="3"/>
      <c r="AM2" s="3"/>
      <c r="AN2" s="2"/>
      <c r="AO2" s="2"/>
      <c r="AP2" s="2"/>
      <c r="AQ2" s="2"/>
      <c r="AR2" s="2"/>
      <c r="AS2" s="2"/>
      <c r="AT2" s="2"/>
      <c r="AU2" s="2"/>
      <c r="AV2" s="2"/>
      <c r="AW2" s="2"/>
      <c r="AX2" s="2"/>
      <c r="AY2" s="2"/>
      <c r="AZ2" s="2"/>
      <c r="BA2" s="2"/>
      <c r="BB2" s="2"/>
      <c r="BC2" s="2"/>
      <c r="BD2" s="2"/>
      <c r="BE2" s="2"/>
      <c r="BF2" s="2"/>
      <c r="BG2" s="2"/>
      <c r="BH2" s="2"/>
      <c r="BI2" s="2"/>
      <c r="BJ2" s="2"/>
      <c r="BK2" s="2"/>
      <c r="BL2" s="2"/>
      <c r="BM2" s="5"/>
      <c r="BN2" s="3"/>
      <c r="BO2" s="3"/>
      <c r="BP2" s="3"/>
      <c r="BQ2" s="3"/>
      <c r="BR2" s="3"/>
      <c r="BS2" s="2"/>
      <c r="BT2" s="2"/>
      <c r="BU2" s="2"/>
      <c r="BV2" s="2"/>
      <c r="BW2" s="2"/>
      <c r="BX2" s="2"/>
      <c r="BY2" s="2"/>
      <c r="BZ2" s="2"/>
      <c r="CA2" s="2"/>
      <c r="CB2" s="2"/>
      <c r="CC2" s="2"/>
      <c r="CD2" s="2"/>
      <c r="CE2" s="2"/>
      <c r="CF2" s="2"/>
      <c r="CG2" s="2"/>
      <c r="CH2" s="2"/>
      <c r="CI2" s="2"/>
      <c r="CJ2" s="2"/>
      <c r="CK2" s="2"/>
      <c r="CL2" s="2"/>
      <c r="CM2" s="2"/>
      <c r="CN2" s="2"/>
      <c r="CO2" s="2"/>
      <c r="CP2" s="2"/>
      <c r="CQ2" s="2"/>
      <c r="CR2" s="3"/>
      <c r="CS2" s="3"/>
      <c r="CT2" s="3"/>
      <c r="CU2" s="3"/>
      <c r="CV2" s="3"/>
      <c r="CW2" s="2"/>
      <c r="CX2" s="2"/>
      <c r="CY2" s="2"/>
      <c r="CZ2" s="2"/>
      <c r="DA2" s="2"/>
      <c r="DB2" s="2"/>
      <c r="DC2" s="2"/>
      <c r="DD2" s="2"/>
      <c r="DE2" s="2"/>
      <c r="DF2" s="2"/>
      <c r="DG2" s="2"/>
      <c r="DH2" s="2"/>
      <c r="DI2" s="2"/>
      <c r="DJ2" s="2"/>
      <c r="DK2" s="2"/>
      <c r="DL2" s="2"/>
      <c r="DM2" s="2"/>
      <c r="DN2" s="2"/>
      <c r="DO2" s="2"/>
      <c r="DP2" s="2"/>
      <c r="DQ2" s="2"/>
      <c r="DR2" s="2"/>
      <c r="DS2" s="2"/>
      <c r="DT2" s="2"/>
      <c r="DU2" s="2"/>
      <c r="DV2" s="5"/>
    </row>
    <row r="3" spans="1:127" ht="13.5" customHeight="1">
      <c r="A3" s="83"/>
      <c r="B3" s="83"/>
      <c r="C3" s="83"/>
      <c r="D3" s="83"/>
      <c r="E3" s="73">
        <v>44044</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5"/>
    </row>
    <row r="4" spans="1:127" ht="13.5" customHeight="1" thickBot="1">
      <c r="A4" s="6"/>
      <c r="B4" s="6"/>
      <c r="C4" s="6"/>
      <c r="D4" s="6"/>
      <c r="E4" s="71">
        <f>DATE(YEAR($E$3),MONTH($E$3),DAY($E$3))</f>
        <v>44044</v>
      </c>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1">
        <f>DATE(YEAR($E$3),MONTH($E$3)+1,DAY($E$3))</f>
        <v>44075</v>
      </c>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6"/>
      <c r="BN4" s="71">
        <f>DATE(YEAR($E$3),MONTH($E$3)+2,DAY($E$3))</f>
        <v>44105</v>
      </c>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1">
        <f>DATE(YEAR($E$3),MONTH($E$3)+3,DAY($E$3))</f>
        <v>44136</v>
      </c>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6"/>
    </row>
    <row r="5" spans="1:127" ht="13.5" customHeight="1">
      <c r="A5" s="84" t="s">
        <v>1</v>
      </c>
      <c r="B5" s="85"/>
      <c r="C5" s="85"/>
      <c r="D5" s="86"/>
      <c r="E5" s="7">
        <f>E4</f>
        <v>44044</v>
      </c>
      <c r="F5" s="8">
        <f t="shared" ref="F5:AH5" si="0">E5+1</f>
        <v>44045</v>
      </c>
      <c r="G5" s="8">
        <f t="shared" si="0"/>
        <v>44046</v>
      </c>
      <c r="H5" s="8">
        <f t="shared" si="0"/>
        <v>44047</v>
      </c>
      <c r="I5" s="8">
        <f t="shared" si="0"/>
        <v>44048</v>
      </c>
      <c r="J5" s="8">
        <f t="shared" si="0"/>
        <v>44049</v>
      </c>
      <c r="K5" s="8">
        <f t="shared" si="0"/>
        <v>44050</v>
      </c>
      <c r="L5" s="8">
        <f t="shared" si="0"/>
        <v>44051</v>
      </c>
      <c r="M5" s="8">
        <f t="shared" si="0"/>
        <v>44052</v>
      </c>
      <c r="N5" s="8">
        <f t="shared" si="0"/>
        <v>44053</v>
      </c>
      <c r="O5" s="8">
        <f t="shared" si="0"/>
        <v>44054</v>
      </c>
      <c r="P5" s="8">
        <f t="shared" si="0"/>
        <v>44055</v>
      </c>
      <c r="Q5" s="8">
        <f t="shared" si="0"/>
        <v>44056</v>
      </c>
      <c r="R5" s="8">
        <f t="shared" si="0"/>
        <v>44057</v>
      </c>
      <c r="S5" s="8">
        <f t="shared" si="0"/>
        <v>44058</v>
      </c>
      <c r="T5" s="8">
        <f t="shared" si="0"/>
        <v>44059</v>
      </c>
      <c r="U5" s="8">
        <f t="shared" si="0"/>
        <v>44060</v>
      </c>
      <c r="V5" s="8">
        <f t="shared" si="0"/>
        <v>44061</v>
      </c>
      <c r="W5" s="8">
        <f t="shared" si="0"/>
        <v>44062</v>
      </c>
      <c r="X5" s="8">
        <f t="shared" si="0"/>
        <v>44063</v>
      </c>
      <c r="Y5" s="8">
        <f t="shared" si="0"/>
        <v>44064</v>
      </c>
      <c r="Z5" s="8">
        <f t="shared" si="0"/>
        <v>44065</v>
      </c>
      <c r="AA5" s="8">
        <f t="shared" si="0"/>
        <v>44066</v>
      </c>
      <c r="AB5" s="8">
        <f t="shared" si="0"/>
        <v>44067</v>
      </c>
      <c r="AC5" s="8">
        <f t="shared" si="0"/>
        <v>44068</v>
      </c>
      <c r="AD5" s="8">
        <f t="shared" si="0"/>
        <v>44069</v>
      </c>
      <c r="AE5" s="8">
        <f t="shared" si="0"/>
        <v>44070</v>
      </c>
      <c r="AF5" s="8">
        <f t="shared" si="0"/>
        <v>44071</v>
      </c>
      <c r="AG5" s="8">
        <f t="shared" si="0"/>
        <v>44072</v>
      </c>
      <c r="AH5" s="9">
        <f t="shared" si="0"/>
        <v>44073</v>
      </c>
      <c r="AI5" s="7">
        <f>AI4</f>
        <v>44075</v>
      </c>
      <c r="AJ5" s="8">
        <f t="shared" ref="AJ5:BM5" si="1">AI5+1</f>
        <v>44076</v>
      </c>
      <c r="AK5" s="8">
        <f t="shared" si="1"/>
        <v>44077</v>
      </c>
      <c r="AL5" s="8">
        <f t="shared" si="1"/>
        <v>44078</v>
      </c>
      <c r="AM5" s="8">
        <f t="shared" si="1"/>
        <v>44079</v>
      </c>
      <c r="AN5" s="8">
        <f t="shared" si="1"/>
        <v>44080</v>
      </c>
      <c r="AO5" s="8">
        <f t="shared" si="1"/>
        <v>44081</v>
      </c>
      <c r="AP5" s="8">
        <f t="shared" si="1"/>
        <v>44082</v>
      </c>
      <c r="AQ5" s="8">
        <f t="shared" si="1"/>
        <v>44083</v>
      </c>
      <c r="AR5" s="8">
        <f t="shared" si="1"/>
        <v>44084</v>
      </c>
      <c r="AS5" s="8">
        <f t="shared" si="1"/>
        <v>44085</v>
      </c>
      <c r="AT5" s="8">
        <f t="shared" si="1"/>
        <v>44086</v>
      </c>
      <c r="AU5" s="8">
        <f t="shared" si="1"/>
        <v>44087</v>
      </c>
      <c r="AV5" s="8">
        <f t="shared" si="1"/>
        <v>44088</v>
      </c>
      <c r="AW5" s="8">
        <f t="shared" si="1"/>
        <v>44089</v>
      </c>
      <c r="AX5" s="8">
        <f t="shared" si="1"/>
        <v>44090</v>
      </c>
      <c r="AY5" s="8">
        <f t="shared" si="1"/>
        <v>44091</v>
      </c>
      <c r="AZ5" s="8">
        <f t="shared" si="1"/>
        <v>44092</v>
      </c>
      <c r="BA5" s="8">
        <f t="shared" si="1"/>
        <v>44093</v>
      </c>
      <c r="BB5" s="8">
        <f t="shared" si="1"/>
        <v>44094</v>
      </c>
      <c r="BC5" s="8">
        <f t="shared" si="1"/>
        <v>44095</v>
      </c>
      <c r="BD5" s="8">
        <f t="shared" si="1"/>
        <v>44096</v>
      </c>
      <c r="BE5" s="8">
        <f t="shared" si="1"/>
        <v>44097</v>
      </c>
      <c r="BF5" s="8">
        <f t="shared" si="1"/>
        <v>44098</v>
      </c>
      <c r="BG5" s="8">
        <f t="shared" si="1"/>
        <v>44099</v>
      </c>
      <c r="BH5" s="8">
        <f t="shared" si="1"/>
        <v>44100</v>
      </c>
      <c r="BI5" s="8">
        <f t="shared" si="1"/>
        <v>44101</v>
      </c>
      <c r="BJ5" s="8">
        <f t="shared" si="1"/>
        <v>44102</v>
      </c>
      <c r="BK5" s="8">
        <f t="shared" si="1"/>
        <v>44103</v>
      </c>
      <c r="BL5" s="8">
        <f t="shared" si="1"/>
        <v>44104</v>
      </c>
      <c r="BM5" s="9">
        <f t="shared" si="1"/>
        <v>44105</v>
      </c>
      <c r="BN5" s="7">
        <f>BN4</f>
        <v>44105</v>
      </c>
      <c r="BO5" s="8">
        <f t="shared" ref="BO5:CQ5" si="2">BN5+1</f>
        <v>44106</v>
      </c>
      <c r="BP5" s="8">
        <f t="shared" si="2"/>
        <v>44107</v>
      </c>
      <c r="BQ5" s="8">
        <f t="shared" si="2"/>
        <v>44108</v>
      </c>
      <c r="BR5" s="8">
        <f t="shared" si="2"/>
        <v>44109</v>
      </c>
      <c r="BS5" s="8">
        <f t="shared" si="2"/>
        <v>44110</v>
      </c>
      <c r="BT5" s="8">
        <f t="shared" si="2"/>
        <v>44111</v>
      </c>
      <c r="BU5" s="8">
        <f t="shared" si="2"/>
        <v>44112</v>
      </c>
      <c r="BV5" s="8">
        <f t="shared" si="2"/>
        <v>44113</v>
      </c>
      <c r="BW5" s="8">
        <f t="shared" si="2"/>
        <v>44114</v>
      </c>
      <c r="BX5" s="8">
        <f t="shared" si="2"/>
        <v>44115</v>
      </c>
      <c r="BY5" s="8">
        <f t="shared" si="2"/>
        <v>44116</v>
      </c>
      <c r="BZ5" s="8">
        <f t="shared" si="2"/>
        <v>44117</v>
      </c>
      <c r="CA5" s="8">
        <f t="shared" si="2"/>
        <v>44118</v>
      </c>
      <c r="CB5" s="8">
        <f t="shared" si="2"/>
        <v>44119</v>
      </c>
      <c r="CC5" s="8">
        <f t="shared" si="2"/>
        <v>44120</v>
      </c>
      <c r="CD5" s="8">
        <f t="shared" si="2"/>
        <v>44121</v>
      </c>
      <c r="CE5" s="8">
        <f t="shared" si="2"/>
        <v>44122</v>
      </c>
      <c r="CF5" s="8">
        <f t="shared" si="2"/>
        <v>44123</v>
      </c>
      <c r="CG5" s="8">
        <f t="shared" si="2"/>
        <v>44124</v>
      </c>
      <c r="CH5" s="8">
        <f t="shared" si="2"/>
        <v>44125</v>
      </c>
      <c r="CI5" s="8">
        <f t="shared" si="2"/>
        <v>44126</v>
      </c>
      <c r="CJ5" s="8">
        <f t="shared" si="2"/>
        <v>44127</v>
      </c>
      <c r="CK5" s="8">
        <f t="shared" si="2"/>
        <v>44128</v>
      </c>
      <c r="CL5" s="8">
        <f t="shared" si="2"/>
        <v>44129</v>
      </c>
      <c r="CM5" s="8">
        <f t="shared" si="2"/>
        <v>44130</v>
      </c>
      <c r="CN5" s="8">
        <f t="shared" si="2"/>
        <v>44131</v>
      </c>
      <c r="CO5" s="8">
        <f t="shared" si="2"/>
        <v>44132</v>
      </c>
      <c r="CP5" s="8">
        <f t="shared" si="2"/>
        <v>44133</v>
      </c>
      <c r="CQ5" s="9">
        <f t="shared" si="2"/>
        <v>44134</v>
      </c>
      <c r="CR5" s="7">
        <f>CR4</f>
        <v>44136</v>
      </c>
      <c r="CS5" s="8">
        <f t="shared" ref="CS5:DV5" si="3">CR5+1</f>
        <v>44137</v>
      </c>
      <c r="CT5" s="8">
        <f t="shared" si="3"/>
        <v>44138</v>
      </c>
      <c r="CU5" s="8">
        <f t="shared" si="3"/>
        <v>44139</v>
      </c>
      <c r="CV5" s="8">
        <f t="shared" si="3"/>
        <v>44140</v>
      </c>
      <c r="CW5" s="8">
        <f t="shared" si="3"/>
        <v>44141</v>
      </c>
      <c r="CX5" s="8">
        <f t="shared" si="3"/>
        <v>44142</v>
      </c>
      <c r="CY5" s="8">
        <f t="shared" si="3"/>
        <v>44143</v>
      </c>
      <c r="CZ5" s="8">
        <f t="shared" si="3"/>
        <v>44144</v>
      </c>
      <c r="DA5" s="8">
        <f t="shared" si="3"/>
        <v>44145</v>
      </c>
      <c r="DB5" s="8">
        <f t="shared" si="3"/>
        <v>44146</v>
      </c>
      <c r="DC5" s="8">
        <f t="shared" si="3"/>
        <v>44147</v>
      </c>
      <c r="DD5" s="8">
        <f t="shared" si="3"/>
        <v>44148</v>
      </c>
      <c r="DE5" s="8">
        <f t="shared" si="3"/>
        <v>44149</v>
      </c>
      <c r="DF5" s="8">
        <f t="shared" si="3"/>
        <v>44150</v>
      </c>
      <c r="DG5" s="8">
        <f t="shared" si="3"/>
        <v>44151</v>
      </c>
      <c r="DH5" s="8">
        <f t="shared" si="3"/>
        <v>44152</v>
      </c>
      <c r="DI5" s="8">
        <f t="shared" si="3"/>
        <v>44153</v>
      </c>
      <c r="DJ5" s="8">
        <f t="shared" si="3"/>
        <v>44154</v>
      </c>
      <c r="DK5" s="8">
        <f t="shared" si="3"/>
        <v>44155</v>
      </c>
      <c r="DL5" s="8">
        <f t="shared" si="3"/>
        <v>44156</v>
      </c>
      <c r="DM5" s="8">
        <f t="shared" si="3"/>
        <v>44157</v>
      </c>
      <c r="DN5" s="8">
        <f t="shared" si="3"/>
        <v>44158</v>
      </c>
      <c r="DO5" s="8">
        <f t="shared" si="3"/>
        <v>44159</v>
      </c>
      <c r="DP5" s="8">
        <f t="shared" si="3"/>
        <v>44160</v>
      </c>
      <c r="DQ5" s="8">
        <f t="shared" si="3"/>
        <v>44161</v>
      </c>
      <c r="DR5" s="8">
        <f t="shared" si="3"/>
        <v>44162</v>
      </c>
      <c r="DS5" s="8">
        <f t="shared" si="3"/>
        <v>44163</v>
      </c>
      <c r="DT5" s="8">
        <f t="shared" si="3"/>
        <v>44164</v>
      </c>
      <c r="DU5" s="8">
        <f t="shared" si="3"/>
        <v>44165</v>
      </c>
      <c r="DV5" s="9">
        <f t="shared" si="3"/>
        <v>44166</v>
      </c>
      <c r="DW5" s="19"/>
    </row>
    <row r="6" spans="1:127" ht="13.5" customHeight="1" thickBot="1">
      <c r="A6" s="87"/>
      <c r="B6" s="88"/>
      <c r="C6" s="88"/>
      <c r="D6" s="89"/>
      <c r="E6" s="24" t="str">
        <f t="shared" ref="E6:AH6" si="4">TEXT($E$4+DAY(E5)-1,"aaa")</f>
        <v>土</v>
      </c>
      <c r="F6" s="25" t="str">
        <f t="shared" si="4"/>
        <v>日</v>
      </c>
      <c r="G6" s="25" t="str">
        <f t="shared" si="4"/>
        <v>月</v>
      </c>
      <c r="H6" s="25" t="str">
        <f t="shared" si="4"/>
        <v>火</v>
      </c>
      <c r="I6" s="25" t="str">
        <f t="shared" si="4"/>
        <v>水</v>
      </c>
      <c r="J6" s="25" t="str">
        <f t="shared" si="4"/>
        <v>木</v>
      </c>
      <c r="K6" s="25" t="str">
        <f t="shared" si="4"/>
        <v>金</v>
      </c>
      <c r="L6" s="25" t="str">
        <f t="shared" si="4"/>
        <v>土</v>
      </c>
      <c r="M6" s="25" t="str">
        <f t="shared" si="4"/>
        <v>日</v>
      </c>
      <c r="N6" s="25" t="str">
        <f t="shared" si="4"/>
        <v>月</v>
      </c>
      <c r="O6" s="25" t="str">
        <f t="shared" si="4"/>
        <v>火</v>
      </c>
      <c r="P6" s="25" t="str">
        <f t="shared" si="4"/>
        <v>水</v>
      </c>
      <c r="Q6" s="25" t="str">
        <f t="shared" si="4"/>
        <v>木</v>
      </c>
      <c r="R6" s="25" t="str">
        <f t="shared" si="4"/>
        <v>金</v>
      </c>
      <c r="S6" s="25" t="str">
        <f t="shared" si="4"/>
        <v>土</v>
      </c>
      <c r="T6" s="25" t="str">
        <f t="shared" si="4"/>
        <v>日</v>
      </c>
      <c r="U6" s="25" t="str">
        <f t="shared" si="4"/>
        <v>月</v>
      </c>
      <c r="V6" s="25" t="str">
        <f t="shared" si="4"/>
        <v>火</v>
      </c>
      <c r="W6" s="25" t="str">
        <f t="shared" si="4"/>
        <v>水</v>
      </c>
      <c r="X6" s="25" t="str">
        <f t="shared" si="4"/>
        <v>木</v>
      </c>
      <c r="Y6" s="25" t="str">
        <f t="shared" si="4"/>
        <v>金</v>
      </c>
      <c r="Z6" s="25" t="str">
        <f t="shared" si="4"/>
        <v>土</v>
      </c>
      <c r="AA6" s="25" t="str">
        <f t="shared" si="4"/>
        <v>日</v>
      </c>
      <c r="AB6" s="25" t="str">
        <f t="shared" si="4"/>
        <v>月</v>
      </c>
      <c r="AC6" s="25" t="str">
        <f t="shared" si="4"/>
        <v>火</v>
      </c>
      <c r="AD6" s="25" t="str">
        <f t="shared" si="4"/>
        <v>水</v>
      </c>
      <c r="AE6" s="25" t="str">
        <f t="shared" si="4"/>
        <v>木</v>
      </c>
      <c r="AF6" s="25" t="str">
        <f t="shared" si="4"/>
        <v>金</v>
      </c>
      <c r="AG6" s="25" t="str">
        <f t="shared" si="4"/>
        <v>土</v>
      </c>
      <c r="AH6" s="26" t="str">
        <f t="shared" si="4"/>
        <v>日</v>
      </c>
      <c r="AI6" s="24" t="str">
        <f t="shared" ref="AI6:BM6" si="5">TEXT($AI$4+DAY(AI5)-1,"aaa")</f>
        <v>火</v>
      </c>
      <c r="AJ6" s="25" t="str">
        <f t="shared" si="5"/>
        <v>水</v>
      </c>
      <c r="AK6" s="25" t="str">
        <f t="shared" si="5"/>
        <v>木</v>
      </c>
      <c r="AL6" s="25" t="str">
        <f t="shared" si="5"/>
        <v>金</v>
      </c>
      <c r="AM6" s="25" t="str">
        <f t="shared" si="5"/>
        <v>土</v>
      </c>
      <c r="AN6" s="25" t="str">
        <f t="shared" si="5"/>
        <v>日</v>
      </c>
      <c r="AO6" s="25" t="str">
        <f t="shared" si="5"/>
        <v>月</v>
      </c>
      <c r="AP6" s="25" t="str">
        <f t="shared" si="5"/>
        <v>火</v>
      </c>
      <c r="AQ6" s="25" t="str">
        <f t="shared" si="5"/>
        <v>水</v>
      </c>
      <c r="AR6" s="25" t="str">
        <f t="shared" si="5"/>
        <v>木</v>
      </c>
      <c r="AS6" s="25" t="str">
        <f t="shared" si="5"/>
        <v>金</v>
      </c>
      <c r="AT6" s="25" t="str">
        <f t="shared" si="5"/>
        <v>土</v>
      </c>
      <c r="AU6" s="25" t="str">
        <f t="shared" si="5"/>
        <v>日</v>
      </c>
      <c r="AV6" s="25" t="str">
        <f t="shared" si="5"/>
        <v>月</v>
      </c>
      <c r="AW6" s="25" t="str">
        <f t="shared" si="5"/>
        <v>火</v>
      </c>
      <c r="AX6" s="25" t="str">
        <f t="shared" si="5"/>
        <v>水</v>
      </c>
      <c r="AY6" s="25" t="str">
        <f t="shared" si="5"/>
        <v>木</v>
      </c>
      <c r="AZ6" s="25" t="str">
        <f t="shared" si="5"/>
        <v>金</v>
      </c>
      <c r="BA6" s="25" t="str">
        <f t="shared" si="5"/>
        <v>土</v>
      </c>
      <c r="BB6" s="25" t="str">
        <f t="shared" si="5"/>
        <v>日</v>
      </c>
      <c r="BC6" s="25" t="str">
        <f t="shared" si="5"/>
        <v>月</v>
      </c>
      <c r="BD6" s="25" t="str">
        <f t="shared" si="5"/>
        <v>火</v>
      </c>
      <c r="BE6" s="25" t="str">
        <f t="shared" si="5"/>
        <v>水</v>
      </c>
      <c r="BF6" s="25" t="str">
        <f t="shared" si="5"/>
        <v>木</v>
      </c>
      <c r="BG6" s="25" t="str">
        <f t="shared" si="5"/>
        <v>金</v>
      </c>
      <c r="BH6" s="25" t="str">
        <f t="shared" si="5"/>
        <v>土</v>
      </c>
      <c r="BI6" s="25" t="str">
        <f t="shared" si="5"/>
        <v>日</v>
      </c>
      <c r="BJ6" s="25" t="str">
        <f t="shared" si="5"/>
        <v>月</v>
      </c>
      <c r="BK6" s="25" t="str">
        <f t="shared" si="5"/>
        <v>火</v>
      </c>
      <c r="BL6" s="25" t="str">
        <f t="shared" si="5"/>
        <v>水</v>
      </c>
      <c r="BM6" s="26" t="str">
        <f t="shared" si="5"/>
        <v>火</v>
      </c>
      <c r="BN6" s="24" t="str">
        <f t="shared" ref="BN6:CQ6" si="6">TEXT($BN$4+DAY(BN5)-1,"aaa")</f>
        <v>木</v>
      </c>
      <c r="BO6" s="25" t="str">
        <f t="shared" si="6"/>
        <v>金</v>
      </c>
      <c r="BP6" s="25" t="str">
        <f t="shared" si="6"/>
        <v>土</v>
      </c>
      <c r="BQ6" s="25" t="str">
        <f t="shared" si="6"/>
        <v>日</v>
      </c>
      <c r="BR6" s="25" t="str">
        <f t="shared" si="6"/>
        <v>月</v>
      </c>
      <c r="BS6" s="25" t="str">
        <f t="shared" si="6"/>
        <v>火</v>
      </c>
      <c r="BT6" s="25" t="str">
        <f t="shared" si="6"/>
        <v>水</v>
      </c>
      <c r="BU6" s="25" t="str">
        <f t="shared" si="6"/>
        <v>木</v>
      </c>
      <c r="BV6" s="25" t="str">
        <f t="shared" si="6"/>
        <v>金</v>
      </c>
      <c r="BW6" s="25" t="str">
        <f t="shared" si="6"/>
        <v>土</v>
      </c>
      <c r="BX6" s="25" t="str">
        <f t="shared" si="6"/>
        <v>日</v>
      </c>
      <c r="BY6" s="25" t="str">
        <f t="shared" si="6"/>
        <v>月</v>
      </c>
      <c r="BZ6" s="25" t="str">
        <f t="shared" si="6"/>
        <v>火</v>
      </c>
      <c r="CA6" s="25" t="str">
        <f t="shared" si="6"/>
        <v>水</v>
      </c>
      <c r="CB6" s="25" t="str">
        <f t="shared" si="6"/>
        <v>木</v>
      </c>
      <c r="CC6" s="25" t="str">
        <f t="shared" si="6"/>
        <v>金</v>
      </c>
      <c r="CD6" s="25" t="str">
        <f t="shared" si="6"/>
        <v>土</v>
      </c>
      <c r="CE6" s="25" t="str">
        <f t="shared" si="6"/>
        <v>日</v>
      </c>
      <c r="CF6" s="25" t="str">
        <f t="shared" si="6"/>
        <v>月</v>
      </c>
      <c r="CG6" s="25" t="str">
        <f t="shared" si="6"/>
        <v>火</v>
      </c>
      <c r="CH6" s="25" t="str">
        <f t="shared" si="6"/>
        <v>水</v>
      </c>
      <c r="CI6" s="25" t="str">
        <f t="shared" si="6"/>
        <v>木</v>
      </c>
      <c r="CJ6" s="25" t="str">
        <f t="shared" si="6"/>
        <v>金</v>
      </c>
      <c r="CK6" s="25" t="str">
        <f t="shared" si="6"/>
        <v>土</v>
      </c>
      <c r="CL6" s="25" t="str">
        <f t="shared" si="6"/>
        <v>日</v>
      </c>
      <c r="CM6" s="25" t="str">
        <f t="shared" si="6"/>
        <v>月</v>
      </c>
      <c r="CN6" s="25" t="str">
        <f t="shared" si="6"/>
        <v>火</v>
      </c>
      <c r="CO6" s="25" t="str">
        <f t="shared" si="6"/>
        <v>水</v>
      </c>
      <c r="CP6" s="25" t="str">
        <f t="shared" si="6"/>
        <v>木</v>
      </c>
      <c r="CQ6" s="26" t="str">
        <f t="shared" si="6"/>
        <v>金</v>
      </c>
      <c r="CR6" s="24" t="str">
        <f t="shared" ref="CR6:DV6" si="7">TEXT($CR$4+DAY(CR5)-1,"aaa")</f>
        <v>日</v>
      </c>
      <c r="CS6" s="25" t="str">
        <f t="shared" si="7"/>
        <v>月</v>
      </c>
      <c r="CT6" s="25" t="str">
        <f t="shared" si="7"/>
        <v>火</v>
      </c>
      <c r="CU6" s="25" t="str">
        <f t="shared" si="7"/>
        <v>水</v>
      </c>
      <c r="CV6" s="25" t="str">
        <f t="shared" si="7"/>
        <v>木</v>
      </c>
      <c r="CW6" s="25" t="str">
        <f t="shared" si="7"/>
        <v>金</v>
      </c>
      <c r="CX6" s="25" t="str">
        <f t="shared" si="7"/>
        <v>土</v>
      </c>
      <c r="CY6" s="25" t="str">
        <f t="shared" si="7"/>
        <v>日</v>
      </c>
      <c r="CZ6" s="25" t="str">
        <f t="shared" si="7"/>
        <v>月</v>
      </c>
      <c r="DA6" s="25" t="str">
        <f t="shared" si="7"/>
        <v>火</v>
      </c>
      <c r="DB6" s="25" t="str">
        <f t="shared" si="7"/>
        <v>水</v>
      </c>
      <c r="DC6" s="25" t="str">
        <f t="shared" si="7"/>
        <v>木</v>
      </c>
      <c r="DD6" s="25" t="str">
        <f t="shared" si="7"/>
        <v>金</v>
      </c>
      <c r="DE6" s="25" t="str">
        <f t="shared" si="7"/>
        <v>土</v>
      </c>
      <c r="DF6" s="25" t="str">
        <f t="shared" si="7"/>
        <v>日</v>
      </c>
      <c r="DG6" s="25" t="str">
        <f t="shared" si="7"/>
        <v>月</v>
      </c>
      <c r="DH6" s="25" t="str">
        <f t="shared" si="7"/>
        <v>火</v>
      </c>
      <c r="DI6" s="25" t="str">
        <f t="shared" si="7"/>
        <v>水</v>
      </c>
      <c r="DJ6" s="25" t="str">
        <f t="shared" si="7"/>
        <v>木</v>
      </c>
      <c r="DK6" s="25" t="str">
        <f t="shared" si="7"/>
        <v>金</v>
      </c>
      <c r="DL6" s="25" t="str">
        <f t="shared" si="7"/>
        <v>土</v>
      </c>
      <c r="DM6" s="25" t="str">
        <f t="shared" si="7"/>
        <v>日</v>
      </c>
      <c r="DN6" s="25" t="str">
        <f t="shared" si="7"/>
        <v>月</v>
      </c>
      <c r="DO6" s="25" t="str">
        <f t="shared" si="7"/>
        <v>火</v>
      </c>
      <c r="DP6" s="25" t="str">
        <f t="shared" si="7"/>
        <v>水</v>
      </c>
      <c r="DQ6" s="25" t="str">
        <f t="shared" si="7"/>
        <v>木</v>
      </c>
      <c r="DR6" s="25" t="str">
        <f t="shared" si="7"/>
        <v>金</v>
      </c>
      <c r="DS6" s="25" t="str">
        <f t="shared" si="7"/>
        <v>土</v>
      </c>
      <c r="DT6" s="25" t="str">
        <f t="shared" si="7"/>
        <v>日</v>
      </c>
      <c r="DU6" s="25" t="str">
        <f t="shared" si="7"/>
        <v>月</v>
      </c>
      <c r="DV6" s="26" t="str">
        <f t="shared" si="7"/>
        <v>日</v>
      </c>
      <c r="DW6" s="19"/>
    </row>
    <row r="7" spans="1:127">
      <c r="A7" s="90" t="s">
        <v>2</v>
      </c>
      <c r="B7" s="91"/>
      <c r="C7" s="91"/>
      <c r="D7" s="92"/>
      <c r="E7" s="27"/>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9"/>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9"/>
      <c r="BN7" s="27"/>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59"/>
      <c r="CQ7" s="62"/>
      <c r="CR7" s="27"/>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9"/>
      <c r="DW7" s="19"/>
    </row>
    <row r="8" spans="1:127">
      <c r="A8" s="77" t="s">
        <v>3</v>
      </c>
      <c r="B8" s="78"/>
      <c r="C8" s="78"/>
      <c r="D8" s="79"/>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2"/>
      <c r="AI8" s="30"/>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2"/>
      <c r="BN8" s="30"/>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60"/>
      <c r="CQ8" s="63"/>
      <c r="CR8" s="30"/>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2"/>
      <c r="DW8" s="19"/>
    </row>
    <row r="9" spans="1:127" ht="159.75" customHeight="1" thickBot="1">
      <c r="A9" s="80" t="s">
        <v>4</v>
      </c>
      <c r="B9" s="81"/>
      <c r="C9" s="81"/>
      <c r="D9" s="82"/>
      <c r="E9" s="39"/>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1"/>
      <c r="AI9" s="39"/>
      <c r="AJ9" s="40"/>
      <c r="AK9" s="40"/>
      <c r="AL9" s="40"/>
      <c r="AM9" s="40"/>
      <c r="AN9" s="40"/>
      <c r="AO9" s="42"/>
      <c r="AP9" s="40"/>
      <c r="AQ9" s="42"/>
      <c r="AR9" s="40"/>
      <c r="AS9" s="40"/>
      <c r="AT9" s="40"/>
      <c r="AU9" s="40"/>
      <c r="AV9" s="40"/>
      <c r="AW9" s="40"/>
      <c r="AX9" s="42"/>
      <c r="AY9" s="40"/>
      <c r="AZ9" s="40"/>
      <c r="BA9" s="40"/>
      <c r="BB9" s="40"/>
      <c r="BC9" s="40"/>
      <c r="BD9" s="40"/>
      <c r="BE9" s="40"/>
      <c r="BF9" s="40"/>
      <c r="BG9" s="40"/>
      <c r="BH9" s="40"/>
      <c r="BI9" s="40"/>
      <c r="BJ9" s="40"/>
      <c r="BK9" s="40"/>
      <c r="BL9" s="42"/>
      <c r="BM9" s="41"/>
      <c r="BN9" s="39"/>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2"/>
      <c r="CO9" s="40"/>
      <c r="CP9" s="61"/>
      <c r="CQ9" s="64"/>
      <c r="CR9" s="39"/>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1"/>
      <c r="DW9" s="19"/>
    </row>
    <row r="12" spans="1:127">
      <c r="A12" s="1"/>
      <c r="B12" s="1"/>
      <c r="D12" s="1"/>
    </row>
    <row r="13" spans="1:127">
      <c r="A13" s="1"/>
      <c r="B13" s="1"/>
      <c r="C13" s="1"/>
      <c r="D13" s="1"/>
    </row>
    <row r="14" spans="1:127">
      <c r="A14" s="21">
        <f>祝日!G1</f>
        <v>43831</v>
      </c>
      <c r="B14" s="22" t="s">
        <v>5</v>
      </c>
      <c r="C14" s="1"/>
      <c r="D14" s="1"/>
    </row>
    <row r="15" spans="1:127">
      <c r="A15" s="21">
        <f>祝日!G2</f>
        <v>43843</v>
      </c>
      <c r="B15" s="22" t="s">
        <v>5</v>
      </c>
      <c r="C15" s="1"/>
      <c r="D15" s="1"/>
    </row>
    <row r="16" spans="1:127">
      <c r="A16" s="21">
        <f>祝日!G3</f>
        <v>43872</v>
      </c>
      <c r="B16" s="22" t="s">
        <v>5</v>
      </c>
      <c r="C16" s="1"/>
      <c r="D16" s="1"/>
    </row>
    <row r="17" spans="1:4">
      <c r="A17" s="21">
        <f>祝日!G4</f>
        <v>43910</v>
      </c>
      <c r="B17" s="22" t="s">
        <v>5</v>
      </c>
      <c r="C17" s="1"/>
      <c r="D17" s="1"/>
    </row>
    <row r="18" spans="1:4">
      <c r="A18" s="21">
        <f>祝日!G5</f>
        <v>43950</v>
      </c>
      <c r="B18" s="22" t="s">
        <v>5</v>
      </c>
    </row>
    <row r="19" spans="1:4">
      <c r="A19" s="21">
        <f>祝日!G6</f>
        <v>43954</v>
      </c>
      <c r="B19" s="22" t="s">
        <v>5</v>
      </c>
    </row>
    <row r="20" spans="1:4">
      <c r="A20" s="21">
        <f>祝日!G7</f>
        <v>43955</v>
      </c>
      <c r="B20" s="22" t="s">
        <v>5</v>
      </c>
    </row>
    <row r="21" spans="1:4">
      <c r="A21" s="21">
        <f>祝日!G8</f>
        <v>43956</v>
      </c>
      <c r="B21" s="22" t="s">
        <v>5</v>
      </c>
    </row>
    <row r="22" spans="1:4">
      <c r="A22" s="21">
        <f>祝日!G9</f>
        <v>43957</v>
      </c>
      <c r="B22" s="22" t="s">
        <v>5</v>
      </c>
    </row>
    <row r="23" spans="1:4">
      <c r="A23" s="21">
        <f>祝日!G10</f>
        <v>44032</v>
      </c>
      <c r="B23" s="22" t="s">
        <v>5</v>
      </c>
    </row>
    <row r="24" spans="1:4">
      <c r="A24" s="21">
        <f>祝日!G11</f>
        <v>44095</v>
      </c>
      <c r="B24" s="22" t="s">
        <v>5</v>
      </c>
    </row>
    <row r="25" spans="1:4">
      <c r="A25" s="21">
        <f>祝日!G12</f>
        <v>44096</v>
      </c>
      <c r="B25" s="22" t="s">
        <v>5</v>
      </c>
    </row>
    <row r="26" spans="1:4">
      <c r="A26" s="21">
        <f>祝日!G13</f>
        <v>44116</v>
      </c>
      <c r="B26" s="22" t="s">
        <v>5</v>
      </c>
    </row>
    <row r="27" spans="1:4">
      <c r="A27" s="21">
        <f>祝日!G14</f>
        <v>44138</v>
      </c>
      <c r="B27" s="22" t="s">
        <v>5</v>
      </c>
    </row>
    <row r="28" spans="1:4">
      <c r="A28" s="21">
        <f>祝日!G15</f>
        <v>44158</v>
      </c>
      <c r="B28" s="22" t="s">
        <v>5</v>
      </c>
    </row>
    <row r="29" spans="1:4">
      <c r="A29" s="21">
        <f>祝日!G16</f>
        <v>44188</v>
      </c>
      <c r="B29" s="22" t="s">
        <v>5</v>
      </c>
    </row>
    <row r="30" spans="1:4">
      <c r="A30" s="21" t="str">
        <f>祝日!G17</f>
        <v/>
      </c>
      <c r="B30" s="22" t="s">
        <v>5</v>
      </c>
    </row>
    <row r="31" spans="1:4">
      <c r="A31" s="21" t="str">
        <f>祝日!G18</f>
        <v/>
      </c>
      <c r="B31" s="22" t="s">
        <v>5</v>
      </c>
    </row>
    <row r="32" spans="1:4">
      <c r="A32" s="21" t="str">
        <f>祝日!G19</f>
        <v/>
      </c>
      <c r="B32" s="22" t="s">
        <v>5</v>
      </c>
    </row>
    <row r="33" spans="1:2">
      <c r="A33" s="21" t="str">
        <f>祝日!G20</f>
        <v/>
      </c>
      <c r="B33" s="22" t="s">
        <v>5</v>
      </c>
    </row>
    <row r="34" spans="1:2">
      <c r="A34" s="21" t="str">
        <f>祝日!G21</f>
        <v/>
      </c>
      <c r="B34" s="22" t="s">
        <v>5</v>
      </c>
    </row>
    <row r="35" spans="1:2">
      <c r="A35" s="21" t="str">
        <f>祝日!G22</f>
        <v/>
      </c>
      <c r="B35" s="22" t="s">
        <v>5</v>
      </c>
    </row>
    <row r="36" spans="1:2">
      <c r="A36" s="21" t="str">
        <f>祝日!G23</f>
        <v/>
      </c>
      <c r="B36" s="22" t="s">
        <v>5</v>
      </c>
    </row>
    <row r="37" spans="1:2">
      <c r="A37" s="21" t="str">
        <f>祝日!G24</f>
        <v/>
      </c>
      <c r="B37" s="22" t="s">
        <v>5</v>
      </c>
    </row>
    <row r="38" spans="1:2">
      <c r="A38" s="21" t="str">
        <f>祝日!G25</f>
        <v/>
      </c>
      <c r="B38" s="22" t="s">
        <v>5</v>
      </c>
    </row>
    <row r="39" spans="1:2">
      <c r="A39" s="21" t="str">
        <f>祝日!G26</f>
        <v/>
      </c>
      <c r="B39" s="22" t="s">
        <v>5</v>
      </c>
    </row>
    <row r="40" spans="1:2">
      <c r="A40" s="21" t="str">
        <f>祝日!G27</f>
        <v/>
      </c>
      <c r="B40" s="22" t="s">
        <v>5</v>
      </c>
    </row>
    <row r="41" spans="1:2">
      <c r="A41" s="21" t="str">
        <f>祝日!G28</f>
        <v/>
      </c>
      <c r="B41" s="22" t="s">
        <v>5</v>
      </c>
    </row>
    <row r="42" spans="1:2">
      <c r="A42" s="21" t="str">
        <f>祝日!G29</f>
        <v/>
      </c>
      <c r="B42" s="22" t="s">
        <v>5</v>
      </c>
    </row>
    <row r="43" spans="1:2">
      <c r="A43" s="21" t="str">
        <f>祝日!G30</f>
        <v/>
      </c>
      <c r="B43" s="22" t="s">
        <v>5</v>
      </c>
    </row>
    <row r="44" spans="1:2">
      <c r="A44" s="18"/>
    </row>
    <row r="45" spans="1:2">
      <c r="A45" s="18"/>
    </row>
    <row r="46" spans="1:2">
      <c r="A46" s="18"/>
    </row>
    <row r="47" spans="1:2">
      <c r="A47" s="18"/>
    </row>
    <row r="48" spans="1:2">
      <c r="A48" s="18"/>
    </row>
    <row r="49" spans="1:1">
      <c r="A49" s="18"/>
    </row>
    <row r="50" spans="1:1">
      <c r="A50" s="18"/>
    </row>
    <row r="51" spans="1:1">
      <c r="A51" s="18"/>
    </row>
    <row r="52" spans="1:1">
      <c r="A52" s="18"/>
    </row>
    <row r="53" spans="1:1">
      <c r="A53" s="18"/>
    </row>
    <row r="54" spans="1:1">
      <c r="A54" s="18"/>
    </row>
    <row r="55" spans="1:1">
      <c r="A55" s="18"/>
    </row>
    <row r="56" spans="1:1">
      <c r="A56" s="18"/>
    </row>
  </sheetData>
  <customSheetViews>
    <customSheetView guid="{6341FD6E-AADB-4D61-ADE7-E6D442506E8D}" scale="70" showPageBreaks="1" showGridLines="0" fitToPage="1" printArea="1" showRuler="0">
      <pane xSplit="4" ySplit="6" topLeftCell="E7" activePane="bottomRight" state="frozen"/>
      <selection pane="bottomRight" activeCell="AQ9" sqref="AQ9"/>
      <rowBreaks count="1" manualBreakCount="1">
        <brk id="9" max="33" man="1"/>
      </rowBreaks>
      <pageMargins left="0" right="0" top="0" bottom="0" header="0" footer="0"/>
      <printOptions horizontalCentered="1" verticalCentered="1"/>
      <pageSetup paperSize="9" scale="24" orientation="landscape" r:id="rId1"/>
      <headerFooter alignWithMargins="0"/>
    </customSheetView>
  </customSheetViews>
  <mergeCells count="10">
    <mergeCell ref="A9:D9"/>
    <mergeCell ref="A1:D3"/>
    <mergeCell ref="AI4:BM4"/>
    <mergeCell ref="A5:D6"/>
    <mergeCell ref="A7:D7"/>
    <mergeCell ref="BN4:CQ4"/>
    <mergeCell ref="E3:DV3"/>
    <mergeCell ref="CR4:DV4"/>
    <mergeCell ref="E4:AH4"/>
    <mergeCell ref="A8:D8"/>
  </mergeCells>
  <phoneticPr fontId="2"/>
  <conditionalFormatting sqref="E5:DV6">
    <cfRule type="expression" dxfId="14" priority="1" stopIfTrue="1">
      <formula>EXACT(E$6,"土")</formula>
    </cfRule>
    <cfRule type="expression" dxfId="13" priority="2" stopIfTrue="1">
      <formula>OR(EXACT(E$6,"日"), IF(ISERROR(VLOOKUP(E$5,$A$14:$B$43,1,FALSE)),FALSE,TRUE))</formula>
    </cfRule>
  </conditionalFormatting>
  <conditionalFormatting sqref="E7:DV9">
    <cfRule type="cellIs" dxfId="12" priority="3" stopIfTrue="1" operator="notEqual">
      <formula>""</formula>
    </cfRule>
    <cfRule type="expression" dxfId="11" priority="4" stopIfTrue="1">
      <formula>EXACT(E$6,"土")</formula>
    </cfRule>
    <cfRule type="expression" dxfId="10" priority="5" stopIfTrue="1">
      <formula>OR(EXACT(E$6,"日"),IF(ISERROR(VLOOKUP(E$5,$A$14:$B$43,1,FALSE)),FALSE,TRUE))</formula>
    </cfRule>
  </conditionalFormatting>
  <printOptions horizontalCentered="1" verticalCentered="1"/>
  <pageMargins left="0" right="0" top="0.39370078740157483" bottom="0.39370078740157483" header="0.51181102362204722" footer="0.51181102362204722"/>
  <pageSetup paperSize="9" scale="24" orientation="landscape" r:id="rId2"/>
  <headerFooter alignWithMargins="0"/>
  <rowBreaks count="1" manualBreakCount="1">
    <brk id="9" max="3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Y100"/>
  <sheetViews>
    <sheetView showGridLines="0" tabSelected="1" view="pageBreakPreview" zoomScaleNormal="70" zoomScaleSheetLayoutView="100" workbookViewId="0">
      <pane xSplit="6" ySplit="6" topLeftCell="R7" activePane="bottomRight" state="frozen"/>
      <selection pane="topRight" activeCell="G1" sqref="G1"/>
      <selection pane="bottomLeft" activeCell="A7" sqref="A7"/>
      <selection pane="bottomRight" activeCell="D16" sqref="D16:D18"/>
    </sheetView>
  </sheetViews>
  <sheetFormatPr defaultRowHeight="13.5"/>
  <cols>
    <col min="1" max="1" width="11.625" bestFit="1" customWidth="1"/>
    <col min="2" max="2" width="9.25" bestFit="1" customWidth="1"/>
    <col min="3" max="3" width="20.125" bestFit="1" customWidth="1"/>
    <col min="4" max="4" width="12.125" customWidth="1"/>
    <col min="5" max="5" width="7.375" bestFit="1" customWidth="1"/>
    <col min="6" max="6" width="15.625" bestFit="1" customWidth="1"/>
    <col min="7" max="66" width="4" customWidth="1"/>
    <col min="67" max="67" width="4" style="4" customWidth="1"/>
    <col min="68" max="127" width="4" customWidth="1"/>
    <col min="128" max="128" width="4" style="4" customWidth="1"/>
  </cols>
  <sheetData>
    <row r="1" spans="1:129" ht="13.5" customHeight="1">
      <c r="A1" s="83" t="s">
        <v>6</v>
      </c>
      <c r="B1" s="83"/>
      <c r="C1" s="83"/>
      <c r="D1" s="83"/>
      <c r="E1" s="83"/>
      <c r="F1" s="43"/>
      <c r="G1" s="3"/>
      <c r="H1" s="3"/>
      <c r="I1" s="3"/>
      <c r="J1" s="3"/>
      <c r="K1" s="3"/>
      <c r="L1" s="2"/>
      <c r="M1" s="2"/>
      <c r="N1" s="2"/>
      <c r="O1" s="23"/>
      <c r="P1" s="2"/>
      <c r="Q1" s="2"/>
      <c r="R1" s="2"/>
      <c r="S1" s="2"/>
      <c r="T1" s="2"/>
      <c r="U1" s="2"/>
      <c r="V1" s="2"/>
      <c r="W1" s="2"/>
      <c r="X1" s="2"/>
      <c r="Y1" s="2"/>
      <c r="Z1" s="2"/>
      <c r="AA1" s="2"/>
      <c r="AB1" s="2"/>
      <c r="AC1" s="2"/>
      <c r="AD1" s="2"/>
      <c r="AF1" s="2"/>
      <c r="AG1" s="2"/>
      <c r="AH1" s="2"/>
      <c r="AI1" s="2"/>
      <c r="AJ1" s="2"/>
      <c r="AK1" s="3"/>
      <c r="AL1" s="3"/>
      <c r="AM1" s="3"/>
      <c r="AN1" s="3"/>
      <c r="AO1" s="3"/>
      <c r="AP1" s="2"/>
      <c r="AQ1" s="2"/>
      <c r="AR1" s="2"/>
      <c r="AS1" s="2"/>
      <c r="AT1" s="2"/>
      <c r="AU1" s="2"/>
      <c r="AV1" s="2"/>
      <c r="AW1" s="2"/>
      <c r="AX1" s="2"/>
      <c r="AY1" s="2"/>
      <c r="AZ1" s="2"/>
      <c r="BA1" s="2"/>
      <c r="BB1" s="2"/>
      <c r="BC1" s="2"/>
      <c r="BD1" s="2"/>
      <c r="BE1" s="2"/>
      <c r="BF1" s="2"/>
      <c r="BG1" s="2"/>
      <c r="BH1" s="2"/>
      <c r="BI1" s="2"/>
      <c r="BJ1" s="2"/>
      <c r="BK1" s="2"/>
      <c r="BL1" s="2"/>
      <c r="BM1" s="2"/>
      <c r="BN1" s="2"/>
      <c r="BO1" s="5"/>
      <c r="BP1" s="3"/>
      <c r="BQ1" s="3"/>
      <c r="BR1" s="3"/>
      <c r="BS1" s="3"/>
      <c r="BT1" s="3"/>
      <c r="BU1" s="2"/>
      <c r="BV1" s="2"/>
      <c r="BW1" s="2"/>
      <c r="BX1" s="2"/>
      <c r="BY1" s="2"/>
      <c r="BZ1" s="2"/>
      <c r="CA1" s="2"/>
      <c r="CB1" s="2"/>
      <c r="CC1" s="2"/>
      <c r="CD1" s="2"/>
      <c r="CE1" s="2"/>
      <c r="CF1" s="2"/>
      <c r="CG1" s="2"/>
      <c r="CH1" s="2"/>
      <c r="CI1" s="2"/>
      <c r="CJ1" s="2"/>
      <c r="CK1" s="2"/>
      <c r="CL1" s="2"/>
      <c r="CM1" s="2"/>
      <c r="CN1" s="2"/>
      <c r="CO1" s="2"/>
      <c r="CP1" s="2"/>
      <c r="CQ1" s="2"/>
      <c r="CR1" s="2"/>
      <c r="CS1" s="2"/>
      <c r="CT1" s="3"/>
      <c r="CU1" s="3"/>
      <c r="CV1" s="3"/>
      <c r="CW1" s="3"/>
      <c r="CX1" s="3"/>
      <c r="CY1" s="2"/>
      <c r="CZ1" s="2"/>
      <c r="DA1" s="2"/>
      <c r="DB1" s="2"/>
      <c r="DC1" s="2"/>
      <c r="DD1" s="2"/>
      <c r="DE1" s="2"/>
      <c r="DF1" s="2"/>
      <c r="DG1" s="2"/>
      <c r="DH1" s="2"/>
      <c r="DI1" s="2"/>
      <c r="DJ1" s="2"/>
      <c r="DK1" s="2"/>
      <c r="DL1" s="2"/>
      <c r="DM1" s="2"/>
      <c r="DN1" s="2"/>
      <c r="DO1" s="2"/>
      <c r="DP1" s="2"/>
      <c r="DQ1" s="2"/>
      <c r="DR1" s="2"/>
      <c r="DS1" s="2"/>
      <c r="DT1" s="2"/>
      <c r="DU1" s="2"/>
      <c r="DV1" s="2"/>
      <c r="DW1" s="2"/>
      <c r="DX1" s="5"/>
    </row>
    <row r="2" spans="1:129" ht="13.5" customHeight="1" thickBot="1">
      <c r="A2" s="83"/>
      <c r="B2" s="83"/>
      <c r="C2" s="83"/>
      <c r="D2" s="83"/>
      <c r="E2" s="83"/>
      <c r="F2" s="43"/>
      <c r="G2" s="3"/>
      <c r="H2" s="3"/>
      <c r="I2" s="3"/>
      <c r="J2" s="3"/>
      <c r="K2" s="3"/>
      <c r="L2" s="2"/>
      <c r="M2" s="2"/>
      <c r="N2" s="2"/>
      <c r="O2" s="2"/>
      <c r="P2" s="2"/>
      <c r="Q2" s="2"/>
      <c r="R2" s="2"/>
      <c r="S2" s="2"/>
      <c r="T2" s="2"/>
      <c r="U2" s="2"/>
      <c r="V2" s="2"/>
      <c r="W2" s="2"/>
      <c r="X2" s="2"/>
      <c r="Y2" s="2"/>
      <c r="Z2" s="2"/>
      <c r="AA2" s="2"/>
      <c r="AB2" s="2"/>
      <c r="AC2" s="2"/>
      <c r="AD2" s="2"/>
      <c r="AE2" s="2"/>
      <c r="AF2" s="2"/>
      <c r="AG2" s="2"/>
      <c r="AH2" s="2"/>
      <c r="AI2" s="2"/>
      <c r="AJ2" s="2"/>
      <c r="AK2" s="3"/>
      <c r="AL2" s="3"/>
      <c r="AM2" s="3"/>
      <c r="AN2" s="3"/>
      <c r="AO2" s="3"/>
      <c r="AP2" s="2"/>
      <c r="AQ2" s="2"/>
      <c r="AR2" s="2"/>
      <c r="AS2" s="2"/>
      <c r="AT2" s="2"/>
      <c r="AU2" s="2"/>
      <c r="AV2" s="2"/>
      <c r="AW2" s="2"/>
      <c r="AX2" s="2"/>
      <c r="AY2" s="2"/>
      <c r="AZ2" s="2"/>
      <c r="BA2" s="2"/>
      <c r="BB2" s="2"/>
      <c r="BC2" s="2"/>
      <c r="BD2" s="2"/>
      <c r="BE2" s="2"/>
      <c r="BF2" s="2"/>
      <c r="BG2" s="2"/>
      <c r="BH2" s="2"/>
      <c r="BI2" s="2"/>
      <c r="BJ2" s="2"/>
      <c r="BK2" s="2"/>
      <c r="BL2" s="2"/>
      <c r="BM2" s="2"/>
      <c r="BN2" s="2"/>
      <c r="BO2" s="5"/>
      <c r="BP2" s="3"/>
      <c r="BQ2" s="3"/>
      <c r="BR2" s="3"/>
      <c r="BS2" s="3"/>
      <c r="BT2" s="3"/>
      <c r="BU2" s="2"/>
      <c r="BV2" s="2"/>
      <c r="BW2" s="2"/>
      <c r="BX2" s="2"/>
      <c r="BY2" s="2"/>
      <c r="BZ2" s="2"/>
      <c r="CA2" s="2"/>
      <c r="CB2" s="2"/>
      <c r="CC2" s="2"/>
      <c r="CD2" s="2"/>
      <c r="CE2" s="2"/>
      <c r="CF2" s="2"/>
      <c r="CG2" s="2"/>
      <c r="CH2" s="2"/>
      <c r="CI2" s="2"/>
      <c r="CJ2" s="2"/>
      <c r="CK2" s="2"/>
      <c r="CL2" s="2"/>
      <c r="CM2" s="2"/>
      <c r="CN2" s="2"/>
      <c r="CO2" s="2"/>
      <c r="CP2" s="2"/>
      <c r="CQ2" s="2"/>
      <c r="CR2" s="2"/>
      <c r="CS2" s="2"/>
      <c r="CT2" s="3"/>
      <c r="CU2" s="3"/>
      <c r="CV2" s="3"/>
      <c r="CW2" s="3"/>
      <c r="CX2" s="3"/>
      <c r="CY2" s="2"/>
      <c r="CZ2" s="2"/>
      <c r="DA2" s="2"/>
      <c r="DB2" s="2"/>
      <c r="DC2" s="2"/>
      <c r="DD2" s="2"/>
      <c r="DE2" s="2"/>
      <c r="DF2" s="2"/>
      <c r="DG2" s="2"/>
      <c r="DH2" s="2"/>
      <c r="DI2" s="2"/>
      <c r="DJ2" s="2"/>
      <c r="DK2" s="2"/>
      <c r="DL2" s="2"/>
      <c r="DM2" s="2"/>
      <c r="DN2" s="2"/>
      <c r="DO2" s="2"/>
      <c r="DP2" s="2"/>
      <c r="DQ2" s="2"/>
      <c r="DR2" s="2"/>
      <c r="DS2" s="2"/>
      <c r="DT2" s="2"/>
      <c r="DU2" s="2"/>
      <c r="DV2" s="2"/>
      <c r="DW2" s="2"/>
      <c r="DX2" s="5"/>
    </row>
    <row r="3" spans="1:129" ht="13.5" customHeight="1">
      <c r="A3" s="83"/>
      <c r="B3" s="83"/>
      <c r="C3" s="83"/>
      <c r="D3" s="83"/>
      <c r="E3" s="83"/>
      <c r="F3" s="43"/>
      <c r="G3" s="73">
        <v>44044</v>
      </c>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5"/>
    </row>
    <row r="4" spans="1:129" ht="13.5" customHeight="1" thickBot="1">
      <c r="A4" s="6"/>
      <c r="B4" s="6"/>
      <c r="C4" s="6"/>
      <c r="D4" s="6"/>
      <c r="E4" s="6"/>
      <c r="F4" s="6"/>
      <c r="G4" s="71">
        <f>DATE(YEAR($G$3),MONTH($G$3),DAY($G$3))</f>
        <v>44044</v>
      </c>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1">
        <f>DATE(YEAR($G$3),MONTH($G$3)+1,DAY($G$3))</f>
        <v>44075</v>
      </c>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6"/>
      <c r="BP4" s="71">
        <f>DATE(YEAR($G$3),MONTH($G$3)+2,DAY($G$3))</f>
        <v>44105</v>
      </c>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1">
        <f>DATE(YEAR($G$3),MONTH($G$3)+3,DAY($G$3))</f>
        <v>44136</v>
      </c>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6"/>
    </row>
    <row r="5" spans="1:129" ht="13.5" customHeight="1">
      <c r="A5" s="84" t="s">
        <v>7</v>
      </c>
      <c r="B5" s="85"/>
      <c r="C5" s="85"/>
      <c r="D5" s="124" t="s">
        <v>8</v>
      </c>
      <c r="E5" s="122" t="s">
        <v>9</v>
      </c>
      <c r="F5" s="124" t="s">
        <v>10</v>
      </c>
      <c r="G5" s="7">
        <f>G4</f>
        <v>44044</v>
      </c>
      <c r="H5" s="8">
        <f t="shared" ref="H5:AJ5" si="0">G5+1</f>
        <v>44045</v>
      </c>
      <c r="I5" s="8">
        <f t="shared" si="0"/>
        <v>44046</v>
      </c>
      <c r="J5" s="8">
        <f t="shared" si="0"/>
        <v>44047</v>
      </c>
      <c r="K5" s="8">
        <f t="shared" si="0"/>
        <v>44048</v>
      </c>
      <c r="L5" s="8">
        <f t="shared" si="0"/>
        <v>44049</v>
      </c>
      <c r="M5" s="8">
        <f t="shared" si="0"/>
        <v>44050</v>
      </c>
      <c r="N5" s="8">
        <f t="shared" si="0"/>
        <v>44051</v>
      </c>
      <c r="O5" s="8">
        <f t="shared" si="0"/>
        <v>44052</v>
      </c>
      <c r="P5" s="65">
        <f t="shared" si="0"/>
        <v>44053</v>
      </c>
      <c r="Q5" s="65">
        <f t="shared" si="0"/>
        <v>44054</v>
      </c>
      <c r="R5" s="65">
        <f t="shared" si="0"/>
        <v>44055</v>
      </c>
      <c r="S5" s="65">
        <f t="shared" si="0"/>
        <v>44056</v>
      </c>
      <c r="T5" s="65">
        <f t="shared" si="0"/>
        <v>44057</v>
      </c>
      <c r="U5" s="8">
        <f t="shared" si="0"/>
        <v>44058</v>
      </c>
      <c r="V5" s="8">
        <f t="shared" si="0"/>
        <v>44059</v>
      </c>
      <c r="W5" s="8">
        <f t="shared" si="0"/>
        <v>44060</v>
      </c>
      <c r="X5" s="8">
        <f t="shared" si="0"/>
        <v>44061</v>
      </c>
      <c r="Y5" s="8">
        <f t="shared" si="0"/>
        <v>44062</v>
      </c>
      <c r="Z5" s="8">
        <f t="shared" si="0"/>
        <v>44063</v>
      </c>
      <c r="AA5" s="8">
        <f t="shared" si="0"/>
        <v>44064</v>
      </c>
      <c r="AB5" s="136">
        <f t="shared" si="0"/>
        <v>44065</v>
      </c>
      <c r="AC5" s="136">
        <f t="shared" si="0"/>
        <v>44066</v>
      </c>
      <c r="AD5" s="8">
        <f t="shared" si="0"/>
        <v>44067</v>
      </c>
      <c r="AE5" s="8">
        <f t="shared" si="0"/>
        <v>44068</v>
      </c>
      <c r="AF5" s="8">
        <f t="shared" si="0"/>
        <v>44069</v>
      </c>
      <c r="AG5" s="8">
        <f t="shared" si="0"/>
        <v>44070</v>
      </c>
      <c r="AH5" s="8">
        <f t="shared" si="0"/>
        <v>44071</v>
      </c>
      <c r="AI5" s="8">
        <f t="shared" si="0"/>
        <v>44072</v>
      </c>
      <c r="AJ5" s="9">
        <f t="shared" si="0"/>
        <v>44073</v>
      </c>
      <c r="AK5" s="7">
        <f>AK4</f>
        <v>44075</v>
      </c>
      <c r="AL5" s="8">
        <f t="shared" ref="AL5:BO5" si="1">AK5+1</f>
        <v>44076</v>
      </c>
      <c r="AM5" s="8">
        <f t="shared" si="1"/>
        <v>44077</v>
      </c>
      <c r="AN5" s="8">
        <f t="shared" si="1"/>
        <v>44078</v>
      </c>
      <c r="AO5" s="8">
        <f t="shared" si="1"/>
        <v>44079</v>
      </c>
      <c r="AP5" s="8">
        <f t="shared" si="1"/>
        <v>44080</v>
      </c>
      <c r="AQ5" s="8">
        <f t="shared" si="1"/>
        <v>44081</v>
      </c>
      <c r="AR5" s="8">
        <f t="shared" si="1"/>
        <v>44082</v>
      </c>
      <c r="AS5" s="8">
        <f t="shared" si="1"/>
        <v>44083</v>
      </c>
      <c r="AT5" s="8">
        <f t="shared" si="1"/>
        <v>44084</v>
      </c>
      <c r="AU5" s="8">
        <f t="shared" si="1"/>
        <v>44085</v>
      </c>
      <c r="AV5" s="8">
        <f t="shared" si="1"/>
        <v>44086</v>
      </c>
      <c r="AW5" s="8">
        <f t="shared" si="1"/>
        <v>44087</v>
      </c>
      <c r="AX5" s="8">
        <f t="shared" si="1"/>
        <v>44088</v>
      </c>
      <c r="AY5" s="8">
        <f t="shared" si="1"/>
        <v>44089</v>
      </c>
      <c r="AZ5" s="8">
        <f t="shared" si="1"/>
        <v>44090</v>
      </c>
      <c r="BA5" s="8">
        <f t="shared" si="1"/>
        <v>44091</v>
      </c>
      <c r="BB5" s="8">
        <f t="shared" si="1"/>
        <v>44092</v>
      </c>
      <c r="BC5" s="8">
        <f t="shared" si="1"/>
        <v>44093</v>
      </c>
      <c r="BD5" s="8">
        <f t="shared" si="1"/>
        <v>44094</v>
      </c>
      <c r="BE5" s="8">
        <f t="shared" si="1"/>
        <v>44095</v>
      </c>
      <c r="BF5" s="8">
        <f t="shared" si="1"/>
        <v>44096</v>
      </c>
      <c r="BG5" s="8">
        <f t="shared" si="1"/>
        <v>44097</v>
      </c>
      <c r="BH5" s="8">
        <f t="shared" si="1"/>
        <v>44098</v>
      </c>
      <c r="BI5" s="8">
        <f t="shared" si="1"/>
        <v>44099</v>
      </c>
      <c r="BJ5" s="8">
        <f t="shared" si="1"/>
        <v>44100</v>
      </c>
      <c r="BK5" s="8">
        <f t="shared" si="1"/>
        <v>44101</v>
      </c>
      <c r="BL5" s="8">
        <f t="shared" si="1"/>
        <v>44102</v>
      </c>
      <c r="BM5" s="8">
        <f t="shared" si="1"/>
        <v>44103</v>
      </c>
      <c r="BN5" s="8">
        <f t="shared" si="1"/>
        <v>44104</v>
      </c>
      <c r="BO5" s="9">
        <f t="shared" si="1"/>
        <v>44105</v>
      </c>
      <c r="BP5" s="7">
        <f>BP4</f>
        <v>44105</v>
      </c>
      <c r="BQ5" s="8">
        <f t="shared" ref="BQ5:CS5" si="2">BP5+1</f>
        <v>44106</v>
      </c>
      <c r="BR5" s="8">
        <f t="shared" si="2"/>
        <v>44107</v>
      </c>
      <c r="BS5" s="8">
        <f t="shared" si="2"/>
        <v>44108</v>
      </c>
      <c r="BT5" s="8">
        <f t="shared" si="2"/>
        <v>44109</v>
      </c>
      <c r="BU5" s="8">
        <f t="shared" si="2"/>
        <v>44110</v>
      </c>
      <c r="BV5" s="8">
        <f t="shared" si="2"/>
        <v>44111</v>
      </c>
      <c r="BW5" s="8">
        <f t="shared" si="2"/>
        <v>44112</v>
      </c>
      <c r="BX5" s="8">
        <f t="shared" si="2"/>
        <v>44113</v>
      </c>
      <c r="BY5" s="8">
        <f t="shared" si="2"/>
        <v>44114</v>
      </c>
      <c r="BZ5" s="8">
        <f t="shared" si="2"/>
        <v>44115</v>
      </c>
      <c r="CA5" s="8">
        <f t="shared" si="2"/>
        <v>44116</v>
      </c>
      <c r="CB5" s="8">
        <f t="shared" si="2"/>
        <v>44117</v>
      </c>
      <c r="CC5" s="8">
        <f t="shared" si="2"/>
        <v>44118</v>
      </c>
      <c r="CD5" s="8">
        <f t="shared" si="2"/>
        <v>44119</v>
      </c>
      <c r="CE5" s="8">
        <f t="shared" si="2"/>
        <v>44120</v>
      </c>
      <c r="CF5" s="8">
        <f t="shared" si="2"/>
        <v>44121</v>
      </c>
      <c r="CG5" s="8">
        <f t="shared" si="2"/>
        <v>44122</v>
      </c>
      <c r="CH5" s="8">
        <f t="shared" si="2"/>
        <v>44123</v>
      </c>
      <c r="CI5" s="8">
        <f t="shared" si="2"/>
        <v>44124</v>
      </c>
      <c r="CJ5" s="8">
        <f t="shared" si="2"/>
        <v>44125</v>
      </c>
      <c r="CK5" s="8">
        <f t="shared" si="2"/>
        <v>44126</v>
      </c>
      <c r="CL5" s="8">
        <f t="shared" si="2"/>
        <v>44127</v>
      </c>
      <c r="CM5" s="8">
        <f t="shared" si="2"/>
        <v>44128</v>
      </c>
      <c r="CN5" s="8">
        <f t="shared" si="2"/>
        <v>44129</v>
      </c>
      <c r="CO5" s="8">
        <f t="shared" si="2"/>
        <v>44130</v>
      </c>
      <c r="CP5" s="8">
        <f t="shared" si="2"/>
        <v>44131</v>
      </c>
      <c r="CQ5" s="8">
        <f t="shared" si="2"/>
        <v>44132</v>
      </c>
      <c r="CR5" s="8">
        <f t="shared" si="2"/>
        <v>44133</v>
      </c>
      <c r="CS5" s="9">
        <f t="shared" si="2"/>
        <v>44134</v>
      </c>
      <c r="CT5" s="7">
        <f>CT4</f>
        <v>44136</v>
      </c>
      <c r="CU5" s="8">
        <f t="shared" ref="CU5:DX5" si="3">CT5+1</f>
        <v>44137</v>
      </c>
      <c r="CV5" s="8">
        <f t="shared" si="3"/>
        <v>44138</v>
      </c>
      <c r="CW5" s="8">
        <f t="shared" si="3"/>
        <v>44139</v>
      </c>
      <c r="CX5" s="8">
        <f t="shared" si="3"/>
        <v>44140</v>
      </c>
      <c r="CY5" s="8">
        <f t="shared" si="3"/>
        <v>44141</v>
      </c>
      <c r="CZ5" s="8">
        <f t="shared" si="3"/>
        <v>44142</v>
      </c>
      <c r="DA5" s="8">
        <f t="shared" si="3"/>
        <v>44143</v>
      </c>
      <c r="DB5" s="8">
        <f t="shared" si="3"/>
        <v>44144</v>
      </c>
      <c r="DC5" s="8">
        <f t="shared" si="3"/>
        <v>44145</v>
      </c>
      <c r="DD5" s="8">
        <f t="shared" si="3"/>
        <v>44146</v>
      </c>
      <c r="DE5" s="8">
        <f t="shared" si="3"/>
        <v>44147</v>
      </c>
      <c r="DF5" s="8">
        <f t="shared" si="3"/>
        <v>44148</v>
      </c>
      <c r="DG5" s="8">
        <f t="shared" si="3"/>
        <v>44149</v>
      </c>
      <c r="DH5" s="8">
        <f t="shared" si="3"/>
        <v>44150</v>
      </c>
      <c r="DI5" s="8">
        <f t="shared" si="3"/>
        <v>44151</v>
      </c>
      <c r="DJ5" s="8">
        <f t="shared" si="3"/>
        <v>44152</v>
      </c>
      <c r="DK5" s="8">
        <f t="shared" si="3"/>
        <v>44153</v>
      </c>
      <c r="DL5" s="8">
        <f t="shared" si="3"/>
        <v>44154</v>
      </c>
      <c r="DM5" s="8">
        <f t="shared" si="3"/>
        <v>44155</v>
      </c>
      <c r="DN5" s="8">
        <f t="shared" si="3"/>
        <v>44156</v>
      </c>
      <c r="DO5" s="8">
        <f t="shared" si="3"/>
        <v>44157</v>
      </c>
      <c r="DP5" s="8">
        <f t="shared" si="3"/>
        <v>44158</v>
      </c>
      <c r="DQ5" s="8">
        <f t="shared" si="3"/>
        <v>44159</v>
      </c>
      <c r="DR5" s="8">
        <f t="shared" si="3"/>
        <v>44160</v>
      </c>
      <c r="DS5" s="8">
        <f t="shared" si="3"/>
        <v>44161</v>
      </c>
      <c r="DT5" s="8">
        <f t="shared" si="3"/>
        <v>44162</v>
      </c>
      <c r="DU5" s="8">
        <f t="shared" si="3"/>
        <v>44163</v>
      </c>
      <c r="DV5" s="8">
        <f t="shared" si="3"/>
        <v>44164</v>
      </c>
      <c r="DW5" s="8">
        <f t="shared" si="3"/>
        <v>44165</v>
      </c>
      <c r="DX5" s="9">
        <f t="shared" si="3"/>
        <v>44166</v>
      </c>
      <c r="DY5" s="19"/>
    </row>
    <row r="6" spans="1:129" ht="13.5" customHeight="1" thickBot="1">
      <c r="A6" s="44" t="s">
        <v>11</v>
      </c>
      <c r="B6" s="45" t="s">
        <v>12</v>
      </c>
      <c r="C6" s="46" t="s">
        <v>13</v>
      </c>
      <c r="D6" s="123"/>
      <c r="E6" s="123"/>
      <c r="F6" s="123"/>
      <c r="G6" s="24" t="str">
        <f t="shared" ref="G6:AJ6" si="4">TEXT($G$4+DAY(G5)-1,"aaa")</f>
        <v>土</v>
      </c>
      <c r="H6" s="25" t="str">
        <f t="shared" si="4"/>
        <v>日</v>
      </c>
      <c r="I6" s="25" t="str">
        <f t="shared" si="4"/>
        <v>月</v>
      </c>
      <c r="J6" s="25" t="str">
        <f t="shared" si="4"/>
        <v>火</v>
      </c>
      <c r="K6" s="25" t="str">
        <f t="shared" si="4"/>
        <v>水</v>
      </c>
      <c r="L6" s="25" t="str">
        <f t="shared" si="4"/>
        <v>木</v>
      </c>
      <c r="M6" s="25" t="str">
        <f t="shared" si="4"/>
        <v>金</v>
      </c>
      <c r="N6" s="25" t="str">
        <f t="shared" si="4"/>
        <v>土</v>
      </c>
      <c r="O6" s="25" t="str">
        <f t="shared" si="4"/>
        <v>日</v>
      </c>
      <c r="P6" s="66" t="str">
        <f t="shared" si="4"/>
        <v>月</v>
      </c>
      <c r="Q6" s="66" t="str">
        <f t="shared" si="4"/>
        <v>火</v>
      </c>
      <c r="R6" s="66" t="str">
        <f t="shared" si="4"/>
        <v>水</v>
      </c>
      <c r="S6" s="66" t="str">
        <f t="shared" si="4"/>
        <v>木</v>
      </c>
      <c r="T6" s="66" t="str">
        <f t="shared" si="4"/>
        <v>金</v>
      </c>
      <c r="U6" s="25" t="str">
        <f t="shared" si="4"/>
        <v>土</v>
      </c>
      <c r="V6" s="25" t="str">
        <f t="shared" si="4"/>
        <v>日</v>
      </c>
      <c r="W6" s="25" t="str">
        <f t="shared" si="4"/>
        <v>月</v>
      </c>
      <c r="X6" s="25" t="str">
        <f t="shared" si="4"/>
        <v>火</v>
      </c>
      <c r="Y6" s="25" t="str">
        <f t="shared" si="4"/>
        <v>水</v>
      </c>
      <c r="Z6" s="25" t="str">
        <f t="shared" si="4"/>
        <v>木</v>
      </c>
      <c r="AA6" s="25" t="str">
        <f t="shared" si="4"/>
        <v>金</v>
      </c>
      <c r="AB6" s="135" t="str">
        <f t="shared" si="4"/>
        <v>土</v>
      </c>
      <c r="AC6" s="135" t="str">
        <f t="shared" si="4"/>
        <v>日</v>
      </c>
      <c r="AD6" s="25" t="str">
        <f t="shared" si="4"/>
        <v>月</v>
      </c>
      <c r="AE6" s="25" t="str">
        <f t="shared" si="4"/>
        <v>火</v>
      </c>
      <c r="AF6" s="25" t="str">
        <f t="shared" si="4"/>
        <v>水</v>
      </c>
      <c r="AG6" s="25" t="str">
        <f t="shared" si="4"/>
        <v>木</v>
      </c>
      <c r="AH6" s="25" t="str">
        <f t="shared" si="4"/>
        <v>金</v>
      </c>
      <c r="AI6" s="25" t="str">
        <f t="shared" si="4"/>
        <v>土</v>
      </c>
      <c r="AJ6" s="26" t="str">
        <f t="shared" si="4"/>
        <v>日</v>
      </c>
      <c r="AK6" s="24" t="str">
        <f t="shared" ref="AK6:BO6" si="5">TEXT($AK$4+DAY(AK5)-1,"aaa")</f>
        <v>火</v>
      </c>
      <c r="AL6" s="25" t="str">
        <f t="shared" si="5"/>
        <v>水</v>
      </c>
      <c r="AM6" s="25" t="str">
        <f t="shared" si="5"/>
        <v>木</v>
      </c>
      <c r="AN6" s="25" t="str">
        <f t="shared" si="5"/>
        <v>金</v>
      </c>
      <c r="AO6" s="25" t="str">
        <f t="shared" si="5"/>
        <v>土</v>
      </c>
      <c r="AP6" s="25" t="str">
        <f t="shared" si="5"/>
        <v>日</v>
      </c>
      <c r="AQ6" s="25" t="str">
        <f t="shared" si="5"/>
        <v>月</v>
      </c>
      <c r="AR6" s="25" t="str">
        <f t="shared" si="5"/>
        <v>火</v>
      </c>
      <c r="AS6" s="25" t="str">
        <f t="shared" si="5"/>
        <v>水</v>
      </c>
      <c r="AT6" s="25" t="str">
        <f t="shared" si="5"/>
        <v>木</v>
      </c>
      <c r="AU6" s="25" t="str">
        <f t="shared" si="5"/>
        <v>金</v>
      </c>
      <c r="AV6" s="25" t="str">
        <f t="shared" si="5"/>
        <v>土</v>
      </c>
      <c r="AW6" s="25" t="str">
        <f t="shared" si="5"/>
        <v>日</v>
      </c>
      <c r="AX6" s="25" t="str">
        <f t="shared" si="5"/>
        <v>月</v>
      </c>
      <c r="AY6" s="25" t="str">
        <f t="shared" si="5"/>
        <v>火</v>
      </c>
      <c r="AZ6" s="25" t="str">
        <f t="shared" si="5"/>
        <v>水</v>
      </c>
      <c r="BA6" s="25" t="str">
        <f t="shared" si="5"/>
        <v>木</v>
      </c>
      <c r="BB6" s="25" t="str">
        <f t="shared" si="5"/>
        <v>金</v>
      </c>
      <c r="BC6" s="25" t="str">
        <f t="shared" si="5"/>
        <v>土</v>
      </c>
      <c r="BD6" s="25" t="str">
        <f t="shared" si="5"/>
        <v>日</v>
      </c>
      <c r="BE6" s="25" t="str">
        <f t="shared" si="5"/>
        <v>月</v>
      </c>
      <c r="BF6" s="25" t="str">
        <f t="shared" si="5"/>
        <v>火</v>
      </c>
      <c r="BG6" s="25" t="str">
        <f t="shared" si="5"/>
        <v>水</v>
      </c>
      <c r="BH6" s="25" t="str">
        <f t="shared" si="5"/>
        <v>木</v>
      </c>
      <c r="BI6" s="25" t="str">
        <f t="shared" si="5"/>
        <v>金</v>
      </c>
      <c r="BJ6" s="25" t="str">
        <f t="shared" si="5"/>
        <v>土</v>
      </c>
      <c r="BK6" s="25" t="str">
        <f t="shared" si="5"/>
        <v>日</v>
      </c>
      <c r="BL6" s="25" t="str">
        <f t="shared" si="5"/>
        <v>月</v>
      </c>
      <c r="BM6" s="25" t="str">
        <f t="shared" si="5"/>
        <v>火</v>
      </c>
      <c r="BN6" s="25" t="str">
        <f t="shared" si="5"/>
        <v>水</v>
      </c>
      <c r="BO6" s="26" t="str">
        <f t="shared" si="5"/>
        <v>火</v>
      </c>
      <c r="BP6" s="24" t="str">
        <f t="shared" ref="BP6:CS6" si="6">TEXT($BP$4+DAY(BP5)-1,"aaa")</f>
        <v>木</v>
      </c>
      <c r="BQ6" s="25" t="str">
        <f t="shared" si="6"/>
        <v>金</v>
      </c>
      <c r="BR6" s="25" t="str">
        <f t="shared" si="6"/>
        <v>土</v>
      </c>
      <c r="BS6" s="25" t="str">
        <f t="shared" si="6"/>
        <v>日</v>
      </c>
      <c r="BT6" s="25" t="str">
        <f t="shared" si="6"/>
        <v>月</v>
      </c>
      <c r="BU6" s="25" t="str">
        <f t="shared" si="6"/>
        <v>火</v>
      </c>
      <c r="BV6" s="25" t="str">
        <f t="shared" si="6"/>
        <v>水</v>
      </c>
      <c r="BW6" s="25" t="str">
        <f t="shared" si="6"/>
        <v>木</v>
      </c>
      <c r="BX6" s="25" t="str">
        <f t="shared" si="6"/>
        <v>金</v>
      </c>
      <c r="BY6" s="25" t="str">
        <f t="shared" si="6"/>
        <v>土</v>
      </c>
      <c r="BZ6" s="25" t="str">
        <f t="shared" si="6"/>
        <v>日</v>
      </c>
      <c r="CA6" s="25" t="str">
        <f t="shared" si="6"/>
        <v>月</v>
      </c>
      <c r="CB6" s="25" t="str">
        <f t="shared" si="6"/>
        <v>火</v>
      </c>
      <c r="CC6" s="25" t="str">
        <f t="shared" si="6"/>
        <v>水</v>
      </c>
      <c r="CD6" s="25" t="str">
        <f t="shared" si="6"/>
        <v>木</v>
      </c>
      <c r="CE6" s="25" t="str">
        <f t="shared" si="6"/>
        <v>金</v>
      </c>
      <c r="CF6" s="25" t="str">
        <f t="shared" si="6"/>
        <v>土</v>
      </c>
      <c r="CG6" s="25" t="str">
        <f t="shared" si="6"/>
        <v>日</v>
      </c>
      <c r="CH6" s="25" t="str">
        <f t="shared" si="6"/>
        <v>月</v>
      </c>
      <c r="CI6" s="25" t="str">
        <f t="shared" si="6"/>
        <v>火</v>
      </c>
      <c r="CJ6" s="25" t="str">
        <f t="shared" si="6"/>
        <v>水</v>
      </c>
      <c r="CK6" s="25" t="str">
        <f t="shared" si="6"/>
        <v>木</v>
      </c>
      <c r="CL6" s="25" t="str">
        <f t="shared" si="6"/>
        <v>金</v>
      </c>
      <c r="CM6" s="25" t="str">
        <f t="shared" si="6"/>
        <v>土</v>
      </c>
      <c r="CN6" s="25" t="str">
        <f t="shared" si="6"/>
        <v>日</v>
      </c>
      <c r="CO6" s="25" t="str">
        <f t="shared" si="6"/>
        <v>月</v>
      </c>
      <c r="CP6" s="25" t="str">
        <f t="shared" si="6"/>
        <v>火</v>
      </c>
      <c r="CQ6" s="25" t="str">
        <f t="shared" si="6"/>
        <v>水</v>
      </c>
      <c r="CR6" s="25" t="str">
        <f t="shared" si="6"/>
        <v>木</v>
      </c>
      <c r="CS6" s="26" t="str">
        <f t="shared" si="6"/>
        <v>金</v>
      </c>
      <c r="CT6" s="24" t="str">
        <f t="shared" ref="CT6:DX6" si="7">TEXT($CT$4+DAY(CT5)-1,"aaa")</f>
        <v>日</v>
      </c>
      <c r="CU6" s="25" t="str">
        <f t="shared" si="7"/>
        <v>月</v>
      </c>
      <c r="CV6" s="25" t="str">
        <f t="shared" si="7"/>
        <v>火</v>
      </c>
      <c r="CW6" s="25" t="str">
        <f t="shared" si="7"/>
        <v>水</v>
      </c>
      <c r="CX6" s="25" t="str">
        <f t="shared" si="7"/>
        <v>木</v>
      </c>
      <c r="CY6" s="25" t="str">
        <f t="shared" si="7"/>
        <v>金</v>
      </c>
      <c r="CZ6" s="25" t="str">
        <f t="shared" si="7"/>
        <v>土</v>
      </c>
      <c r="DA6" s="25" t="str">
        <f t="shared" si="7"/>
        <v>日</v>
      </c>
      <c r="DB6" s="25" t="str">
        <f t="shared" si="7"/>
        <v>月</v>
      </c>
      <c r="DC6" s="25" t="str">
        <f t="shared" si="7"/>
        <v>火</v>
      </c>
      <c r="DD6" s="25" t="str">
        <f t="shared" si="7"/>
        <v>水</v>
      </c>
      <c r="DE6" s="25" t="str">
        <f t="shared" si="7"/>
        <v>木</v>
      </c>
      <c r="DF6" s="25" t="str">
        <f t="shared" si="7"/>
        <v>金</v>
      </c>
      <c r="DG6" s="25" t="str">
        <f t="shared" si="7"/>
        <v>土</v>
      </c>
      <c r="DH6" s="25" t="str">
        <f t="shared" si="7"/>
        <v>日</v>
      </c>
      <c r="DI6" s="25" t="str">
        <f t="shared" si="7"/>
        <v>月</v>
      </c>
      <c r="DJ6" s="25" t="str">
        <f t="shared" si="7"/>
        <v>火</v>
      </c>
      <c r="DK6" s="25" t="str">
        <f t="shared" si="7"/>
        <v>水</v>
      </c>
      <c r="DL6" s="25" t="str">
        <f t="shared" si="7"/>
        <v>木</v>
      </c>
      <c r="DM6" s="25" t="str">
        <f t="shared" si="7"/>
        <v>金</v>
      </c>
      <c r="DN6" s="25" t="str">
        <f t="shared" si="7"/>
        <v>土</v>
      </c>
      <c r="DO6" s="25" t="str">
        <f t="shared" si="7"/>
        <v>日</v>
      </c>
      <c r="DP6" s="25" t="str">
        <f t="shared" si="7"/>
        <v>月</v>
      </c>
      <c r="DQ6" s="25" t="str">
        <f t="shared" si="7"/>
        <v>火</v>
      </c>
      <c r="DR6" s="25" t="str">
        <f t="shared" si="7"/>
        <v>水</v>
      </c>
      <c r="DS6" s="25" t="str">
        <f t="shared" si="7"/>
        <v>木</v>
      </c>
      <c r="DT6" s="25" t="str">
        <f t="shared" si="7"/>
        <v>金</v>
      </c>
      <c r="DU6" s="25" t="str">
        <f t="shared" si="7"/>
        <v>土</v>
      </c>
      <c r="DV6" s="25" t="str">
        <f t="shared" si="7"/>
        <v>日</v>
      </c>
      <c r="DW6" s="25" t="str">
        <f t="shared" si="7"/>
        <v>月</v>
      </c>
      <c r="DX6" s="26" t="str">
        <f t="shared" si="7"/>
        <v>日</v>
      </c>
      <c r="DY6" s="19"/>
    </row>
    <row r="7" spans="1:129" ht="12" customHeight="1">
      <c r="A7" s="112" t="s">
        <v>14</v>
      </c>
      <c r="B7" s="115" t="s">
        <v>15</v>
      </c>
      <c r="C7" s="111" t="s">
        <v>16</v>
      </c>
      <c r="D7" s="110" t="s">
        <v>17</v>
      </c>
      <c r="E7" s="97">
        <f>SUM($G8:$DX8)</f>
        <v>28</v>
      </c>
      <c r="F7" s="98" t="s">
        <v>18</v>
      </c>
      <c r="G7" s="27"/>
      <c r="H7" s="28"/>
      <c r="I7" s="28"/>
      <c r="J7" s="28"/>
      <c r="K7" s="28"/>
      <c r="L7" s="28"/>
      <c r="M7" s="28"/>
      <c r="N7" s="28"/>
      <c r="O7" s="28"/>
      <c r="P7" s="67"/>
      <c r="Q7" s="67"/>
      <c r="R7" s="67"/>
      <c r="S7" s="67"/>
      <c r="T7" s="67"/>
      <c r="U7" s="28"/>
      <c r="V7" s="28"/>
      <c r="W7" s="28"/>
      <c r="X7" s="28"/>
      <c r="Y7" s="28"/>
      <c r="Z7" s="28"/>
      <c r="AA7" s="28"/>
      <c r="AB7" s="134"/>
      <c r="AC7" s="134"/>
      <c r="AD7" s="28"/>
      <c r="AE7" s="28"/>
      <c r="AF7" s="28"/>
      <c r="AG7" s="28"/>
      <c r="AH7" s="28"/>
      <c r="AI7" s="28"/>
      <c r="AJ7" s="29"/>
      <c r="AK7" s="27"/>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9"/>
      <c r="BP7" s="27"/>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9"/>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9"/>
      <c r="DY7" s="19"/>
    </row>
    <row r="8" spans="1:129" ht="22.5" customHeight="1">
      <c r="A8" s="113"/>
      <c r="B8" s="116"/>
      <c r="C8" s="100"/>
      <c r="D8" s="108"/>
      <c r="E8" s="94"/>
      <c r="F8" s="94"/>
      <c r="G8" s="30"/>
      <c r="H8" s="31"/>
      <c r="I8" s="31">
        <v>8</v>
      </c>
      <c r="J8" s="31">
        <v>8</v>
      </c>
      <c r="K8" s="31">
        <v>8</v>
      </c>
      <c r="L8" s="31"/>
      <c r="M8" s="31">
        <v>4</v>
      </c>
      <c r="N8" s="31"/>
      <c r="O8" s="31"/>
      <c r="P8" s="68"/>
      <c r="Q8" s="68"/>
      <c r="R8" s="68"/>
      <c r="S8" s="68"/>
      <c r="T8" s="68"/>
      <c r="U8" s="31"/>
      <c r="V8" s="31"/>
      <c r="W8" s="31"/>
      <c r="X8" s="31"/>
      <c r="Y8" s="31"/>
      <c r="Z8" s="31"/>
      <c r="AA8" s="31"/>
      <c r="AB8" s="133"/>
      <c r="AC8" s="133"/>
      <c r="AD8" s="31"/>
      <c r="AE8" s="31"/>
      <c r="AF8" s="31"/>
      <c r="AG8" s="31"/>
      <c r="AH8" s="31"/>
      <c r="AI8" s="31"/>
      <c r="AJ8" s="32"/>
      <c r="AK8" s="30"/>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2"/>
      <c r="BP8" s="30"/>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2"/>
      <c r="CT8" s="30"/>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2"/>
      <c r="DY8" s="19"/>
    </row>
    <row r="9" spans="1:129" ht="10.5" customHeight="1" thickBot="1">
      <c r="A9" s="114"/>
      <c r="B9" s="117"/>
      <c r="C9" s="101"/>
      <c r="D9" s="109"/>
      <c r="E9" s="95"/>
      <c r="F9" s="95"/>
      <c r="G9" s="33"/>
      <c r="H9" s="34"/>
      <c r="I9" s="34"/>
      <c r="J9" s="34"/>
      <c r="K9" s="34"/>
      <c r="L9" s="34"/>
      <c r="M9" s="34"/>
      <c r="N9" s="34"/>
      <c r="O9" s="34"/>
      <c r="P9" s="69"/>
      <c r="Q9" s="69"/>
      <c r="R9" s="69"/>
      <c r="S9" s="69"/>
      <c r="T9" s="69"/>
      <c r="U9" s="34"/>
      <c r="V9" s="34"/>
      <c r="W9" s="34"/>
      <c r="X9" s="34"/>
      <c r="Y9" s="34"/>
      <c r="Z9" s="34"/>
      <c r="AA9" s="34"/>
      <c r="AB9" s="132"/>
      <c r="AC9" s="132"/>
      <c r="AD9" s="34"/>
      <c r="AE9" s="34"/>
      <c r="AF9" s="34"/>
      <c r="AG9" s="34"/>
      <c r="AH9" s="34"/>
      <c r="AI9" s="34"/>
      <c r="AJ9" s="35"/>
      <c r="AK9" s="33"/>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5"/>
      <c r="BP9" s="33"/>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5"/>
      <c r="CT9" s="33"/>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5"/>
      <c r="DY9" s="19"/>
    </row>
    <row r="10" spans="1:129" ht="12" customHeight="1" thickTop="1">
      <c r="A10" s="112" t="s">
        <v>14</v>
      </c>
      <c r="B10" s="115" t="s">
        <v>19</v>
      </c>
      <c r="C10" s="99" t="s">
        <v>20</v>
      </c>
      <c r="D10" s="110" t="s">
        <v>73</v>
      </c>
      <c r="E10" s="97">
        <f>SUM($G11:$DX11)</f>
        <v>0</v>
      </c>
      <c r="F10" s="98" t="s">
        <v>21</v>
      </c>
      <c r="G10" s="36"/>
      <c r="H10" s="37"/>
      <c r="I10" s="37"/>
      <c r="J10" s="37"/>
      <c r="K10" s="37"/>
      <c r="L10" s="37"/>
      <c r="M10" s="37"/>
      <c r="N10" s="37"/>
      <c r="O10" s="37"/>
      <c r="P10" s="70"/>
      <c r="Q10" s="70"/>
      <c r="R10" s="70"/>
      <c r="S10" s="70"/>
      <c r="T10" s="70"/>
      <c r="U10" s="37"/>
      <c r="V10" s="37"/>
      <c r="W10" s="37"/>
      <c r="X10" s="37"/>
      <c r="Y10" s="37"/>
      <c r="Z10" s="37"/>
      <c r="AA10" s="37"/>
      <c r="AB10" s="131"/>
      <c r="AC10" s="131"/>
      <c r="AD10" s="37"/>
      <c r="AE10" s="37"/>
      <c r="AF10" s="37"/>
      <c r="AG10" s="37"/>
      <c r="AH10" s="37"/>
      <c r="AI10" s="37"/>
      <c r="AJ10" s="38"/>
      <c r="AK10" s="36"/>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8"/>
      <c r="BP10" s="36"/>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8"/>
      <c r="CT10" s="36"/>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8"/>
      <c r="DY10" s="19"/>
    </row>
    <row r="11" spans="1:129" ht="22.5" customHeight="1">
      <c r="A11" s="113"/>
      <c r="B11" s="116"/>
      <c r="C11" s="100"/>
      <c r="D11" s="108"/>
      <c r="E11" s="94"/>
      <c r="F11" s="94"/>
      <c r="G11" s="30"/>
      <c r="H11" s="31"/>
      <c r="I11" s="31"/>
      <c r="J11" s="31"/>
      <c r="K11" s="31"/>
      <c r="L11" s="31"/>
      <c r="M11" s="31"/>
      <c r="N11" s="31"/>
      <c r="O11" s="31"/>
      <c r="P11" s="68"/>
      <c r="Q11" s="68"/>
      <c r="R11" s="68"/>
      <c r="S11" s="68"/>
      <c r="T11" s="68"/>
      <c r="U11" s="31"/>
      <c r="V11" s="31"/>
      <c r="W11" s="31"/>
      <c r="X11" s="31"/>
      <c r="Y11" s="31"/>
      <c r="Z11" s="31"/>
      <c r="AA11" s="31"/>
      <c r="AB11" s="133"/>
      <c r="AC11" s="133"/>
      <c r="AD11" s="31"/>
      <c r="AE11" s="31"/>
      <c r="AF11" s="31"/>
      <c r="AG11" s="31"/>
      <c r="AH11" s="31"/>
      <c r="AI11" s="31"/>
      <c r="AJ11" s="32"/>
      <c r="AK11" s="30"/>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2"/>
      <c r="BP11" s="30"/>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2"/>
      <c r="CT11" s="30"/>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2"/>
      <c r="DY11" s="19"/>
    </row>
    <row r="12" spans="1:129" ht="10.5" customHeight="1" thickBot="1">
      <c r="A12" s="114"/>
      <c r="B12" s="117"/>
      <c r="C12" s="101"/>
      <c r="D12" s="109"/>
      <c r="E12" s="95"/>
      <c r="F12" s="95"/>
      <c r="G12" s="33"/>
      <c r="H12" s="34"/>
      <c r="I12" s="34"/>
      <c r="J12" s="34"/>
      <c r="K12" s="34"/>
      <c r="L12" s="34"/>
      <c r="M12" s="34"/>
      <c r="N12" s="34"/>
      <c r="O12" s="34"/>
      <c r="P12" s="69"/>
      <c r="Q12" s="69"/>
      <c r="R12" s="69"/>
      <c r="S12" s="69"/>
      <c r="T12" s="69"/>
      <c r="U12" s="34"/>
      <c r="V12" s="34"/>
      <c r="W12" s="34"/>
      <c r="X12" s="34"/>
      <c r="Y12" s="34"/>
      <c r="Z12" s="34"/>
      <c r="AA12" s="34"/>
      <c r="AB12" s="132"/>
      <c r="AC12" s="132"/>
      <c r="AD12" s="34"/>
      <c r="AE12" s="34"/>
      <c r="AF12" s="34"/>
      <c r="AG12" s="34"/>
      <c r="AH12" s="34"/>
      <c r="AI12" s="34"/>
      <c r="AJ12" s="35"/>
      <c r="AK12" s="33"/>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5"/>
      <c r="BP12" s="33"/>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5"/>
      <c r="CT12" s="33"/>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5"/>
      <c r="DY12" s="19"/>
    </row>
    <row r="13" spans="1:129" ht="12" customHeight="1">
      <c r="A13" s="112" t="s">
        <v>22</v>
      </c>
      <c r="B13" s="115" t="s">
        <v>23</v>
      </c>
      <c r="C13" s="99" t="s">
        <v>24</v>
      </c>
      <c r="D13" s="110" t="s">
        <v>25</v>
      </c>
      <c r="E13" s="97">
        <f>SUM($G14:$DX14)</f>
        <v>24</v>
      </c>
      <c r="F13" s="98" t="s">
        <v>26</v>
      </c>
      <c r="G13" s="36"/>
      <c r="H13" s="37"/>
      <c r="I13" s="37"/>
      <c r="J13" s="37"/>
      <c r="K13" s="37"/>
      <c r="L13" s="37"/>
      <c r="M13" s="37"/>
      <c r="N13" s="37"/>
      <c r="O13" s="37"/>
      <c r="P13" s="70"/>
      <c r="Q13" s="70"/>
      <c r="R13" s="70"/>
      <c r="S13" s="70"/>
      <c r="T13" s="70"/>
      <c r="U13" s="37"/>
      <c r="V13" s="37"/>
      <c r="W13" s="37"/>
      <c r="X13" s="37"/>
      <c r="Y13" s="37"/>
      <c r="Z13" s="37"/>
      <c r="AA13" s="37"/>
      <c r="AB13" s="131"/>
      <c r="AC13" s="131"/>
      <c r="AD13" s="37"/>
      <c r="AE13" s="37"/>
      <c r="AF13" s="37"/>
      <c r="AG13" s="37"/>
      <c r="AH13" s="37"/>
      <c r="AI13" s="37"/>
      <c r="AJ13" s="38"/>
      <c r="AK13" s="36"/>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8"/>
      <c r="BP13" s="36"/>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8"/>
      <c r="CT13" s="36"/>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8"/>
      <c r="DY13" s="19"/>
    </row>
    <row r="14" spans="1:129" ht="22.5" customHeight="1">
      <c r="A14" s="113"/>
      <c r="B14" s="116"/>
      <c r="C14" s="100"/>
      <c r="D14" s="108"/>
      <c r="E14" s="94"/>
      <c r="F14" s="94"/>
      <c r="G14" s="30"/>
      <c r="H14" s="31"/>
      <c r="I14" s="31"/>
      <c r="J14" s="31"/>
      <c r="K14" s="31"/>
      <c r="L14" s="31"/>
      <c r="M14" s="31"/>
      <c r="N14" s="31"/>
      <c r="O14" s="31"/>
      <c r="P14" s="68"/>
      <c r="Q14" s="68"/>
      <c r="R14" s="68"/>
      <c r="S14" s="68"/>
      <c r="T14" s="68"/>
      <c r="U14" s="31"/>
      <c r="V14" s="31"/>
      <c r="W14" s="31">
        <v>8</v>
      </c>
      <c r="X14" s="31">
        <v>8</v>
      </c>
      <c r="Y14" s="31">
        <v>8</v>
      </c>
      <c r="Z14" s="31"/>
      <c r="AA14" s="31"/>
      <c r="AB14" s="133"/>
      <c r="AC14" s="133"/>
      <c r="AD14" s="31"/>
      <c r="AE14" s="31"/>
      <c r="AF14" s="31"/>
      <c r="AG14" s="31"/>
      <c r="AH14" s="31"/>
      <c r="AI14" s="31"/>
      <c r="AJ14" s="32"/>
      <c r="AK14" s="30"/>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2"/>
      <c r="BP14" s="30"/>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2"/>
      <c r="CT14" s="30"/>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2"/>
      <c r="DY14" s="19"/>
    </row>
    <row r="15" spans="1:129" ht="10.5" customHeight="1" thickBot="1">
      <c r="A15" s="114"/>
      <c r="B15" s="117"/>
      <c r="C15" s="101"/>
      <c r="D15" s="109"/>
      <c r="E15" s="95"/>
      <c r="F15" s="95"/>
      <c r="G15" s="33"/>
      <c r="H15" s="34"/>
      <c r="I15" s="34"/>
      <c r="J15" s="34"/>
      <c r="K15" s="34"/>
      <c r="L15" s="34"/>
      <c r="M15" s="34"/>
      <c r="N15" s="34"/>
      <c r="O15" s="34"/>
      <c r="P15" s="69"/>
      <c r="Q15" s="69"/>
      <c r="R15" s="69"/>
      <c r="S15" s="69"/>
      <c r="T15" s="69"/>
      <c r="U15" s="34"/>
      <c r="V15" s="34"/>
      <c r="W15" s="34"/>
      <c r="X15" s="34"/>
      <c r="Y15" s="34"/>
      <c r="Z15" s="34"/>
      <c r="AA15" s="34"/>
      <c r="AB15" s="132"/>
      <c r="AC15" s="132"/>
      <c r="AD15" s="34"/>
      <c r="AE15" s="34"/>
      <c r="AF15" s="34"/>
      <c r="AG15" s="34"/>
      <c r="AH15" s="34"/>
      <c r="AI15" s="34"/>
      <c r="AJ15" s="35"/>
      <c r="AK15" s="33"/>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5"/>
      <c r="BP15" s="33"/>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5"/>
      <c r="CT15" s="33"/>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5"/>
      <c r="DY15" s="19"/>
    </row>
    <row r="16" spans="1:129" ht="12" customHeight="1">
      <c r="A16" s="112" t="s">
        <v>22</v>
      </c>
      <c r="B16" s="115" t="s">
        <v>23</v>
      </c>
      <c r="C16" s="99" t="s">
        <v>27</v>
      </c>
      <c r="D16" s="110" t="s">
        <v>70</v>
      </c>
      <c r="E16" s="97">
        <f>SUM($G17:$DX17)</f>
        <v>32</v>
      </c>
      <c r="F16" s="98" t="s">
        <v>28</v>
      </c>
      <c r="G16" s="36"/>
      <c r="H16" s="37"/>
      <c r="I16" s="37"/>
      <c r="J16" s="37"/>
      <c r="K16" s="37"/>
      <c r="L16" s="37"/>
      <c r="M16" s="37"/>
      <c r="N16" s="37"/>
      <c r="O16" s="37"/>
      <c r="P16" s="70"/>
      <c r="Q16" s="70"/>
      <c r="R16" s="70"/>
      <c r="S16" s="70"/>
      <c r="T16" s="70"/>
      <c r="U16" s="37"/>
      <c r="V16" s="37"/>
      <c r="W16" s="37"/>
      <c r="X16" s="37"/>
      <c r="Y16" s="37"/>
      <c r="Z16" s="37"/>
      <c r="AA16" s="37"/>
      <c r="AB16" s="131"/>
      <c r="AC16" s="131"/>
      <c r="AD16" s="37"/>
      <c r="AE16" s="37"/>
      <c r="AF16" s="37"/>
      <c r="AG16" s="37"/>
      <c r="AH16" s="37"/>
      <c r="AI16" s="37"/>
      <c r="AJ16" s="38"/>
      <c r="AK16" s="36"/>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8"/>
      <c r="BP16" s="36"/>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8"/>
      <c r="CT16" s="36"/>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8"/>
      <c r="DY16" s="19"/>
    </row>
    <row r="17" spans="1:129" ht="22.5" customHeight="1">
      <c r="A17" s="113"/>
      <c r="B17" s="116"/>
      <c r="C17" s="100"/>
      <c r="D17" s="108"/>
      <c r="E17" s="94"/>
      <c r="F17" s="94"/>
      <c r="G17" s="30"/>
      <c r="H17" s="31"/>
      <c r="I17" s="31"/>
      <c r="J17" s="31"/>
      <c r="K17" s="31"/>
      <c r="L17" s="31"/>
      <c r="M17" s="31"/>
      <c r="N17" s="31"/>
      <c r="O17" s="31"/>
      <c r="P17" s="68"/>
      <c r="Q17" s="68"/>
      <c r="R17" s="68"/>
      <c r="S17" s="68"/>
      <c r="T17" s="68"/>
      <c r="U17" s="31"/>
      <c r="V17" s="31"/>
      <c r="W17" s="31">
        <v>8</v>
      </c>
      <c r="X17" s="31">
        <v>8</v>
      </c>
      <c r="Y17" s="31">
        <v>8</v>
      </c>
      <c r="Z17" s="31">
        <v>8</v>
      </c>
      <c r="AA17" s="31"/>
      <c r="AB17" s="133"/>
      <c r="AC17" s="133"/>
      <c r="AD17" s="31"/>
      <c r="AE17" s="31"/>
      <c r="AF17" s="31"/>
      <c r="AG17" s="31"/>
      <c r="AH17" s="31"/>
      <c r="AI17" s="31"/>
      <c r="AJ17" s="32"/>
      <c r="AK17" s="30"/>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2"/>
      <c r="BP17" s="30"/>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2"/>
      <c r="CT17" s="30"/>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2"/>
      <c r="DY17" s="19"/>
    </row>
    <row r="18" spans="1:129" ht="10.5" customHeight="1" thickBot="1">
      <c r="A18" s="114"/>
      <c r="B18" s="117"/>
      <c r="C18" s="101"/>
      <c r="D18" s="109"/>
      <c r="E18" s="95"/>
      <c r="F18" s="95"/>
      <c r="G18" s="33"/>
      <c r="H18" s="34"/>
      <c r="I18" s="34"/>
      <c r="J18" s="34"/>
      <c r="K18" s="34"/>
      <c r="L18" s="34"/>
      <c r="M18" s="34"/>
      <c r="N18" s="34"/>
      <c r="O18" s="34"/>
      <c r="P18" s="69"/>
      <c r="Q18" s="69"/>
      <c r="R18" s="69"/>
      <c r="S18" s="69"/>
      <c r="T18" s="69"/>
      <c r="U18" s="34"/>
      <c r="V18" s="34"/>
      <c r="W18" s="34"/>
      <c r="X18" s="34"/>
      <c r="Y18" s="34"/>
      <c r="Z18" s="34"/>
      <c r="AA18" s="34"/>
      <c r="AB18" s="132"/>
      <c r="AC18" s="132"/>
      <c r="AD18" s="34"/>
      <c r="AE18" s="34"/>
      <c r="AF18" s="34"/>
      <c r="AG18" s="34"/>
      <c r="AH18" s="34"/>
      <c r="AI18" s="34"/>
      <c r="AJ18" s="35"/>
      <c r="AK18" s="33"/>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5"/>
      <c r="BP18" s="33"/>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5"/>
      <c r="CT18" s="33"/>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5"/>
      <c r="DY18" s="19"/>
    </row>
    <row r="19" spans="1:129" ht="12" customHeight="1">
      <c r="A19" s="126" t="s">
        <v>22</v>
      </c>
      <c r="B19" s="127" t="s">
        <v>23</v>
      </c>
      <c r="C19" s="128" t="s">
        <v>29</v>
      </c>
      <c r="D19" s="107" t="s">
        <v>71</v>
      </c>
      <c r="E19" s="97">
        <f>SUM($G20:$DX20)</f>
        <v>40</v>
      </c>
      <c r="F19" s="93" t="s">
        <v>30</v>
      </c>
      <c r="G19" s="36"/>
      <c r="H19" s="37"/>
      <c r="I19" s="37"/>
      <c r="J19" s="37"/>
      <c r="K19" s="37"/>
      <c r="L19" s="37"/>
      <c r="M19" s="37"/>
      <c r="N19" s="37"/>
      <c r="O19" s="37"/>
      <c r="P19" s="70"/>
      <c r="Q19" s="70"/>
      <c r="R19" s="70"/>
      <c r="S19" s="70"/>
      <c r="T19" s="70"/>
      <c r="U19" s="37"/>
      <c r="V19" s="37"/>
      <c r="W19" s="37"/>
      <c r="X19" s="37"/>
      <c r="Y19" s="37"/>
      <c r="Z19" s="37"/>
      <c r="AA19" s="37"/>
      <c r="AB19" s="131"/>
      <c r="AC19" s="131"/>
      <c r="AD19" s="37"/>
      <c r="AE19" s="37"/>
      <c r="AF19" s="37"/>
      <c r="AG19" s="37"/>
      <c r="AH19" s="37"/>
      <c r="AI19" s="37"/>
      <c r="AJ19" s="38"/>
      <c r="AK19" s="36"/>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8"/>
      <c r="BP19" s="36"/>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8"/>
      <c r="CT19" s="36"/>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8"/>
      <c r="DY19" s="19"/>
    </row>
    <row r="20" spans="1:129" ht="22.5" customHeight="1">
      <c r="A20" s="113"/>
      <c r="B20" s="116"/>
      <c r="C20" s="100"/>
      <c r="D20" s="108"/>
      <c r="E20" s="94"/>
      <c r="F20" s="94"/>
      <c r="G20" s="30"/>
      <c r="H20" s="31"/>
      <c r="I20" s="31"/>
      <c r="J20" s="31"/>
      <c r="K20" s="31"/>
      <c r="L20" s="31"/>
      <c r="M20" s="31"/>
      <c r="N20" s="31"/>
      <c r="O20" s="31"/>
      <c r="P20" s="68"/>
      <c r="Q20" s="68"/>
      <c r="R20" s="68"/>
      <c r="S20" s="68"/>
      <c r="T20" s="68"/>
      <c r="U20" s="31"/>
      <c r="V20" s="31"/>
      <c r="W20" s="31">
        <v>8</v>
      </c>
      <c r="X20" s="31">
        <v>8</v>
      </c>
      <c r="Y20" s="31">
        <v>8</v>
      </c>
      <c r="Z20" s="31">
        <v>8</v>
      </c>
      <c r="AA20" s="31">
        <v>8</v>
      </c>
      <c r="AB20" s="133"/>
      <c r="AC20" s="133"/>
      <c r="AD20" s="31"/>
      <c r="AE20" s="31"/>
      <c r="AF20" s="31"/>
      <c r="AG20" s="31"/>
      <c r="AH20" s="31"/>
      <c r="AI20" s="31"/>
      <c r="AJ20" s="32"/>
      <c r="AK20" s="30"/>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2"/>
      <c r="BP20" s="30"/>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2"/>
      <c r="CT20" s="30"/>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2"/>
      <c r="DY20" s="19"/>
    </row>
    <row r="21" spans="1:129" ht="10.5" customHeight="1" thickBot="1">
      <c r="A21" s="114"/>
      <c r="B21" s="117"/>
      <c r="C21" s="101"/>
      <c r="D21" s="109"/>
      <c r="E21" s="95"/>
      <c r="F21" s="95"/>
      <c r="G21" s="33"/>
      <c r="H21" s="34"/>
      <c r="I21" s="34"/>
      <c r="J21" s="34"/>
      <c r="K21" s="34"/>
      <c r="L21" s="34"/>
      <c r="M21" s="34"/>
      <c r="N21" s="34"/>
      <c r="O21" s="34"/>
      <c r="P21" s="69"/>
      <c r="Q21" s="69"/>
      <c r="R21" s="69"/>
      <c r="S21" s="69"/>
      <c r="T21" s="69"/>
      <c r="U21" s="34"/>
      <c r="V21" s="34"/>
      <c r="W21" s="34"/>
      <c r="X21" s="34"/>
      <c r="Y21" s="34"/>
      <c r="Z21" s="34"/>
      <c r="AA21" s="34"/>
      <c r="AB21" s="132"/>
      <c r="AC21" s="132"/>
      <c r="AD21" s="34"/>
      <c r="AE21" s="34"/>
      <c r="AF21" s="34"/>
      <c r="AG21" s="34"/>
      <c r="AH21" s="34"/>
      <c r="AI21" s="34"/>
      <c r="AJ21" s="35"/>
      <c r="AK21" s="33"/>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5"/>
      <c r="BP21" s="33"/>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5"/>
      <c r="CT21" s="33"/>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5"/>
      <c r="DY21" s="19"/>
    </row>
    <row r="22" spans="1:129" ht="12" customHeight="1">
      <c r="A22" s="119" t="s">
        <v>31</v>
      </c>
      <c r="B22" s="127" t="s">
        <v>23</v>
      </c>
      <c r="C22" s="105" t="s">
        <v>32</v>
      </c>
      <c r="D22" s="93" t="s">
        <v>72</v>
      </c>
      <c r="E22" s="97">
        <f>SUM($G23:$DX23)</f>
        <v>40</v>
      </c>
      <c r="F22" s="93" t="s">
        <v>33</v>
      </c>
      <c r="G22" s="36"/>
      <c r="H22" s="37"/>
      <c r="I22" s="37"/>
      <c r="J22" s="37"/>
      <c r="K22" s="37"/>
      <c r="L22" s="37"/>
      <c r="M22" s="37"/>
      <c r="N22" s="37"/>
      <c r="O22" s="37"/>
      <c r="P22" s="70"/>
      <c r="Q22" s="70"/>
      <c r="R22" s="70"/>
      <c r="S22" s="70"/>
      <c r="T22" s="70"/>
      <c r="U22" s="37"/>
      <c r="V22" s="37"/>
      <c r="W22" s="37"/>
      <c r="X22" s="37"/>
      <c r="Y22" s="37"/>
      <c r="Z22" s="37"/>
      <c r="AA22" s="37"/>
      <c r="AB22" s="131"/>
      <c r="AC22" s="131"/>
      <c r="AD22" s="37"/>
      <c r="AE22" s="37"/>
      <c r="AF22" s="37"/>
      <c r="AG22" s="37"/>
      <c r="AH22" s="37"/>
      <c r="AI22" s="37"/>
      <c r="AJ22" s="38"/>
      <c r="AK22" s="36"/>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8"/>
      <c r="BP22" s="36"/>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8"/>
      <c r="CT22" s="36"/>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8"/>
      <c r="DY22" s="19"/>
    </row>
    <row r="23" spans="1:129" ht="22.5" customHeight="1">
      <c r="A23" s="119"/>
      <c r="B23" s="116"/>
      <c r="C23" s="103"/>
      <c r="D23" s="106"/>
      <c r="E23" s="94"/>
      <c r="F23" s="94"/>
      <c r="G23" s="30"/>
      <c r="H23" s="31"/>
      <c r="I23" s="31"/>
      <c r="J23" s="31"/>
      <c r="K23" s="31"/>
      <c r="L23" s="31"/>
      <c r="M23" s="31"/>
      <c r="N23" s="31"/>
      <c r="O23" s="31"/>
      <c r="P23" s="68"/>
      <c r="Q23" s="68"/>
      <c r="R23" s="68"/>
      <c r="S23" s="68"/>
      <c r="T23" s="68"/>
      <c r="U23" s="31"/>
      <c r="V23" s="31"/>
      <c r="W23" s="31">
        <v>8</v>
      </c>
      <c r="X23" s="31">
        <v>8</v>
      </c>
      <c r="Y23" s="31">
        <v>8</v>
      </c>
      <c r="Z23" s="31">
        <v>8</v>
      </c>
      <c r="AA23" s="31">
        <v>8</v>
      </c>
      <c r="AB23" s="133"/>
      <c r="AC23" s="133"/>
      <c r="AD23" s="31"/>
      <c r="AE23" s="31"/>
      <c r="AF23" s="31"/>
      <c r="AG23" s="31"/>
      <c r="AH23" s="31"/>
      <c r="AI23" s="31"/>
      <c r="AJ23" s="32"/>
      <c r="AK23" s="30"/>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2"/>
      <c r="BP23" s="30"/>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2"/>
      <c r="CT23" s="30"/>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2"/>
      <c r="DY23" s="19"/>
    </row>
    <row r="24" spans="1:129" ht="10.5" customHeight="1" thickTop="1" thickBot="1">
      <c r="A24" s="119"/>
      <c r="B24" s="117"/>
      <c r="C24" s="104"/>
      <c r="D24" s="137"/>
      <c r="E24" s="95"/>
      <c r="F24" s="95"/>
      <c r="G24" s="33"/>
      <c r="H24" s="34"/>
      <c r="I24" s="34"/>
      <c r="J24" s="34"/>
      <c r="K24" s="34"/>
      <c r="L24" s="34"/>
      <c r="M24" s="34"/>
      <c r="N24" s="34"/>
      <c r="O24" s="34"/>
      <c r="P24" s="69"/>
      <c r="Q24" s="69"/>
      <c r="R24" s="69"/>
      <c r="S24" s="69"/>
      <c r="T24" s="69"/>
      <c r="U24" s="34"/>
      <c r="V24" s="34"/>
      <c r="W24" s="34"/>
      <c r="X24" s="34"/>
      <c r="Y24" s="34"/>
      <c r="Z24" s="34"/>
      <c r="AA24" s="34"/>
      <c r="AB24" s="132"/>
      <c r="AC24" s="132"/>
      <c r="AD24" s="34"/>
      <c r="AE24" s="34"/>
      <c r="AF24" s="34"/>
      <c r="AG24" s="34"/>
      <c r="AH24" s="34"/>
      <c r="AI24" s="34"/>
      <c r="AJ24" s="35"/>
      <c r="AK24" s="33"/>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5"/>
      <c r="BP24" s="33"/>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5"/>
      <c r="CT24" s="33"/>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5"/>
      <c r="DY24" s="19"/>
    </row>
    <row r="25" spans="1:129" ht="12" customHeight="1" thickTop="1" thickBot="1">
      <c r="A25" s="119" t="s">
        <v>31</v>
      </c>
      <c r="B25" s="120" t="s">
        <v>34</v>
      </c>
      <c r="C25" s="102" t="s">
        <v>35</v>
      </c>
      <c r="D25" s="93"/>
      <c r="E25" s="97">
        <f>SUM($G26:$DX26)</f>
        <v>20</v>
      </c>
      <c r="F25" s="93" t="s">
        <v>36</v>
      </c>
      <c r="G25" s="36"/>
      <c r="H25" s="37"/>
      <c r="I25" s="37"/>
      <c r="J25" s="37"/>
      <c r="K25" s="37"/>
      <c r="L25" s="37"/>
      <c r="M25" s="37"/>
      <c r="N25" s="37"/>
      <c r="O25" s="37"/>
      <c r="P25" s="70"/>
      <c r="Q25" s="70"/>
      <c r="R25" s="70"/>
      <c r="S25" s="70"/>
      <c r="T25" s="70"/>
      <c r="U25" s="37"/>
      <c r="V25" s="37"/>
      <c r="W25" s="37"/>
      <c r="X25" s="37"/>
      <c r="Y25" s="37"/>
      <c r="Z25" s="37"/>
      <c r="AA25" s="37"/>
      <c r="AB25" s="131"/>
      <c r="AC25" s="131"/>
      <c r="AD25" s="37"/>
      <c r="AE25" s="37"/>
      <c r="AF25" s="37"/>
      <c r="AG25" s="37"/>
      <c r="AH25" s="37"/>
      <c r="AI25" s="37"/>
      <c r="AJ25" s="38"/>
      <c r="AK25" s="36"/>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8"/>
      <c r="BP25" s="36"/>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8"/>
      <c r="CT25" s="36"/>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8"/>
      <c r="DY25" s="19"/>
    </row>
    <row r="26" spans="1:129" ht="22.5" customHeight="1" thickTop="1" thickBot="1">
      <c r="A26" s="119"/>
      <c r="B26" s="120"/>
      <c r="C26" s="103"/>
      <c r="D26" s="106"/>
      <c r="E26" s="94"/>
      <c r="F26" s="94"/>
      <c r="G26" s="30"/>
      <c r="H26" s="31"/>
      <c r="I26" s="31"/>
      <c r="J26" s="31"/>
      <c r="K26" s="31"/>
      <c r="L26" s="31"/>
      <c r="M26" s="31"/>
      <c r="N26" s="31"/>
      <c r="O26" s="31"/>
      <c r="P26" s="68"/>
      <c r="Q26" s="68"/>
      <c r="R26" s="68"/>
      <c r="S26" s="68"/>
      <c r="T26" s="68"/>
      <c r="U26" s="31"/>
      <c r="V26" s="31"/>
      <c r="W26" s="31"/>
      <c r="X26" s="31"/>
      <c r="Y26" s="31"/>
      <c r="Z26" s="31"/>
      <c r="AA26" s="31"/>
      <c r="AB26" s="133"/>
      <c r="AC26" s="133"/>
      <c r="AD26" s="31">
        <v>4</v>
      </c>
      <c r="AE26" s="31">
        <v>4</v>
      </c>
      <c r="AF26" s="31">
        <v>4</v>
      </c>
      <c r="AG26" s="31">
        <v>4</v>
      </c>
      <c r="AH26" s="31">
        <v>4</v>
      </c>
      <c r="AI26" s="31"/>
      <c r="AJ26" s="32"/>
      <c r="AK26" s="30"/>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2"/>
      <c r="BP26" s="30"/>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2"/>
      <c r="CT26" s="30"/>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2"/>
      <c r="DY26" s="19"/>
    </row>
    <row r="27" spans="1:129" ht="10.5" customHeight="1" thickTop="1" thickBot="1">
      <c r="A27" s="119"/>
      <c r="B27" s="120"/>
      <c r="C27" s="104"/>
      <c r="D27" s="95"/>
      <c r="E27" s="95"/>
      <c r="F27" s="95"/>
      <c r="G27" s="33"/>
      <c r="H27" s="34"/>
      <c r="I27" s="34"/>
      <c r="J27" s="34"/>
      <c r="K27" s="34"/>
      <c r="L27" s="34"/>
      <c r="M27" s="34"/>
      <c r="N27" s="34"/>
      <c r="O27" s="34"/>
      <c r="P27" s="69"/>
      <c r="Q27" s="69"/>
      <c r="R27" s="69"/>
      <c r="S27" s="69"/>
      <c r="T27" s="69"/>
      <c r="U27" s="34"/>
      <c r="V27" s="34"/>
      <c r="W27" s="34"/>
      <c r="X27" s="34"/>
      <c r="Y27" s="34"/>
      <c r="Z27" s="34"/>
      <c r="AA27" s="34"/>
      <c r="AB27" s="132"/>
      <c r="AC27" s="132"/>
      <c r="AD27" s="34"/>
      <c r="AE27" s="34"/>
      <c r="AF27" s="34"/>
      <c r="AG27" s="34"/>
      <c r="AH27" s="34"/>
      <c r="AI27" s="34"/>
      <c r="AJ27" s="35"/>
      <c r="AK27" s="33"/>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5"/>
      <c r="BP27" s="33"/>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5"/>
      <c r="CT27" s="33"/>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5"/>
      <c r="DY27" s="19"/>
    </row>
    <row r="28" spans="1:129" ht="12" customHeight="1" thickTop="1" thickBot="1">
      <c r="A28" s="119" t="s">
        <v>31</v>
      </c>
      <c r="B28" s="120" t="s">
        <v>34</v>
      </c>
      <c r="C28" s="105" t="s">
        <v>37</v>
      </c>
      <c r="D28" s="93"/>
      <c r="E28" s="97">
        <f>SUM($G29:$DX29)</f>
        <v>0</v>
      </c>
      <c r="F28" s="93"/>
      <c r="G28" s="36"/>
      <c r="H28" s="37"/>
      <c r="I28" s="37"/>
      <c r="J28" s="37"/>
      <c r="K28" s="37"/>
      <c r="L28" s="37"/>
      <c r="M28" s="37"/>
      <c r="N28" s="37"/>
      <c r="O28" s="37"/>
      <c r="P28" s="70"/>
      <c r="Q28" s="70"/>
      <c r="R28" s="70"/>
      <c r="S28" s="70"/>
      <c r="T28" s="70"/>
      <c r="U28" s="37"/>
      <c r="V28" s="37"/>
      <c r="W28" s="37"/>
      <c r="X28" s="37"/>
      <c r="Y28" s="37"/>
      <c r="Z28" s="37"/>
      <c r="AA28" s="37"/>
      <c r="AB28" s="131"/>
      <c r="AC28" s="131"/>
      <c r="AD28" s="37"/>
      <c r="AE28" s="37"/>
      <c r="AF28" s="37"/>
      <c r="AG28" s="37"/>
      <c r="AH28" s="37"/>
      <c r="AI28" s="37"/>
      <c r="AJ28" s="38"/>
      <c r="AK28" s="36"/>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8"/>
      <c r="BP28" s="36"/>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8"/>
      <c r="CT28" s="36"/>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8"/>
      <c r="DY28" s="19"/>
    </row>
    <row r="29" spans="1:129" ht="22.5" customHeight="1" thickTop="1" thickBot="1">
      <c r="A29" s="119"/>
      <c r="B29" s="120"/>
      <c r="C29" s="103"/>
      <c r="D29" s="106"/>
      <c r="E29" s="94"/>
      <c r="F29" s="94"/>
      <c r="G29" s="30"/>
      <c r="H29" s="31"/>
      <c r="I29" s="31"/>
      <c r="J29" s="31"/>
      <c r="K29" s="31"/>
      <c r="L29" s="31"/>
      <c r="M29" s="31"/>
      <c r="N29" s="31"/>
      <c r="O29" s="31"/>
      <c r="P29" s="68"/>
      <c r="Q29" s="68"/>
      <c r="R29" s="68"/>
      <c r="S29" s="68"/>
      <c r="T29" s="68"/>
      <c r="U29" s="31"/>
      <c r="V29" s="31"/>
      <c r="W29" s="31"/>
      <c r="X29" s="31"/>
      <c r="Y29" s="31"/>
      <c r="Z29" s="31"/>
      <c r="AA29" s="31"/>
      <c r="AB29" s="133"/>
      <c r="AC29" s="133"/>
      <c r="AD29" s="31"/>
      <c r="AE29" s="31"/>
      <c r="AF29" s="31"/>
      <c r="AG29" s="31"/>
      <c r="AH29" s="31"/>
      <c r="AI29" s="31"/>
      <c r="AJ29" s="32"/>
      <c r="AK29" s="30"/>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2"/>
      <c r="BP29" s="30"/>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2"/>
      <c r="CT29" s="30"/>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2"/>
      <c r="DY29" s="19"/>
    </row>
    <row r="30" spans="1:129" ht="10.5" customHeight="1" thickTop="1" thickBot="1">
      <c r="A30" s="119"/>
      <c r="B30" s="120"/>
      <c r="C30" s="104"/>
      <c r="D30" s="137"/>
      <c r="E30" s="95"/>
      <c r="F30" s="95"/>
      <c r="G30" s="33"/>
      <c r="H30" s="34"/>
      <c r="I30" s="34"/>
      <c r="J30" s="34"/>
      <c r="K30" s="34"/>
      <c r="L30" s="34"/>
      <c r="M30" s="34"/>
      <c r="N30" s="34"/>
      <c r="O30" s="34"/>
      <c r="P30" s="69"/>
      <c r="Q30" s="69"/>
      <c r="R30" s="69"/>
      <c r="S30" s="69"/>
      <c r="T30" s="69"/>
      <c r="U30" s="34"/>
      <c r="V30" s="34"/>
      <c r="W30" s="34"/>
      <c r="X30" s="34"/>
      <c r="Y30" s="34"/>
      <c r="Z30" s="34"/>
      <c r="AA30" s="34"/>
      <c r="AB30" s="132"/>
      <c r="AC30" s="132"/>
      <c r="AD30" s="34"/>
      <c r="AE30" s="34"/>
      <c r="AF30" s="34"/>
      <c r="AG30" s="34"/>
      <c r="AH30" s="34"/>
      <c r="AI30" s="34"/>
      <c r="AJ30" s="35"/>
      <c r="AK30" s="33"/>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5"/>
      <c r="BP30" s="33"/>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5"/>
      <c r="CT30" s="33"/>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5"/>
      <c r="DY30" s="19"/>
    </row>
    <row r="31" spans="1:129" ht="12" customHeight="1" thickTop="1" thickBot="1">
      <c r="A31" s="118" t="s">
        <v>14</v>
      </c>
      <c r="B31" s="120"/>
      <c r="C31" s="105" t="s">
        <v>38</v>
      </c>
      <c r="D31" s="93"/>
      <c r="E31" s="97">
        <f>SUM($G32:$DX32)</f>
        <v>2</v>
      </c>
      <c r="F31" s="93"/>
      <c r="G31" s="36"/>
      <c r="H31" s="37"/>
      <c r="I31" s="37"/>
      <c r="J31" s="37"/>
      <c r="K31" s="37"/>
      <c r="L31" s="37"/>
      <c r="M31" s="37"/>
      <c r="N31" s="37"/>
      <c r="O31" s="37"/>
      <c r="P31" s="70"/>
      <c r="Q31" s="70"/>
      <c r="R31" s="70"/>
      <c r="S31" s="70"/>
      <c r="T31" s="70"/>
      <c r="U31" s="37"/>
      <c r="V31" s="37"/>
      <c r="W31" s="37"/>
      <c r="X31" s="37"/>
      <c r="Y31" s="37"/>
      <c r="Z31" s="37"/>
      <c r="AA31" s="37"/>
      <c r="AB31" s="131"/>
      <c r="AC31" s="131"/>
      <c r="AD31" s="37"/>
      <c r="AE31" s="37"/>
      <c r="AF31" s="37"/>
      <c r="AG31" s="37"/>
      <c r="AH31" s="37"/>
      <c r="AI31" s="37"/>
      <c r="AJ31" s="38"/>
      <c r="AK31" s="36"/>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8"/>
      <c r="BP31" s="36"/>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8"/>
      <c r="CT31" s="36"/>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8"/>
      <c r="DY31" s="19"/>
    </row>
    <row r="32" spans="1:129" ht="22.5" customHeight="1" thickTop="1" thickBot="1">
      <c r="A32" s="119"/>
      <c r="B32" s="120"/>
      <c r="C32" s="103"/>
      <c r="D32" s="106"/>
      <c r="E32" s="94"/>
      <c r="F32" s="94"/>
      <c r="G32" s="30"/>
      <c r="H32" s="31"/>
      <c r="I32" s="31"/>
      <c r="J32" s="31"/>
      <c r="K32" s="31"/>
      <c r="L32" s="31"/>
      <c r="M32" s="31"/>
      <c r="N32" s="31"/>
      <c r="O32" s="31"/>
      <c r="P32" s="68"/>
      <c r="Q32" s="68"/>
      <c r="R32" s="68"/>
      <c r="S32" s="68"/>
      <c r="T32" s="68"/>
      <c r="U32" s="31"/>
      <c r="V32" s="31"/>
      <c r="W32" s="31"/>
      <c r="X32" s="31"/>
      <c r="Y32" s="31"/>
      <c r="Z32" s="31"/>
      <c r="AA32" s="31"/>
      <c r="AB32" s="133"/>
      <c r="AC32" s="133"/>
      <c r="AD32" s="31"/>
      <c r="AE32" s="31"/>
      <c r="AF32" s="31"/>
      <c r="AG32" s="31"/>
      <c r="AH32" s="31">
        <v>2</v>
      </c>
      <c r="AI32" s="31"/>
      <c r="AJ32" s="32"/>
      <c r="AK32" s="30"/>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2"/>
      <c r="BP32" s="30"/>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2"/>
      <c r="CT32" s="30"/>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2"/>
      <c r="DY32" s="19"/>
    </row>
    <row r="33" spans="1:129" ht="10.5" customHeight="1" thickTop="1" thickBot="1">
      <c r="A33" s="119"/>
      <c r="B33" s="120"/>
      <c r="C33" s="104"/>
      <c r="D33" s="95"/>
      <c r="E33" s="95"/>
      <c r="F33" s="95"/>
      <c r="G33" s="33"/>
      <c r="H33" s="34"/>
      <c r="I33" s="34"/>
      <c r="J33" s="34"/>
      <c r="K33" s="34"/>
      <c r="L33" s="34"/>
      <c r="M33" s="34"/>
      <c r="N33" s="34"/>
      <c r="O33" s="34"/>
      <c r="P33" s="69"/>
      <c r="Q33" s="69"/>
      <c r="R33" s="69"/>
      <c r="S33" s="69"/>
      <c r="T33" s="69"/>
      <c r="U33" s="34"/>
      <c r="V33" s="34"/>
      <c r="W33" s="34"/>
      <c r="X33" s="34"/>
      <c r="Y33" s="34"/>
      <c r="Z33" s="34"/>
      <c r="AA33" s="34"/>
      <c r="AB33" s="132"/>
      <c r="AC33" s="132"/>
      <c r="AD33" s="34"/>
      <c r="AE33" s="34"/>
      <c r="AF33" s="34"/>
      <c r="AG33" s="34"/>
      <c r="AH33" s="34"/>
      <c r="AI33" s="34"/>
      <c r="AJ33" s="35"/>
      <c r="AK33" s="33"/>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5"/>
      <c r="BP33" s="33"/>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5"/>
      <c r="CT33" s="33"/>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5"/>
      <c r="DY33" s="19"/>
    </row>
    <row r="34" spans="1:129" ht="12" customHeight="1" thickTop="1" thickBot="1">
      <c r="A34" s="119" t="s">
        <v>39</v>
      </c>
      <c r="B34" s="120"/>
      <c r="C34" s="102" t="s">
        <v>40</v>
      </c>
      <c r="D34" s="93"/>
      <c r="E34" s="97">
        <f>SUM($G35:$DX35)</f>
        <v>0</v>
      </c>
      <c r="F34" s="93" t="s">
        <v>41</v>
      </c>
      <c r="G34" s="36"/>
      <c r="H34" s="37"/>
      <c r="I34" s="37"/>
      <c r="J34" s="37"/>
      <c r="K34" s="37"/>
      <c r="L34" s="37"/>
      <c r="M34" s="37"/>
      <c r="N34" s="37"/>
      <c r="O34" s="37"/>
      <c r="P34" s="70"/>
      <c r="Q34" s="70"/>
      <c r="R34" s="70"/>
      <c r="S34" s="70"/>
      <c r="T34" s="70"/>
      <c r="U34" s="37"/>
      <c r="V34" s="37"/>
      <c r="W34" s="37"/>
      <c r="X34" s="37"/>
      <c r="Y34" s="37"/>
      <c r="Z34" s="37"/>
      <c r="AA34" s="37"/>
      <c r="AB34" s="131"/>
      <c r="AC34" s="131"/>
      <c r="AD34" s="37"/>
      <c r="AE34" s="37"/>
      <c r="AF34" s="37"/>
      <c r="AG34" s="37"/>
      <c r="AH34" s="37"/>
      <c r="AI34" s="37"/>
      <c r="AJ34" s="38"/>
      <c r="AK34" s="36"/>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8"/>
      <c r="BP34" s="36"/>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8"/>
      <c r="CT34" s="36"/>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8"/>
      <c r="DY34" s="19"/>
    </row>
    <row r="35" spans="1:129" ht="22.5" customHeight="1" thickTop="1" thickBot="1">
      <c r="A35" s="119"/>
      <c r="B35" s="120"/>
      <c r="C35" s="103"/>
      <c r="D35" s="94"/>
      <c r="E35" s="94"/>
      <c r="F35" s="94"/>
      <c r="G35" s="30"/>
      <c r="H35" s="31"/>
      <c r="I35" s="31"/>
      <c r="J35" s="31"/>
      <c r="K35" s="31"/>
      <c r="L35" s="31"/>
      <c r="M35" s="31"/>
      <c r="N35" s="31"/>
      <c r="O35" s="31"/>
      <c r="P35" s="68"/>
      <c r="Q35" s="68"/>
      <c r="R35" s="68"/>
      <c r="S35" s="68"/>
      <c r="T35" s="68"/>
      <c r="U35" s="31"/>
      <c r="V35" s="31"/>
      <c r="W35" s="31"/>
      <c r="X35" s="31"/>
      <c r="Y35" s="31"/>
      <c r="Z35" s="31"/>
      <c r="AA35" s="31"/>
      <c r="AB35" s="133"/>
      <c r="AC35" s="133"/>
      <c r="AD35" s="31"/>
      <c r="AE35" s="31"/>
      <c r="AF35" s="31"/>
      <c r="AG35" s="31"/>
      <c r="AH35" s="31"/>
      <c r="AI35" s="31"/>
      <c r="AJ35" s="32"/>
      <c r="AK35" s="30"/>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2"/>
      <c r="BP35" s="30"/>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2"/>
      <c r="CT35" s="30"/>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2"/>
      <c r="DY35" s="19"/>
    </row>
    <row r="36" spans="1:129" ht="10.5" customHeight="1" thickTop="1" thickBot="1">
      <c r="A36" s="119"/>
      <c r="B36" s="120"/>
      <c r="C36" s="104"/>
      <c r="D36" s="95"/>
      <c r="E36" s="95"/>
      <c r="F36" s="95"/>
      <c r="G36" s="33"/>
      <c r="H36" s="34"/>
      <c r="I36" s="34"/>
      <c r="J36" s="34"/>
      <c r="K36" s="34"/>
      <c r="L36" s="34"/>
      <c r="M36" s="34"/>
      <c r="N36" s="34"/>
      <c r="O36" s="34"/>
      <c r="P36" s="69"/>
      <c r="Q36" s="69"/>
      <c r="R36" s="69"/>
      <c r="S36" s="69"/>
      <c r="T36" s="69"/>
      <c r="U36" s="34"/>
      <c r="V36" s="34"/>
      <c r="W36" s="34"/>
      <c r="X36" s="34"/>
      <c r="Y36" s="34"/>
      <c r="Z36" s="34"/>
      <c r="AA36" s="34"/>
      <c r="AB36" s="132"/>
      <c r="AC36" s="132"/>
      <c r="AD36" s="34"/>
      <c r="AE36" s="34"/>
      <c r="AF36" s="34"/>
      <c r="AG36" s="34"/>
      <c r="AH36" s="34"/>
      <c r="AI36" s="34"/>
      <c r="AJ36" s="35"/>
      <c r="AK36" s="33"/>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5"/>
      <c r="BP36" s="33"/>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5"/>
      <c r="CT36" s="33"/>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5"/>
      <c r="DY36" s="19"/>
    </row>
    <row r="37" spans="1:129" ht="12" customHeight="1" thickTop="1" thickBot="1">
      <c r="A37" s="119" t="s">
        <v>39</v>
      </c>
      <c r="B37" s="120"/>
      <c r="C37" s="102" t="s">
        <v>42</v>
      </c>
      <c r="D37" s="93"/>
      <c r="E37" s="97">
        <f>SUM($G38:$DX38)</f>
        <v>0</v>
      </c>
      <c r="F37" s="93" t="s">
        <v>43</v>
      </c>
      <c r="G37" s="36"/>
      <c r="H37" s="37"/>
      <c r="I37" s="37"/>
      <c r="J37" s="37"/>
      <c r="K37" s="37"/>
      <c r="L37" s="37"/>
      <c r="M37" s="37"/>
      <c r="N37" s="37"/>
      <c r="O37" s="37"/>
      <c r="P37" s="70"/>
      <c r="Q37" s="70"/>
      <c r="R37" s="70"/>
      <c r="S37" s="70"/>
      <c r="T37" s="70"/>
      <c r="U37" s="37"/>
      <c r="V37" s="37"/>
      <c r="W37" s="37"/>
      <c r="X37" s="37"/>
      <c r="Y37" s="37"/>
      <c r="Z37" s="37"/>
      <c r="AA37" s="37"/>
      <c r="AB37" s="131"/>
      <c r="AC37" s="131"/>
      <c r="AD37" s="37"/>
      <c r="AE37" s="37"/>
      <c r="AF37" s="37"/>
      <c r="AG37" s="37"/>
      <c r="AH37" s="37"/>
      <c r="AI37" s="37"/>
      <c r="AJ37" s="38"/>
      <c r="AK37" s="36"/>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8"/>
      <c r="BP37" s="36"/>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8"/>
      <c r="CT37" s="36"/>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8"/>
      <c r="DY37" s="19"/>
    </row>
    <row r="38" spans="1:129" ht="22.5" customHeight="1" thickTop="1" thickBot="1">
      <c r="A38" s="119"/>
      <c r="B38" s="120"/>
      <c r="C38" s="103"/>
      <c r="D38" s="94"/>
      <c r="E38" s="94"/>
      <c r="F38" s="94"/>
      <c r="G38" s="30"/>
      <c r="H38" s="31"/>
      <c r="I38" s="31"/>
      <c r="J38" s="31"/>
      <c r="K38" s="31"/>
      <c r="L38" s="31"/>
      <c r="M38" s="31"/>
      <c r="N38" s="31"/>
      <c r="O38" s="31"/>
      <c r="P38" s="68"/>
      <c r="Q38" s="68"/>
      <c r="R38" s="68"/>
      <c r="S38" s="68"/>
      <c r="T38" s="68"/>
      <c r="U38" s="31"/>
      <c r="V38" s="31"/>
      <c r="W38" s="31"/>
      <c r="X38" s="31"/>
      <c r="Y38" s="31"/>
      <c r="Z38" s="31"/>
      <c r="AA38" s="31"/>
      <c r="AB38" s="133"/>
      <c r="AC38" s="133"/>
      <c r="AD38" s="31"/>
      <c r="AE38" s="31"/>
      <c r="AF38" s="31"/>
      <c r="AG38" s="31"/>
      <c r="AH38" s="31"/>
      <c r="AI38" s="31"/>
      <c r="AJ38" s="32"/>
      <c r="AK38" s="30"/>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2"/>
      <c r="BP38" s="30"/>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2"/>
      <c r="CT38" s="30"/>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2"/>
      <c r="DY38" s="19"/>
    </row>
    <row r="39" spans="1:129" ht="10.5" customHeight="1" thickTop="1" thickBot="1">
      <c r="A39" s="119"/>
      <c r="B39" s="120"/>
      <c r="C39" s="104"/>
      <c r="D39" s="137"/>
      <c r="E39" s="95"/>
      <c r="F39" s="95"/>
      <c r="G39" s="33"/>
      <c r="H39" s="34"/>
      <c r="I39" s="34"/>
      <c r="J39" s="34"/>
      <c r="K39" s="34"/>
      <c r="L39" s="34"/>
      <c r="M39" s="34"/>
      <c r="N39" s="34"/>
      <c r="O39" s="34"/>
      <c r="P39" s="69"/>
      <c r="Q39" s="69"/>
      <c r="R39" s="69"/>
      <c r="S39" s="69"/>
      <c r="T39" s="69"/>
      <c r="U39" s="34"/>
      <c r="V39" s="34"/>
      <c r="W39" s="34"/>
      <c r="X39" s="34"/>
      <c r="Y39" s="34"/>
      <c r="Z39" s="34"/>
      <c r="AA39" s="34"/>
      <c r="AB39" s="132"/>
      <c r="AC39" s="132"/>
      <c r="AD39" s="34"/>
      <c r="AE39" s="34"/>
      <c r="AF39" s="34"/>
      <c r="AG39" s="34"/>
      <c r="AH39" s="34"/>
      <c r="AI39" s="34"/>
      <c r="AJ39" s="35"/>
      <c r="AK39" s="33"/>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5"/>
      <c r="BP39" s="33"/>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5"/>
      <c r="CT39" s="33"/>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5"/>
      <c r="DY39" s="19"/>
    </row>
    <row r="40" spans="1:129" ht="12" customHeight="1" thickTop="1" thickBot="1">
      <c r="A40" s="119" t="s">
        <v>39</v>
      </c>
      <c r="B40" s="120"/>
      <c r="C40" s="102" t="s">
        <v>44</v>
      </c>
      <c r="D40" s="93"/>
      <c r="E40" s="97">
        <f>SUM($G41:$DX41)</f>
        <v>0</v>
      </c>
      <c r="F40" s="93" t="s">
        <v>45</v>
      </c>
      <c r="G40" s="36"/>
      <c r="H40" s="37"/>
      <c r="I40" s="37"/>
      <c r="J40" s="37"/>
      <c r="K40" s="37"/>
      <c r="L40" s="37"/>
      <c r="M40" s="37"/>
      <c r="N40" s="37"/>
      <c r="O40" s="37"/>
      <c r="P40" s="70"/>
      <c r="Q40" s="70"/>
      <c r="R40" s="70"/>
      <c r="S40" s="70"/>
      <c r="T40" s="70"/>
      <c r="U40" s="37"/>
      <c r="V40" s="37"/>
      <c r="W40" s="37"/>
      <c r="X40" s="37"/>
      <c r="Y40" s="37"/>
      <c r="Z40" s="37"/>
      <c r="AA40" s="37"/>
      <c r="AB40" s="131"/>
      <c r="AC40" s="131"/>
      <c r="AD40" s="37"/>
      <c r="AE40" s="37"/>
      <c r="AF40" s="37"/>
      <c r="AG40" s="37"/>
      <c r="AH40" s="37"/>
      <c r="AI40" s="37"/>
      <c r="AJ40" s="38"/>
      <c r="AK40" s="36"/>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8"/>
      <c r="BP40" s="36"/>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8"/>
      <c r="CT40" s="36"/>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8"/>
      <c r="DY40" s="19"/>
    </row>
    <row r="41" spans="1:129" ht="22.5" customHeight="1" thickTop="1" thickBot="1">
      <c r="A41" s="119"/>
      <c r="B41" s="120"/>
      <c r="C41" s="103"/>
      <c r="D41" s="106"/>
      <c r="E41" s="94"/>
      <c r="F41" s="94"/>
      <c r="G41" s="30"/>
      <c r="H41" s="31"/>
      <c r="I41" s="31"/>
      <c r="J41" s="31"/>
      <c r="K41" s="31"/>
      <c r="L41" s="31"/>
      <c r="M41" s="31"/>
      <c r="N41" s="31"/>
      <c r="O41" s="31"/>
      <c r="P41" s="68"/>
      <c r="Q41" s="68"/>
      <c r="R41" s="68"/>
      <c r="S41" s="68"/>
      <c r="T41" s="68"/>
      <c r="U41" s="31"/>
      <c r="V41" s="31"/>
      <c r="W41" s="31"/>
      <c r="X41" s="31"/>
      <c r="Y41" s="31"/>
      <c r="Z41" s="31"/>
      <c r="AA41" s="31"/>
      <c r="AB41" s="133"/>
      <c r="AC41" s="133"/>
      <c r="AD41" s="31"/>
      <c r="AE41" s="31"/>
      <c r="AF41" s="31"/>
      <c r="AG41" s="31"/>
      <c r="AH41" s="31"/>
      <c r="AI41" s="31"/>
      <c r="AJ41" s="32"/>
      <c r="AK41" s="30"/>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2"/>
      <c r="BP41" s="30"/>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2"/>
      <c r="CT41" s="30"/>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2"/>
      <c r="DY41" s="19"/>
    </row>
    <row r="42" spans="1:129" ht="10.5" customHeight="1" thickTop="1" thickBot="1">
      <c r="A42" s="119"/>
      <c r="B42" s="120"/>
      <c r="C42" s="104"/>
      <c r="D42" s="95"/>
      <c r="E42" s="95"/>
      <c r="F42" s="95"/>
      <c r="G42" s="33"/>
      <c r="H42" s="34"/>
      <c r="I42" s="34"/>
      <c r="J42" s="34"/>
      <c r="K42" s="34"/>
      <c r="L42" s="34"/>
      <c r="M42" s="34"/>
      <c r="N42" s="34"/>
      <c r="O42" s="34"/>
      <c r="P42" s="69"/>
      <c r="Q42" s="69"/>
      <c r="R42" s="69"/>
      <c r="S42" s="69"/>
      <c r="T42" s="69"/>
      <c r="U42" s="34"/>
      <c r="V42" s="34"/>
      <c r="W42" s="34"/>
      <c r="X42" s="34"/>
      <c r="Y42" s="34"/>
      <c r="Z42" s="34"/>
      <c r="AA42" s="34"/>
      <c r="AB42" s="132"/>
      <c r="AC42" s="132"/>
      <c r="AD42" s="34"/>
      <c r="AE42" s="34"/>
      <c r="AF42" s="34"/>
      <c r="AG42" s="34"/>
      <c r="AH42" s="34"/>
      <c r="AI42" s="34"/>
      <c r="AJ42" s="35"/>
      <c r="AK42" s="33"/>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5"/>
      <c r="BP42" s="33"/>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5"/>
      <c r="CT42" s="33"/>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5"/>
      <c r="DY42" s="19"/>
    </row>
    <row r="43" spans="1:129" ht="12" customHeight="1" thickTop="1" thickBot="1">
      <c r="A43" s="119" t="s">
        <v>46</v>
      </c>
      <c r="B43" s="120"/>
      <c r="C43" s="102" t="s">
        <v>47</v>
      </c>
      <c r="D43" s="93"/>
      <c r="E43" s="97">
        <f>SUM($G44:$DX44)</f>
        <v>0</v>
      </c>
      <c r="F43" s="93" t="s">
        <v>48</v>
      </c>
      <c r="G43" s="36"/>
      <c r="H43" s="37"/>
      <c r="I43" s="37"/>
      <c r="J43" s="37"/>
      <c r="K43" s="37"/>
      <c r="L43" s="37"/>
      <c r="M43" s="37"/>
      <c r="N43" s="37"/>
      <c r="O43" s="37"/>
      <c r="P43" s="70"/>
      <c r="Q43" s="70"/>
      <c r="R43" s="70"/>
      <c r="S43" s="70"/>
      <c r="T43" s="70"/>
      <c r="U43" s="37"/>
      <c r="V43" s="37"/>
      <c r="W43" s="37"/>
      <c r="X43" s="37"/>
      <c r="Y43" s="37"/>
      <c r="Z43" s="37"/>
      <c r="AA43" s="37"/>
      <c r="AB43" s="131"/>
      <c r="AC43" s="131"/>
      <c r="AD43" s="37"/>
      <c r="AE43" s="37"/>
      <c r="AF43" s="37"/>
      <c r="AG43" s="37"/>
      <c r="AH43" s="37"/>
      <c r="AI43" s="37"/>
      <c r="AJ43" s="38"/>
      <c r="AK43" s="36"/>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8"/>
      <c r="BP43" s="36"/>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8"/>
      <c r="CT43" s="36"/>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8"/>
      <c r="DY43" s="19"/>
    </row>
    <row r="44" spans="1:129" ht="22.5" customHeight="1" thickTop="1" thickBot="1">
      <c r="A44" s="119"/>
      <c r="B44" s="120"/>
      <c r="C44" s="103"/>
      <c r="D44" s="106"/>
      <c r="E44" s="94"/>
      <c r="F44" s="94"/>
      <c r="G44" s="30"/>
      <c r="H44" s="31"/>
      <c r="I44" s="31"/>
      <c r="J44" s="31"/>
      <c r="K44" s="31"/>
      <c r="L44" s="31"/>
      <c r="M44" s="31"/>
      <c r="N44" s="31"/>
      <c r="O44" s="31"/>
      <c r="P44" s="68"/>
      <c r="Q44" s="68"/>
      <c r="R44" s="68"/>
      <c r="S44" s="68"/>
      <c r="T44" s="68"/>
      <c r="U44" s="31"/>
      <c r="V44" s="31"/>
      <c r="W44" s="31"/>
      <c r="X44" s="31"/>
      <c r="Y44" s="31"/>
      <c r="Z44" s="31"/>
      <c r="AA44" s="31"/>
      <c r="AB44" s="133"/>
      <c r="AC44" s="133"/>
      <c r="AD44" s="31"/>
      <c r="AE44" s="31"/>
      <c r="AF44" s="31"/>
      <c r="AG44" s="31"/>
      <c r="AH44" s="31"/>
      <c r="AI44" s="31"/>
      <c r="AJ44" s="32"/>
      <c r="AK44" s="30"/>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2"/>
      <c r="BP44" s="30"/>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2"/>
      <c r="CT44" s="30"/>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2"/>
      <c r="DY44" s="19"/>
    </row>
    <row r="45" spans="1:129" ht="10.5" customHeight="1" thickTop="1" thickBot="1">
      <c r="A45" s="119"/>
      <c r="B45" s="120"/>
      <c r="C45" s="104"/>
      <c r="D45" s="95"/>
      <c r="E45" s="95"/>
      <c r="F45" s="95"/>
      <c r="G45" s="33"/>
      <c r="H45" s="34"/>
      <c r="I45" s="34"/>
      <c r="J45" s="34"/>
      <c r="K45" s="34"/>
      <c r="L45" s="34"/>
      <c r="M45" s="34"/>
      <c r="N45" s="34"/>
      <c r="O45" s="34"/>
      <c r="P45" s="69"/>
      <c r="Q45" s="69"/>
      <c r="R45" s="69"/>
      <c r="S45" s="69"/>
      <c r="T45" s="69"/>
      <c r="U45" s="34"/>
      <c r="V45" s="34"/>
      <c r="W45" s="34"/>
      <c r="X45" s="34"/>
      <c r="Y45" s="34"/>
      <c r="Z45" s="34"/>
      <c r="AA45" s="34"/>
      <c r="AB45" s="132"/>
      <c r="AC45" s="132"/>
      <c r="AD45" s="34"/>
      <c r="AE45" s="34"/>
      <c r="AF45" s="34"/>
      <c r="AG45" s="34"/>
      <c r="AH45" s="34"/>
      <c r="AI45" s="34"/>
      <c r="AJ45" s="35"/>
      <c r="AK45" s="33"/>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5"/>
      <c r="BP45" s="33"/>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5"/>
      <c r="CT45" s="33"/>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5"/>
      <c r="DY45" s="19"/>
    </row>
    <row r="46" spans="1:129" ht="12" customHeight="1" thickTop="1" thickBot="1">
      <c r="A46" s="119"/>
      <c r="B46" s="120"/>
      <c r="C46" s="102"/>
      <c r="D46" s="93"/>
      <c r="E46" s="97">
        <f>SUM($G47:$DX47)</f>
        <v>0</v>
      </c>
      <c r="F46" s="93"/>
      <c r="G46" s="36"/>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8"/>
      <c r="AK46" s="36"/>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8"/>
      <c r="BP46" s="36"/>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8"/>
      <c r="CT46" s="36"/>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8"/>
      <c r="DY46" s="19"/>
    </row>
    <row r="47" spans="1:129" ht="22.5" customHeight="1" thickTop="1" thickBot="1">
      <c r="A47" s="119"/>
      <c r="B47" s="120"/>
      <c r="C47" s="103"/>
      <c r="D47" s="106"/>
      <c r="E47" s="94"/>
      <c r="F47" s="94"/>
      <c r="G47" s="30"/>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2"/>
      <c r="AK47" s="30"/>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2"/>
      <c r="BP47" s="30"/>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2"/>
      <c r="CT47" s="30"/>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2"/>
      <c r="DY47" s="19"/>
    </row>
    <row r="48" spans="1:129" ht="10.5" customHeight="1" thickTop="1" thickBot="1">
      <c r="A48" s="119"/>
      <c r="B48" s="120"/>
      <c r="C48" s="104"/>
      <c r="D48" s="95"/>
      <c r="E48" s="95"/>
      <c r="F48" s="95"/>
      <c r="G48" s="33"/>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5"/>
      <c r="AK48" s="33"/>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5"/>
      <c r="BP48" s="33"/>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5"/>
      <c r="CT48" s="33"/>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5"/>
      <c r="DY48" s="19"/>
    </row>
    <row r="49" spans="1:129" ht="12" customHeight="1" thickTop="1" thickBot="1">
      <c r="A49" s="119"/>
      <c r="B49" s="120"/>
      <c r="C49" s="102"/>
      <c r="D49" s="93"/>
      <c r="E49" s="121">
        <f>SUM($G50:$DX50)</f>
        <v>0</v>
      </c>
      <c r="F49" s="93"/>
      <c r="G49" s="36"/>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8"/>
      <c r="AK49" s="36"/>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8"/>
      <c r="BP49" s="36"/>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8"/>
      <c r="CT49" s="36"/>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8"/>
      <c r="DY49" s="19"/>
    </row>
    <row r="50" spans="1:129" ht="22.5" customHeight="1" thickTop="1" thickBot="1">
      <c r="A50" s="119"/>
      <c r="B50" s="120"/>
      <c r="C50" s="103"/>
      <c r="D50" s="106"/>
      <c r="E50" s="94"/>
      <c r="F50" s="94"/>
      <c r="G50" s="30"/>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2"/>
      <c r="AK50" s="30"/>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2"/>
      <c r="BP50" s="30"/>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2"/>
      <c r="CT50" s="30"/>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2"/>
      <c r="DY50" s="19"/>
    </row>
    <row r="51" spans="1:129" ht="10.5" customHeight="1" thickTop="1" thickBot="1">
      <c r="A51" s="129"/>
      <c r="B51" s="130"/>
      <c r="C51" s="125"/>
      <c r="D51" s="96"/>
      <c r="E51" s="96"/>
      <c r="F51" s="96"/>
      <c r="G51" s="39"/>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1"/>
      <c r="AK51" s="39"/>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1"/>
      <c r="BP51" s="39"/>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1"/>
      <c r="CT51" s="39"/>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1"/>
      <c r="DY51" s="19"/>
    </row>
    <row r="52" spans="1:129" ht="10.5" customHeight="1" thickBot="1">
      <c r="A52" s="52"/>
      <c r="B52" s="52"/>
      <c r="C52" s="52"/>
      <c r="D52" s="50"/>
      <c r="E52" s="50"/>
      <c r="F52" s="50"/>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2"/>
    </row>
    <row r="53" spans="1:129" ht="35.25" thickBot="1">
      <c r="A53" s="52"/>
      <c r="B53" s="52"/>
      <c r="C53" s="52"/>
      <c r="D53" s="57" t="s">
        <v>49</v>
      </c>
      <c r="E53" s="58">
        <f>SUM(E7:E49)</f>
        <v>186</v>
      </c>
      <c r="F53" s="56" t="s">
        <v>50</v>
      </c>
      <c r="G53" s="53">
        <f t="shared" ref="G53:AL53" si="8">SUM(G$7:G$51)</f>
        <v>0</v>
      </c>
      <c r="H53" s="54">
        <f t="shared" si="8"/>
        <v>0</v>
      </c>
      <c r="I53" s="54">
        <f t="shared" si="8"/>
        <v>8</v>
      </c>
      <c r="J53" s="54">
        <f t="shared" si="8"/>
        <v>8</v>
      </c>
      <c r="K53" s="54">
        <f t="shared" si="8"/>
        <v>8</v>
      </c>
      <c r="L53" s="54">
        <f t="shared" si="8"/>
        <v>0</v>
      </c>
      <c r="M53" s="54">
        <f t="shared" si="8"/>
        <v>4</v>
      </c>
      <c r="N53" s="54">
        <f t="shared" si="8"/>
        <v>0</v>
      </c>
      <c r="O53" s="54">
        <f t="shared" si="8"/>
        <v>0</v>
      </c>
      <c r="P53" s="54">
        <f t="shared" si="8"/>
        <v>0</v>
      </c>
      <c r="Q53" s="54">
        <f t="shared" si="8"/>
        <v>0</v>
      </c>
      <c r="R53" s="54">
        <f t="shared" si="8"/>
        <v>0</v>
      </c>
      <c r="S53" s="54">
        <f t="shared" si="8"/>
        <v>0</v>
      </c>
      <c r="T53" s="54">
        <f t="shared" si="8"/>
        <v>0</v>
      </c>
      <c r="U53" s="54">
        <f t="shared" si="8"/>
        <v>0</v>
      </c>
      <c r="V53" s="54">
        <f t="shared" si="8"/>
        <v>0</v>
      </c>
      <c r="W53" s="54">
        <f t="shared" si="8"/>
        <v>32</v>
      </c>
      <c r="X53" s="54">
        <f t="shared" si="8"/>
        <v>32</v>
      </c>
      <c r="Y53" s="54">
        <f t="shared" si="8"/>
        <v>32</v>
      </c>
      <c r="Z53" s="54">
        <f t="shared" si="8"/>
        <v>24</v>
      </c>
      <c r="AA53" s="54">
        <f t="shared" si="8"/>
        <v>16</v>
      </c>
      <c r="AB53" s="54">
        <f t="shared" si="8"/>
        <v>0</v>
      </c>
      <c r="AC53" s="54">
        <f>SUM(AC$7:AC$51)</f>
        <v>0</v>
      </c>
      <c r="AD53" s="54">
        <f t="shared" si="8"/>
        <v>4</v>
      </c>
      <c r="AE53" s="54">
        <f t="shared" si="8"/>
        <v>4</v>
      </c>
      <c r="AF53" s="54">
        <f t="shared" si="8"/>
        <v>4</v>
      </c>
      <c r="AG53" s="54">
        <f t="shared" si="8"/>
        <v>4</v>
      </c>
      <c r="AH53" s="54">
        <f t="shared" si="8"/>
        <v>6</v>
      </c>
      <c r="AI53" s="54">
        <f t="shared" si="8"/>
        <v>0</v>
      </c>
      <c r="AJ53" s="54">
        <f t="shared" si="8"/>
        <v>0</v>
      </c>
      <c r="AK53" s="54">
        <f t="shared" si="8"/>
        <v>0</v>
      </c>
      <c r="AL53" s="54">
        <f t="shared" si="8"/>
        <v>0</v>
      </c>
      <c r="AM53" s="54">
        <f t="shared" ref="AM53:BS53" si="9">SUM(AM$7:AM$51)</f>
        <v>0</v>
      </c>
      <c r="AN53" s="54">
        <f t="shared" si="9"/>
        <v>0</v>
      </c>
      <c r="AO53" s="54">
        <f t="shared" si="9"/>
        <v>0</v>
      </c>
      <c r="AP53" s="54">
        <f t="shared" si="9"/>
        <v>0</v>
      </c>
      <c r="AQ53" s="54">
        <f t="shared" si="9"/>
        <v>0</v>
      </c>
      <c r="AR53" s="54">
        <f t="shared" si="9"/>
        <v>0</v>
      </c>
      <c r="AS53" s="54">
        <f t="shared" si="9"/>
        <v>0</v>
      </c>
      <c r="AT53" s="54">
        <f t="shared" si="9"/>
        <v>0</v>
      </c>
      <c r="AU53" s="54">
        <f t="shared" si="9"/>
        <v>0</v>
      </c>
      <c r="AV53" s="54">
        <f t="shared" si="9"/>
        <v>0</v>
      </c>
      <c r="AW53" s="54">
        <f t="shared" si="9"/>
        <v>0</v>
      </c>
      <c r="AX53" s="54">
        <f t="shared" si="9"/>
        <v>0</v>
      </c>
      <c r="AY53" s="54">
        <f t="shared" si="9"/>
        <v>0</v>
      </c>
      <c r="AZ53" s="54">
        <f t="shared" si="9"/>
        <v>0</v>
      </c>
      <c r="BA53" s="54">
        <f t="shared" si="9"/>
        <v>0</v>
      </c>
      <c r="BB53" s="54">
        <f t="shared" si="9"/>
        <v>0</v>
      </c>
      <c r="BC53" s="54">
        <f t="shared" si="9"/>
        <v>0</v>
      </c>
      <c r="BD53" s="54">
        <f t="shared" si="9"/>
        <v>0</v>
      </c>
      <c r="BE53" s="54">
        <f t="shared" si="9"/>
        <v>0</v>
      </c>
      <c r="BF53" s="54">
        <f t="shared" si="9"/>
        <v>0</v>
      </c>
      <c r="BG53" s="54">
        <f t="shared" si="9"/>
        <v>0</v>
      </c>
      <c r="BH53" s="54">
        <f t="shared" si="9"/>
        <v>0</v>
      </c>
      <c r="BI53" s="54">
        <f t="shared" si="9"/>
        <v>0</v>
      </c>
      <c r="BJ53" s="54">
        <f t="shared" si="9"/>
        <v>0</v>
      </c>
      <c r="BK53" s="54">
        <f t="shared" si="9"/>
        <v>0</v>
      </c>
      <c r="BL53" s="54">
        <f t="shared" si="9"/>
        <v>0</v>
      </c>
      <c r="BM53" s="54">
        <f t="shared" si="9"/>
        <v>0</v>
      </c>
      <c r="BN53" s="54">
        <f t="shared" si="9"/>
        <v>0</v>
      </c>
      <c r="BO53" s="54">
        <f t="shared" si="9"/>
        <v>0</v>
      </c>
      <c r="BP53" s="54">
        <f t="shared" si="9"/>
        <v>0</v>
      </c>
      <c r="BQ53" s="54">
        <f t="shared" si="9"/>
        <v>0</v>
      </c>
      <c r="BR53" s="54">
        <f t="shared" si="9"/>
        <v>0</v>
      </c>
      <c r="BS53" s="54">
        <f t="shared" si="9"/>
        <v>0</v>
      </c>
      <c r="BT53" s="54">
        <f t="shared" ref="BT53:DX53" si="10">SUM(BT$7:BT$51)</f>
        <v>0</v>
      </c>
      <c r="BU53" s="54">
        <f t="shared" si="10"/>
        <v>0</v>
      </c>
      <c r="BV53" s="54">
        <f t="shared" si="10"/>
        <v>0</v>
      </c>
      <c r="BW53" s="54">
        <f t="shared" si="10"/>
        <v>0</v>
      </c>
      <c r="BX53" s="54">
        <f t="shared" si="10"/>
        <v>0</v>
      </c>
      <c r="BY53" s="54">
        <f t="shared" si="10"/>
        <v>0</v>
      </c>
      <c r="BZ53" s="54">
        <f t="shared" si="10"/>
        <v>0</v>
      </c>
      <c r="CA53" s="54">
        <f t="shared" si="10"/>
        <v>0</v>
      </c>
      <c r="CB53" s="54">
        <f t="shared" si="10"/>
        <v>0</v>
      </c>
      <c r="CC53" s="54">
        <f t="shared" si="10"/>
        <v>0</v>
      </c>
      <c r="CD53" s="54">
        <f t="shared" si="10"/>
        <v>0</v>
      </c>
      <c r="CE53" s="54">
        <f t="shared" si="10"/>
        <v>0</v>
      </c>
      <c r="CF53" s="54">
        <f t="shared" si="10"/>
        <v>0</v>
      </c>
      <c r="CG53" s="54">
        <f t="shared" si="10"/>
        <v>0</v>
      </c>
      <c r="CH53" s="54">
        <f t="shared" si="10"/>
        <v>0</v>
      </c>
      <c r="CI53" s="54">
        <f t="shared" si="10"/>
        <v>0</v>
      </c>
      <c r="CJ53" s="54">
        <f t="shared" si="10"/>
        <v>0</v>
      </c>
      <c r="CK53" s="54">
        <f t="shared" si="10"/>
        <v>0</v>
      </c>
      <c r="CL53" s="54">
        <f t="shared" si="10"/>
        <v>0</v>
      </c>
      <c r="CM53" s="54">
        <f t="shared" si="10"/>
        <v>0</v>
      </c>
      <c r="CN53" s="54">
        <f t="shared" si="10"/>
        <v>0</v>
      </c>
      <c r="CO53" s="54">
        <f t="shared" si="10"/>
        <v>0</v>
      </c>
      <c r="CP53" s="54">
        <f t="shared" si="10"/>
        <v>0</v>
      </c>
      <c r="CQ53" s="54">
        <f t="shared" si="10"/>
        <v>0</v>
      </c>
      <c r="CR53" s="54">
        <f t="shared" si="10"/>
        <v>0</v>
      </c>
      <c r="CS53" s="54">
        <f t="shared" si="10"/>
        <v>0</v>
      </c>
      <c r="CT53" s="54">
        <f t="shared" si="10"/>
        <v>0</v>
      </c>
      <c r="CU53" s="54">
        <f t="shared" si="10"/>
        <v>0</v>
      </c>
      <c r="CV53" s="54">
        <f t="shared" si="10"/>
        <v>0</v>
      </c>
      <c r="CW53" s="54">
        <f t="shared" si="10"/>
        <v>0</v>
      </c>
      <c r="CX53" s="54">
        <f t="shared" si="10"/>
        <v>0</v>
      </c>
      <c r="CY53" s="54">
        <f t="shared" si="10"/>
        <v>0</v>
      </c>
      <c r="CZ53" s="54">
        <f t="shared" si="10"/>
        <v>0</v>
      </c>
      <c r="DA53" s="54">
        <f t="shared" si="10"/>
        <v>0</v>
      </c>
      <c r="DB53" s="54">
        <f t="shared" si="10"/>
        <v>0</v>
      </c>
      <c r="DC53" s="54">
        <f t="shared" si="10"/>
        <v>0</v>
      </c>
      <c r="DD53" s="54">
        <f t="shared" si="10"/>
        <v>0</v>
      </c>
      <c r="DE53" s="54">
        <f t="shared" si="10"/>
        <v>0</v>
      </c>
      <c r="DF53" s="54">
        <f t="shared" si="10"/>
        <v>0</v>
      </c>
      <c r="DG53" s="54">
        <f t="shared" si="10"/>
        <v>0</v>
      </c>
      <c r="DH53" s="54">
        <f t="shared" si="10"/>
        <v>0</v>
      </c>
      <c r="DI53" s="54">
        <f t="shared" si="10"/>
        <v>0</v>
      </c>
      <c r="DJ53" s="54">
        <f t="shared" si="10"/>
        <v>0</v>
      </c>
      <c r="DK53" s="54">
        <f t="shared" si="10"/>
        <v>0</v>
      </c>
      <c r="DL53" s="54">
        <f t="shared" si="10"/>
        <v>0</v>
      </c>
      <c r="DM53" s="54">
        <f t="shared" si="10"/>
        <v>0</v>
      </c>
      <c r="DN53" s="54">
        <f t="shared" si="10"/>
        <v>0</v>
      </c>
      <c r="DO53" s="54">
        <f t="shared" si="10"/>
        <v>0</v>
      </c>
      <c r="DP53" s="54">
        <f t="shared" si="10"/>
        <v>0</v>
      </c>
      <c r="DQ53" s="54">
        <f t="shared" si="10"/>
        <v>0</v>
      </c>
      <c r="DR53" s="54">
        <f t="shared" si="10"/>
        <v>0</v>
      </c>
      <c r="DS53" s="54">
        <f t="shared" si="10"/>
        <v>0</v>
      </c>
      <c r="DT53" s="54">
        <f t="shared" si="10"/>
        <v>0</v>
      </c>
      <c r="DU53" s="54">
        <f t="shared" si="10"/>
        <v>0</v>
      </c>
      <c r="DV53" s="54">
        <f t="shared" si="10"/>
        <v>0</v>
      </c>
      <c r="DW53" s="54">
        <f t="shared" si="10"/>
        <v>0</v>
      </c>
      <c r="DX53" s="55">
        <f t="shared" si="10"/>
        <v>0</v>
      </c>
      <c r="DY53" s="2"/>
    </row>
    <row r="54" spans="1:129">
      <c r="G54" s="48" t="str">
        <f>IF(COUNTA(全体予定!E9),"有","無")</f>
        <v>無</v>
      </c>
      <c r="H54" s="48" t="str">
        <f>IF(COUNTA(全体予定!F9),"有","無")</f>
        <v>無</v>
      </c>
      <c r="I54" s="48" t="str">
        <f>IF(COUNTA(全体予定!G9),"有","無")</f>
        <v>無</v>
      </c>
      <c r="J54" s="48" t="str">
        <f>IF(COUNTA(全体予定!H9),"有","無")</f>
        <v>無</v>
      </c>
      <c r="K54" s="48" t="str">
        <f>IF(COUNTA(全体予定!I9),"有","無")</f>
        <v>無</v>
      </c>
      <c r="L54" s="48" t="str">
        <f>IF(COUNTA(全体予定!J9),"有","無")</f>
        <v>無</v>
      </c>
      <c r="M54" s="48" t="str">
        <f>IF(COUNTA(全体予定!K9),"有","無")</f>
        <v>無</v>
      </c>
      <c r="N54" s="48" t="str">
        <f>IF(COUNTA(全体予定!L9),"有","無")</f>
        <v>無</v>
      </c>
      <c r="O54" s="48" t="str">
        <f>IF(COUNTA(全体予定!M9),"有","無")</f>
        <v>無</v>
      </c>
      <c r="P54" s="48" t="str">
        <f>IF(COUNTA(全体予定!N9),"有","無")</f>
        <v>無</v>
      </c>
      <c r="Q54" s="48" t="str">
        <f>IF(COUNTA(全体予定!O9),"有","無")</f>
        <v>無</v>
      </c>
      <c r="R54" s="48" t="str">
        <f>IF(COUNTA(全体予定!P9),"有","無")</f>
        <v>無</v>
      </c>
      <c r="S54" s="48" t="str">
        <f>IF(COUNTA(全体予定!Q9),"有","無")</f>
        <v>無</v>
      </c>
      <c r="T54" s="48" t="str">
        <f>IF(COUNTA(全体予定!R9),"有","無")</f>
        <v>無</v>
      </c>
      <c r="U54" s="48" t="str">
        <f>IF(COUNTA(全体予定!S9),"有","無")</f>
        <v>無</v>
      </c>
      <c r="V54" s="48" t="str">
        <f>IF(COUNTA(全体予定!T9),"有","無")</f>
        <v>無</v>
      </c>
      <c r="W54" s="48" t="str">
        <f>IF(COUNTA(全体予定!U9),"有","無")</f>
        <v>無</v>
      </c>
      <c r="X54" s="48" t="str">
        <f>IF(COUNTA(全体予定!V9),"有","無")</f>
        <v>無</v>
      </c>
      <c r="Y54" s="48" t="str">
        <f>IF(COUNTA(全体予定!W9),"有","無")</f>
        <v>無</v>
      </c>
      <c r="Z54" s="48" t="str">
        <f>IF(COUNTA(全体予定!X9),"有","無")</f>
        <v>無</v>
      </c>
      <c r="AA54" s="48" t="str">
        <f>IF(COUNTA(全体予定!Y9),"有","無")</f>
        <v>無</v>
      </c>
      <c r="AB54" s="48" t="str">
        <f>IF(COUNTA(全体予定!Z9),"有","無")</f>
        <v>無</v>
      </c>
      <c r="AC54" s="48" t="str">
        <f>IF(COUNTA(全体予定!AA9),"有","無")</f>
        <v>無</v>
      </c>
      <c r="AD54" s="48" t="str">
        <f>IF(COUNTA(全体予定!AB9),"有","無")</f>
        <v>無</v>
      </c>
      <c r="AE54" s="48" t="str">
        <f>IF(COUNTA(全体予定!AC9),"有","無")</f>
        <v>無</v>
      </c>
      <c r="AF54" s="48" t="str">
        <f>IF(COUNTA(全体予定!AD9),"有","無")</f>
        <v>無</v>
      </c>
      <c r="AG54" s="48" t="str">
        <f>IF(COUNTA(全体予定!AE9),"有","無")</f>
        <v>無</v>
      </c>
      <c r="AH54" s="48" t="str">
        <f>IF(COUNTA(全体予定!AF9),"有","無")</f>
        <v>無</v>
      </c>
      <c r="AI54" s="48" t="str">
        <f>IF(COUNTA(全体予定!AG9),"有","無")</f>
        <v>無</v>
      </c>
      <c r="AJ54" s="48" t="str">
        <f>IF(COUNTA(全体予定!AH9),"有","無")</f>
        <v>無</v>
      </c>
      <c r="AK54" s="48" t="str">
        <f>IF(COUNTA(全体予定!AI9),"有","無")</f>
        <v>無</v>
      </c>
      <c r="AL54" s="48" t="str">
        <f>IF(COUNTA(全体予定!AJ9),"有","無")</f>
        <v>無</v>
      </c>
      <c r="AM54" s="48" t="str">
        <f>IF(COUNTA(全体予定!AK9),"有","無")</f>
        <v>無</v>
      </c>
      <c r="AN54" s="48" t="str">
        <f>IF(COUNTA(全体予定!AL9),"有","無")</f>
        <v>無</v>
      </c>
      <c r="AO54" s="48" t="str">
        <f>IF(COUNTA(全体予定!AM9),"有","無")</f>
        <v>無</v>
      </c>
      <c r="AP54" s="48" t="str">
        <f>IF(COUNTA(全体予定!AN9),"有","無")</f>
        <v>無</v>
      </c>
      <c r="AQ54" s="48" t="str">
        <f>IF(COUNTA(全体予定!AO9),"有","無")</f>
        <v>無</v>
      </c>
      <c r="AR54" s="48" t="str">
        <f>IF(COUNTA(全体予定!AP9),"有","無")</f>
        <v>無</v>
      </c>
      <c r="AS54" s="48" t="str">
        <f>IF(COUNTA(全体予定!AQ9),"有","無")</f>
        <v>無</v>
      </c>
      <c r="AT54" s="48" t="str">
        <f>IF(COUNTA(全体予定!AR9),"有","無")</f>
        <v>無</v>
      </c>
      <c r="AU54" s="48" t="str">
        <f>IF(COUNTA(全体予定!AS9),"有","無")</f>
        <v>無</v>
      </c>
      <c r="AV54" s="48" t="str">
        <f>IF(COUNTA(全体予定!AT9),"有","無")</f>
        <v>無</v>
      </c>
      <c r="AW54" s="48" t="str">
        <f>IF(COUNTA(全体予定!AU9),"有","無")</f>
        <v>無</v>
      </c>
      <c r="AX54" s="48" t="str">
        <f>IF(COUNTA(全体予定!AV9),"有","無")</f>
        <v>無</v>
      </c>
      <c r="AY54" s="48" t="str">
        <f>IF(COUNTA(全体予定!AW9),"有","無")</f>
        <v>無</v>
      </c>
      <c r="AZ54" s="48" t="str">
        <f>IF(COUNTA(全体予定!AX9),"有","無")</f>
        <v>無</v>
      </c>
      <c r="BA54" s="48" t="str">
        <f>IF(COUNTA(全体予定!AY9),"有","無")</f>
        <v>無</v>
      </c>
      <c r="BB54" s="48" t="str">
        <f>IF(COUNTA(全体予定!AZ9),"有","無")</f>
        <v>無</v>
      </c>
      <c r="BC54" s="48" t="str">
        <f>IF(COUNTA(全体予定!BA9),"有","無")</f>
        <v>無</v>
      </c>
      <c r="BD54" s="48" t="str">
        <f>IF(COUNTA(全体予定!BB9),"有","無")</f>
        <v>無</v>
      </c>
      <c r="BE54" s="48" t="str">
        <f>IF(COUNTA(全体予定!BC9),"有","無")</f>
        <v>無</v>
      </c>
      <c r="BF54" s="48" t="str">
        <f>IF(COUNTA(全体予定!BD9),"有","無")</f>
        <v>無</v>
      </c>
      <c r="BG54" s="48" t="str">
        <f>IF(COUNTA(全体予定!BE9),"有","無")</f>
        <v>無</v>
      </c>
      <c r="BH54" s="48" t="str">
        <f>IF(COUNTA(全体予定!BF9),"有","無")</f>
        <v>無</v>
      </c>
      <c r="BI54" s="48" t="str">
        <f>IF(COUNTA(全体予定!BG9),"有","無")</f>
        <v>無</v>
      </c>
      <c r="BJ54" s="48" t="str">
        <f>IF(COUNTA(全体予定!BH9),"有","無")</f>
        <v>無</v>
      </c>
      <c r="BK54" s="48" t="str">
        <f>IF(COUNTA(全体予定!BI9),"有","無")</f>
        <v>無</v>
      </c>
      <c r="BL54" s="48" t="str">
        <f>IF(COUNTA(全体予定!BJ9),"有","無")</f>
        <v>無</v>
      </c>
      <c r="BM54" s="48" t="str">
        <f>IF(COUNTA(全体予定!BK9),"有","無")</f>
        <v>無</v>
      </c>
      <c r="BN54" s="48" t="str">
        <f>IF(COUNTA(全体予定!BL9),"有","無")</f>
        <v>無</v>
      </c>
      <c r="BO54" s="49" t="str">
        <f>IF(COUNTA(全体予定!BM9),"有","無")</f>
        <v>無</v>
      </c>
      <c r="BP54" s="48" t="str">
        <f>IF(COUNTA(全体予定!BN9),"有","無")</f>
        <v>無</v>
      </c>
      <c r="BQ54" s="48" t="str">
        <f>IF(COUNTA(全体予定!BO9),"有","無")</f>
        <v>無</v>
      </c>
      <c r="BR54" s="48" t="str">
        <f>IF(COUNTA(全体予定!BP9),"有","無")</f>
        <v>無</v>
      </c>
      <c r="BS54" s="48" t="str">
        <f>IF(COUNTA(全体予定!BQ9),"有","無")</f>
        <v>無</v>
      </c>
      <c r="BT54" s="48" t="str">
        <f>IF(COUNTA(全体予定!BR9),"有","無")</f>
        <v>無</v>
      </c>
      <c r="BU54" s="48" t="str">
        <f>IF(COUNTA(全体予定!BS9),"有","無")</f>
        <v>無</v>
      </c>
      <c r="BV54" s="48" t="str">
        <f>IF(COUNTA(全体予定!BT9),"有","無")</f>
        <v>無</v>
      </c>
      <c r="BW54" s="48" t="str">
        <f>IF(COUNTA(全体予定!BU9),"有","無")</f>
        <v>無</v>
      </c>
      <c r="BX54" s="48" t="str">
        <f>IF(COUNTA(全体予定!BV9),"有","無")</f>
        <v>無</v>
      </c>
      <c r="BY54" s="48" t="str">
        <f>IF(COUNTA(全体予定!BW9),"有","無")</f>
        <v>無</v>
      </c>
      <c r="BZ54" s="48" t="str">
        <f>IF(COUNTA(全体予定!BX9),"有","無")</f>
        <v>無</v>
      </c>
      <c r="CA54" s="48" t="str">
        <f>IF(COUNTA(全体予定!BY9),"有","無")</f>
        <v>無</v>
      </c>
      <c r="CB54" s="48" t="str">
        <f>IF(COUNTA(全体予定!BZ9),"有","無")</f>
        <v>無</v>
      </c>
      <c r="CC54" s="48" t="str">
        <f>IF(COUNTA(全体予定!CA9),"有","無")</f>
        <v>無</v>
      </c>
      <c r="CD54" s="48" t="str">
        <f>IF(COUNTA(全体予定!CB9),"有","無")</f>
        <v>無</v>
      </c>
      <c r="CE54" s="48" t="str">
        <f>IF(COUNTA(全体予定!CC9),"有","無")</f>
        <v>無</v>
      </c>
      <c r="CF54" s="48" t="str">
        <f>IF(COUNTA(全体予定!CD9),"有","無")</f>
        <v>無</v>
      </c>
      <c r="CG54" s="48" t="str">
        <f>IF(COUNTA(全体予定!CE9),"有","無")</f>
        <v>無</v>
      </c>
      <c r="CH54" s="48" t="str">
        <f>IF(COUNTA(全体予定!CF9),"有","無")</f>
        <v>無</v>
      </c>
      <c r="CI54" s="48" t="str">
        <f>IF(COUNTA(全体予定!CG9),"有","無")</f>
        <v>無</v>
      </c>
      <c r="CJ54" s="48" t="str">
        <f>IF(COUNTA(全体予定!CH9),"有","無")</f>
        <v>無</v>
      </c>
      <c r="CK54" s="48" t="str">
        <f>IF(COUNTA(全体予定!CI9),"有","無")</f>
        <v>無</v>
      </c>
      <c r="CL54" s="48" t="str">
        <f>IF(COUNTA(全体予定!CJ9),"有","無")</f>
        <v>無</v>
      </c>
      <c r="CM54" s="48" t="str">
        <f>IF(COUNTA(全体予定!CK9),"有","無")</f>
        <v>無</v>
      </c>
      <c r="CN54" s="48" t="str">
        <f>IF(COUNTA(全体予定!CL9),"有","無")</f>
        <v>無</v>
      </c>
      <c r="CO54" s="48" t="str">
        <f>IF(COUNTA(全体予定!CM9),"有","無")</f>
        <v>無</v>
      </c>
      <c r="CP54" s="48" t="str">
        <f>IF(COUNTA(全体予定!CN9),"有","無")</f>
        <v>無</v>
      </c>
      <c r="CQ54" s="48" t="str">
        <f>IF(COUNTA(全体予定!CO9),"有","無")</f>
        <v>無</v>
      </c>
      <c r="CR54" s="48" t="str">
        <f>IF(COUNTA(全体予定!CP9),"有","無")</f>
        <v>無</v>
      </c>
      <c r="CS54" s="48" t="str">
        <f>IF(COUNTA(全体予定!CQ9),"有","無")</f>
        <v>無</v>
      </c>
      <c r="CT54" s="48" t="str">
        <f>IF(COUNTA(全体予定!CR9),"有","無")</f>
        <v>無</v>
      </c>
      <c r="CU54" s="48" t="str">
        <f>IF(COUNTA(全体予定!CS9),"有","無")</f>
        <v>無</v>
      </c>
      <c r="CV54" s="48" t="str">
        <f>IF(COUNTA(全体予定!CT9),"有","無")</f>
        <v>無</v>
      </c>
      <c r="CW54" s="48" t="str">
        <f>IF(COUNTA(全体予定!CU9),"有","無")</f>
        <v>無</v>
      </c>
      <c r="CX54" s="48" t="str">
        <f>IF(COUNTA(全体予定!CV9),"有","無")</f>
        <v>無</v>
      </c>
      <c r="CY54" s="48" t="str">
        <f>IF(COUNTA(全体予定!CW9),"有","無")</f>
        <v>無</v>
      </c>
      <c r="CZ54" s="48" t="str">
        <f>IF(COUNTA(全体予定!CX9),"有","無")</f>
        <v>無</v>
      </c>
      <c r="DA54" s="48" t="str">
        <f>IF(COUNTA(全体予定!CY9),"有","無")</f>
        <v>無</v>
      </c>
      <c r="DB54" s="48" t="str">
        <f>IF(COUNTA(全体予定!CZ9),"有","無")</f>
        <v>無</v>
      </c>
      <c r="DC54" s="48" t="str">
        <f>IF(COUNTA(全体予定!DA9),"有","無")</f>
        <v>無</v>
      </c>
      <c r="DD54" s="48" t="str">
        <f>IF(COUNTA(全体予定!DB9),"有","無")</f>
        <v>無</v>
      </c>
      <c r="DE54" s="48" t="str">
        <f>IF(COUNTA(全体予定!DC9),"有","無")</f>
        <v>無</v>
      </c>
      <c r="DF54" s="48" t="str">
        <f>IF(COUNTA(全体予定!DD9),"有","無")</f>
        <v>無</v>
      </c>
      <c r="DG54" s="48" t="str">
        <f>IF(COUNTA(全体予定!DE9),"有","無")</f>
        <v>無</v>
      </c>
      <c r="DH54" s="48" t="str">
        <f>IF(COUNTA(全体予定!DF9),"有","無")</f>
        <v>無</v>
      </c>
      <c r="DI54" s="48" t="str">
        <f>IF(COUNTA(全体予定!DG9),"有","無")</f>
        <v>無</v>
      </c>
      <c r="DJ54" s="48" t="str">
        <f>IF(COUNTA(全体予定!DH9),"有","無")</f>
        <v>無</v>
      </c>
      <c r="DK54" s="48" t="str">
        <f>IF(COUNTA(全体予定!DI9),"有","無")</f>
        <v>無</v>
      </c>
      <c r="DL54" s="48" t="str">
        <f>IF(COUNTA(全体予定!DJ9),"有","無")</f>
        <v>無</v>
      </c>
      <c r="DM54" s="48" t="str">
        <f>IF(COUNTA(全体予定!DK9),"有","無")</f>
        <v>無</v>
      </c>
      <c r="DN54" s="48" t="str">
        <f>IF(COUNTA(全体予定!DL9),"有","無")</f>
        <v>無</v>
      </c>
      <c r="DO54" s="48" t="str">
        <f>IF(COUNTA(全体予定!DM9),"有","無")</f>
        <v>無</v>
      </c>
      <c r="DP54" s="48" t="str">
        <f>IF(COUNTA(全体予定!DN9),"有","無")</f>
        <v>無</v>
      </c>
      <c r="DQ54" s="48" t="str">
        <f>IF(COUNTA(全体予定!DO9),"有","無")</f>
        <v>無</v>
      </c>
      <c r="DR54" s="48" t="str">
        <f>IF(COUNTA(全体予定!DP9),"有","無")</f>
        <v>無</v>
      </c>
      <c r="DS54" s="48" t="str">
        <f>IF(COUNTA(全体予定!DQ9),"有","無")</f>
        <v>無</v>
      </c>
      <c r="DT54" s="48" t="str">
        <f>IF(COUNTA(全体予定!DR9),"有","無")</f>
        <v>無</v>
      </c>
      <c r="DU54" s="48" t="str">
        <f>IF(COUNTA(全体予定!DS9),"有","無")</f>
        <v>無</v>
      </c>
      <c r="DV54" s="48" t="str">
        <f>IF(COUNTA(全体予定!DT9),"有","無")</f>
        <v>無</v>
      </c>
      <c r="DW54" s="48" t="str">
        <f>IF(COUNTA(全体予定!DU9),"有","無")</f>
        <v>無</v>
      </c>
      <c r="DX54" s="49" t="str">
        <f>IF(COUNTA(全体予定!DV9),"有","無")</f>
        <v>無</v>
      </c>
    </row>
    <row r="56" spans="1:129">
      <c r="A56" s="1"/>
      <c r="B56" s="1"/>
      <c r="C56" s="1"/>
      <c r="E56" s="1"/>
    </row>
    <row r="57" spans="1:129">
      <c r="A57" s="1"/>
      <c r="B57" s="1"/>
      <c r="C57" s="1"/>
      <c r="D57" s="1"/>
      <c r="E57" s="1"/>
      <c r="F57" s="1"/>
    </row>
    <row r="58" spans="1:129">
      <c r="A58" s="21">
        <f>祝日!G1</f>
        <v>43831</v>
      </c>
      <c r="B58" s="21"/>
      <c r="C58" s="21"/>
      <c r="D58" s="47" t="s">
        <v>14</v>
      </c>
      <c r="E58" s="1"/>
      <c r="F58" s="47"/>
    </row>
    <row r="59" spans="1:129">
      <c r="A59" s="21">
        <f>祝日!G2</f>
        <v>43843</v>
      </c>
      <c r="B59" s="21"/>
      <c r="C59" s="21"/>
      <c r="D59" s="47" t="s">
        <v>22</v>
      </c>
      <c r="E59" s="1"/>
      <c r="F59" s="47"/>
    </row>
    <row r="60" spans="1:129">
      <c r="A60" s="21">
        <f>祝日!G3</f>
        <v>43872</v>
      </c>
      <c r="B60" s="21"/>
      <c r="C60" s="21"/>
      <c r="D60" s="47" t="s">
        <v>31</v>
      </c>
      <c r="E60" s="1"/>
      <c r="F60" s="47"/>
    </row>
    <row r="61" spans="1:129">
      <c r="A61" s="21">
        <f>祝日!G4</f>
        <v>43910</v>
      </c>
      <c r="B61" s="21"/>
      <c r="C61" s="21"/>
      <c r="D61" s="47" t="s">
        <v>39</v>
      </c>
      <c r="E61" s="1"/>
      <c r="F61" s="47"/>
    </row>
    <row r="62" spans="1:129">
      <c r="A62" s="21">
        <f>祝日!G5</f>
        <v>43950</v>
      </c>
      <c r="B62" s="21"/>
      <c r="C62" s="21"/>
      <c r="D62" s="47" t="s">
        <v>46</v>
      </c>
      <c r="F62" s="47"/>
    </row>
    <row r="63" spans="1:129">
      <c r="A63" s="21">
        <f>祝日!G6</f>
        <v>43954</v>
      </c>
      <c r="B63" s="21"/>
      <c r="C63" s="21"/>
    </row>
    <row r="64" spans="1:129">
      <c r="A64" s="21">
        <f>祝日!G7</f>
        <v>43955</v>
      </c>
      <c r="B64" s="21"/>
      <c r="C64" s="21"/>
    </row>
    <row r="65" spans="1:6">
      <c r="A65" s="21">
        <f>祝日!G8</f>
        <v>43956</v>
      </c>
      <c r="B65" s="21"/>
      <c r="C65" s="21"/>
      <c r="D65" s="2"/>
      <c r="F65" s="2"/>
    </row>
    <row r="66" spans="1:6">
      <c r="A66" s="21">
        <f>祝日!G9</f>
        <v>43957</v>
      </c>
      <c r="B66" s="21"/>
      <c r="C66" s="21"/>
    </row>
    <row r="67" spans="1:6">
      <c r="A67" s="21">
        <f>祝日!G10</f>
        <v>44032</v>
      </c>
      <c r="B67" s="21"/>
      <c r="C67" s="21"/>
    </row>
    <row r="68" spans="1:6">
      <c r="A68" s="21">
        <f>祝日!G11</f>
        <v>44095</v>
      </c>
      <c r="B68" s="21"/>
      <c r="C68" s="21"/>
    </row>
    <row r="69" spans="1:6">
      <c r="A69" s="21">
        <f>祝日!G12</f>
        <v>44096</v>
      </c>
      <c r="B69" s="21"/>
      <c r="C69" s="21"/>
    </row>
    <row r="70" spans="1:6">
      <c r="A70" s="21">
        <f>祝日!G13</f>
        <v>44116</v>
      </c>
      <c r="B70" s="21"/>
      <c r="C70" s="21"/>
    </row>
    <row r="71" spans="1:6">
      <c r="A71" s="21">
        <f>祝日!G14</f>
        <v>44138</v>
      </c>
      <c r="B71" s="21"/>
      <c r="C71" s="21"/>
    </row>
    <row r="72" spans="1:6">
      <c r="A72" s="21">
        <f>祝日!G15</f>
        <v>44158</v>
      </c>
      <c r="B72" s="21"/>
      <c r="C72" s="21"/>
    </row>
    <row r="73" spans="1:6">
      <c r="A73" s="21">
        <f>祝日!G16</f>
        <v>44188</v>
      </c>
      <c r="B73" s="21"/>
      <c r="C73" s="21"/>
    </row>
    <row r="74" spans="1:6">
      <c r="A74" s="21" t="str">
        <f>祝日!G17</f>
        <v/>
      </c>
      <c r="B74" s="21"/>
      <c r="C74" s="21"/>
    </row>
    <row r="75" spans="1:6">
      <c r="A75" s="21" t="str">
        <f>祝日!G18</f>
        <v/>
      </c>
      <c r="B75" s="21"/>
      <c r="C75" s="21"/>
    </row>
    <row r="76" spans="1:6">
      <c r="A76" s="21" t="str">
        <f>祝日!G19</f>
        <v/>
      </c>
      <c r="B76" s="21"/>
      <c r="C76" s="21"/>
    </row>
    <row r="77" spans="1:6">
      <c r="A77" s="21" t="str">
        <f>祝日!G20</f>
        <v/>
      </c>
      <c r="B77" s="21"/>
      <c r="C77" s="21"/>
    </row>
    <row r="78" spans="1:6">
      <c r="A78" s="21" t="str">
        <f>祝日!G21</f>
        <v/>
      </c>
      <c r="B78" s="21"/>
      <c r="C78" s="21"/>
    </row>
    <row r="79" spans="1:6">
      <c r="A79" s="21" t="str">
        <f>祝日!G22</f>
        <v/>
      </c>
      <c r="B79" s="21"/>
      <c r="C79" s="21"/>
    </row>
    <row r="80" spans="1:6">
      <c r="A80" s="21" t="str">
        <f>祝日!G23</f>
        <v/>
      </c>
      <c r="B80" s="21"/>
      <c r="C80" s="21"/>
    </row>
    <row r="81" spans="1:3">
      <c r="A81" s="21" t="str">
        <f>祝日!G24</f>
        <v/>
      </c>
      <c r="B81" s="21"/>
      <c r="C81" s="21"/>
    </row>
    <row r="82" spans="1:3">
      <c r="A82" s="21" t="str">
        <f>祝日!G25</f>
        <v/>
      </c>
      <c r="B82" s="21"/>
      <c r="C82" s="21"/>
    </row>
    <row r="83" spans="1:3">
      <c r="A83" s="21" t="str">
        <f>祝日!G26</f>
        <v/>
      </c>
      <c r="B83" s="21"/>
      <c r="C83" s="21"/>
    </row>
    <row r="84" spans="1:3">
      <c r="A84" s="21" t="str">
        <f>祝日!G27</f>
        <v/>
      </c>
      <c r="B84" s="21"/>
      <c r="C84" s="21"/>
    </row>
    <row r="85" spans="1:3">
      <c r="A85" s="21" t="str">
        <f>祝日!G28</f>
        <v/>
      </c>
      <c r="B85" s="21"/>
      <c r="C85" s="21"/>
    </row>
    <row r="86" spans="1:3">
      <c r="A86" s="21" t="str">
        <f>祝日!G29</f>
        <v/>
      </c>
      <c r="B86" s="21"/>
      <c r="C86" s="21"/>
    </row>
    <row r="87" spans="1:3">
      <c r="A87" s="21" t="str">
        <f>祝日!G30</f>
        <v/>
      </c>
      <c r="B87" s="21"/>
      <c r="C87" s="21"/>
    </row>
    <row r="88" spans="1:3">
      <c r="A88" s="18"/>
      <c r="B88" s="18"/>
      <c r="C88" s="18"/>
    </row>
    <row r="89" spans="1:3">
      <c r="A89" s="18"/>
      <c r="B89" s="18"/>
      <c r="C89" s="18"/>
    </row>
    <row r="90" spans="1:3">
      <c r="A90" s="18"/>
      <c r="B90" s="18"/>
      <c r="C90" s="18"/>
    </row>
    <row r="91" spans="1:3">
      <c r="A91" s="18"/>
      <c r="B91" s="18"/>
      <c r="C91" s="18"/>
    </row>
    <row r="92" spans="1:3">
      <c r="A92" s="18"/>
      <c r="B92" s="18"/>
      <c r="C92" s="18"/>
    </row>
    <row r="93" spans="1:3">
      <c r="A93" s="18"/>
      <c r="B93" s="18"/>
      <c r="C93" s="18"/>
    </row>
    <row r="94" spans="1:3">
      <c r="A94" s="18"/>
      <c r="B94" s="18"/>
      <c r="C94" s="18"/>
    </row>
    <row r="95" spans="1:3">
      <c r="A95" s="18"/>
      <c r="B95" s="18"/>
      <c r="C95" s="18"/>
    </row>
    <row r="96" spans="1:3">
      <c r="A96" s="18"/>
      <c r="B96" s="18"/>
      <c r="C96" s="18"/>
    </row>
    <row r="97" spans="1:3">
      <c r="A97" s="18"/>
      <c r="B97" s="18"/>
      <c r="C97" s="18"/>
    </row>
    <row r="98" spans="1:3">
      <c r="A98" s="18"/>
      <c r="B98" s="18"/>
      <c r="C98" s="18"/>
    </row>
    <row r="99" spans="1:3">
      <c r="A99" s="18"/>
      <c r="B99" s="18"/>
      <c r="C99" s="18"/>
    </row>
    <row r="100" spans="1:3">
      <c r="A100" s="18"/>
      <c r="B100" s="18"/>
      <c r="C100" s="18"/>
    </row>
  </sheetData>
  <customSheetViews>
    <customSheetView guid="{6341FD6E-AADB-4D61-ADE7-E6D442506E8D}" scale="70" showPageBreaks="1" showGridLines="0" fitToPage="1" printArea="1" view="pageBreakPreview" showRuler="0">
      <pane xSplit="6" ySplit="6" topLeftCell="AT21" activePane="bottomRight" state="frozen"/>
      <selection pane="bottomRight" activeCell="AX156" sqref="AX156"/>
      <rowBreaks count="1" manualBreakCount="1">
        <brk id="165" max="33" man="1"/>
      </rowBreaks>
      <pageMargins left="0" right="0" top="0" bottom="0" header="0" footer="0"/>
      <printOptions horizontalCentered="1" verticalCentered="1"/>
      <pageSetup paperSize="9" scale="23" orientation="landscape" r:id="rId1"/>
      <headerFooter alignWithMargins="0"/>
    </customSheetView>
  </customSheetViews>
  <mergeCells count="100">
    <mergeCell ref="A49:A51"/>
    <mergeCell ref="B49:B51"/>
    <mergeCell ref="A46:A48"/>
    <mergeCell ref="B46:B48"/>
    <mergeCell ref="A13:A15"/>
    <mergeCell ref="B13:B15"/>
    <mergeCell ref="A40:A42"/>
    <mergeCell ref="B40:B42"/>
    <mergeCell ref="A43:A45"/>
    <mergeCell ref="B43:B45"/>
    <mergeCell ref="B28:B30"/>
    <mergeCell ref="A7:A9"/>
    <mergeCell ref="B7:B9"/>
    <mergeCell ref="C49:C51"/>
    <mergeCell ref="A19:A21"/>
    <mergeCell ref="B19:B21"/>
    <mergeCell ref="C19:C21"/>
    <mergeCell ref="B22:B24"/>
    <mergeCell ref="A37:A39"/>
    <mergeCell ref="B37:B39"/>
    <mergeCell ref="A34:A36"/>
    <mergeCell ref="B34:B36"/>
    <mergeCell ref="A25:A27"/>
    <mergeCell ref="B25:B27"/>
    <mergeCell ref="C34:C36"/>
    <mergeCell ref="A28:A30"/>
    <mergeCell ref="A22:A24"/>
    <mergeCell ref="B10:B12"/>
    <mergeCell ref="C10:C12"/>
    <mergeCell ref="D10:D12"/>
    <mergeCell ref="E13:E15"/>
    <mergeCell ref="E10:E12"/>
    <mergeCell ref="BP4:CS4"/>
    <mergeCell ref="G3:DX3"/>
    <mergeCell ref="CT4:DX4"/>
    <mergeCell ref="E5:E6"/>
    <mergeCell ref="G4:AJ4"/>
    <mergeCell ref="AK4:BO4"/>
    <mergeCell ref="F5:F6"/>
    <mergeCell ref="A1:E3"/>
    <mergeCell ref="A5:C5"/>
    <mergeCell ref="D5:D6"/>
    <mergeCell ref="D49:D51"/>
    <mergeCell ref="D46:D48"/>
    <mergeCell ref="E49:E51"/>
    <mergeCell ref="E46:E48"/>
    <mergeCell ref="D43:D45"/>
    <mergeCell ref="E43:E45"/>
    <mergeCell ref="C43:C45"/>
    <mergeCell ref="D40:D42"/>
    <mergeCell ref="C28:C30"/>
    <mergeCell ref="D28:D30"/>
    <mergeCell ref="D34:D36"/>
    <mergeCell ref="D37:D39"/>
    <mergeCell ref="C37:C39"/>
    <mergeCell ref="C46:C48"/>
    <mergeCell ref="A16:A18"/>
    <mergeCell ref="B16:B18"/>
    <mergeCell ref="A10:A12"/>
    <mergeCell ref="F19:F21"/>
    <mergeCell ref="F31:F33"/>
    <mergeCell ref="E28:E30"/>
    <mergeCell ref="E25:E27"/>
    <mergeCell ref="F13:F15"/>
    <mergeCell ref="E16:E18"/>
    <mergeCell ref="D25:D27"/>
    <mergeCell ref="E31:E33"/>
    <mergeCell ref="A31:A33"/>
    <mergeCell ref="B31:B33"/>
    <mergeCell ref="C31:C33"/>
    <mergeCell ref="D31:D33"/>
    <mergeCell ref="E37:E39"/>
    <mergeCell ref="E40:E42"/>
    <mergeCell ref="E34:E36"/>
    <mergeCell ref="C25:C27"/>
    <mergeCell ref="C22:C24"/>
    <mergeCell ref="D22:D24"/>
    <mergeCell ref="C40:C42"/>
    <mergeCell ref="E19:E21"/>
    <mergeCell ref="F22:F24"/>
    <mergeCell ref="E7:E9"/>
    <mergeCell ref="F7:F9"/>
    <mergeCell ref="C16:C18"/>
    <mergeCell ref="C13:C15"/>
    <mergeCell ref="E22:E24"/>
    <mergeCell ref="D19:D21"/>
    <mergeCell ref="D7:D9"/>
    <mergeCell ref="C7:C9"/>
    <mergeCell ref="D16:D18"/>
    <mergeCell ref="D13:D15"/>
    <mergeCell ref="F16:F18"/>
    <mergeCell ref="F10:F12"/>
    <mergeCell ref="F43:F45"/>
    <mergeCell ref="F46:F48"/>
    <mergeCell ref="F49:F51"/>
    <mergeCell ref="F25:F27"/>
    <mergeCell ref="F28:F30"/>
    <mergeCell ref="F34:F36"/>
    <mergeCell ref="F37:F39"/>
    <mergeCell ref="F40:F42"/>
  </mergeCells>
  <phoneticPr fontId="2"/>
  <conditionalFormatting sqref="G5:DX6">
    <cfRule type="expression" dxfId="8" priority="31" stopIfTrue="1">
      <formula>AND(IF(G$54="有",TRUE,FALSE),IF(TODAY()&lt;=G$5,TRUE,FALSE))</formula>
    </cfRule>
    <cfRule type="expression" dxfId="7" priority="32" stopIfTrue="1">
      <formula>EXACT(G$6,"土")</formula>
    </cfRule>
    <cfRule type="expression" dxfId="6" priority="33" stopIfTrue="1">
      <formula>OR(EXACT(G$6,"日"), IF(ISERROR(VLOOKUP(G$5,$A$58:$C$87,1,FALSE)),FALSE,TRUE))</formula>
    </cfRule>
  </conditionalFormatting>
  <conditionalFormatting sqref="G34:DX51 G7:DX30">
    <cfRule type="cellIs" dxfId="5" priority="34" stopIfTrue="1" operator="notEqual">
      <formula>""</formula>
    </cfRule>
    <cfRule type="expression" dxfId="4" priority="35" stopIfTrue="1">
      <formula>EXACT(G$6,"土")</formula>
    </cfRule>
    <cfRule type="expression" dxfId="3" priority="36" stopIfTrue="1">
      <formula>OR(EXACT(G$6,"日"),IF(ISERROR(VLOOKUP(G$5,$A$58:$C$87,1,FALSE)),FALSE,TRUE))</formula>
    </cfRule>
  </conditionalFormatting>
  <conditionalFormatting sqref="G31:DX33">
    <cfRule type="cellIs" dxfId="2" priority="1" stopIfTrue="1" operator="notEqual">
      <formula>""</formula>
    </cfRule>
    <cfRule type="expression" dxfId="1" priority="2" stopIfTrue="1">
      <formula>EXACT(G$6,"土")</formula>
    </cfRule>
    <cfRule type="expression" dxfId="0" priority="3" stopIfTrue="1">
      <formula>OR(EXACT(G$6,"日"),IF(ISERROR(VLOOKUP(G$5,$A$58:$C$87,1,FALSE)),FALSE,TRUE))</formula>
    </cfRule>
  </conditionalFormatting>
  <dataValidations count="1">
    <dataValidation type="list" allowBlank="1" showInputMessage="1" showErrorMessage="1" sqref="A7:A51" xr:uid="{00000000-0002-0000-0100-000000000000}">
      <formula1>$D$58:$D$62</formula1>
    </dataValidation>
  </dataValidations>
  <printOptions horizontalCentered="1" verticalCentered="1"/>
  <pageMargins left="0" right="0" top="0.39370078740157483" bottom="0.39370078740157483" header="0.51181102362204722" footer="0.51181102362204722"/>
  <pageSetup paperSize="9" scale="26" orientation="landscape" r:id="rId2"/>
  <headerFooter alignWithMargins="0"/>
  <rowBreaks count="1" manualBreakCount="1">
    <brk id="53" max="33" man="1"/>
  </rowBreaks>
  <ignoredErrors>
    <ignoredError sqref="AK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
  <sheetViews>
    <sheetView workbookViewId="0">
      <selection activeCell="E7" sqref="E7"/>
    </sheetView>
  </sheetViews>
  <sheetFormatPr defaultRowHeight="13.5"/>
  <cols>
    <col min="1" max="1" width="9.375" bestFit="1" customWidth="1"/>
    <col min="2" max="2" width="13.125" customWidth="1"/>
    <col min="3" max="3" width="3.375" bestFit="1" customWidth="1"/>
    <col min="4" max="4" width="12.875" bestFit="1" customWidth="1"/>
    <col min="5" max="5" width="10.375" bestFit="1" customWidth="1"/>
    <col min="6" max="6" width="3.375" bestFit="1" customWidth="1"/>
    <col min="7" max="7" width="11.625" bestFit="1" customWidth="1"/>
  </cols>
  <sheetData>
    <row r="1" spans="1:7">
      <c r="B1" s="17" t="s">
        <v>51</v>
      </c>
      <c r="C1" s="17" t="s">
        <v>52</v>
      </c>
      <c r="D1" s="17" t="s">
        <v>53</v>
      </c>
      <c r="E1" s="17" t="s">
        <v>54</v>
      </c>
      <c r="F1">
        <f>COUNT(B:E)</f>
        <v>16</v>
      </c>
      <c r="G1" s="20">
        <f>IF(F$1&lt;ROW(),"",SMALL((B:B,E:E),ROW()))</f>
        <v>43831</v>
      </c>
    </row>
    <row r="2" spans="1:7" ht="15.75">
      <c r="A2" s="10">
        <f>予定表!G3</f>
        <v>44044</v>
      </c>
      <c r="B2" s="14">
        <f>IF($A$2="","",DATE(YEAR($A$2),1,1))</f>
        <v>43831</v>
      </c>
      <c r="C2" s="15" t="str">
        <f>IF(B2="","",TEXT(WEEKDAY(B2),"aaa"))</f>
        <v>水</v>
      </c>
      <c r="D2" s="16" t="s">
        <v>55</v>
      </c>
      <c r="E2" s="11" t="str">
        <f t="shared" ref="E2:E11" si="0">IF(B2="","",IF(WEEKDAY(B2)=1,LOOKUP(1,0/(B2+ROW($1:$6)-1=B2:B7),B2:B7)+1,
IF(B2+2=B3,B2+1,"")))</f>
        <v/>
      </c>
      <c r="G2" s="20">
        <f>IF(F$1&lt;ROW(),"",SMALL((B:B,E:E),ROW()))</f>
        <v>43843</v>
      </c>
    </row>
    <row r="3" spans="1:7" ht="15.75">
      <c r="B3" s="11">
        <f>IF($A$2="","",DATE(YEAR($A$2),1,14)-WEEKDAY(DATE(YEAR($A$2),1,14),3))</f>
        <v>43843</v>
      </c>
      <c r="C3" s="13" t="str">
        <f t="shared" ref="C3:C16" si="1">IF(B3="","",TEXT(WEEKDAY(B3),"aaa"))</f>
        <v>月</v>
      </c>
      <c r="D3" s="12" t="s">
        <v>56</v>
      </c>
      <c r="E3" s="11" t="str">
        <f t="shared" si="0"/>
        <v/>
      </c>
      <c r="G3" s="20">
        <f>IF(F$1&lt;ROW(),"",SMALL((B:B,E:E),ROW()))</f>
        <v>43872</v>
      </c>
    </row>
    <row r="4" spans="1:7" ht="15.75">
      <c r="B4" s="11">
        <f>IF($A$2="","",DATE(YEAR($A$2),2,11))</f>
        <v>43872</v>
      </c>
      <c r="C4" s="13" t="str">
        <f t="shared" si="1"/>
        <v>火</v>
      </c>
      <c r="D4" s="12" t="s">
        <v>57</v>
      </c>
      <c r="E4" s="11" t="str">
        <f t="shared" si="0"/>
        <v/>
      </c>
      <c r="G4" s="20">
        <f>IF(F$1&lt;ROW(),"",SMALL((B:B,E:E),ROW()))</f>
        <v>43910</v>
      </c>
    </row>
    <row r="5" spans="1:7" ht="15.75">
      <c r="B5" s="11">
        <f>IF($A$2="","",DATE(YEAR($A$2),3,23)-MATCH(YEAR($A$2),CHOOSE(MOD(YEAR($A$2),4)+1,
{0,1900,1960,2092},{0,1901,1993},{0,1902,2026},{1903,1927,2059})))</f>
        <v>43910</v>
      </c>
      <c r="C5" s="13" t="str">
        <f t="shared" si="1"/>
        <v>金</v>
      </c>
      <c r="D5" s="12" t="s">
        <v>58</v>
      </c>
      <c r="E5" s="11" t="str">
        <f t="shared" si="0"/>
        <v/>
      </c>
      <c r="G5" s="20">
        <f>IF(F$1&lt;ROW(),"",SMALL((B:B,E:E),ROW()))</f>
        <v>43950</v>
      </c>
    </row>
    <row r="6" spans="1:7" ht="15.75">
      <c r="B6" s="11">
        <f>IF($A$2="","",DATE(YEAR($A$2),4,29))</f>
        <v>43950</v>
      </c>
      <c r="C6" s="13" t="str">
        <f t="shared" si="1"/>
        <v>水</v>
      </c>
      <c r="D6" s="12" t="s">
        <v>59</v>
      </c>
      <c r="E6" s="11" t="str">
        <f t="shared" si="0"/>
        <v/>
      </c>
      <c r="G6" s="20">
        <f>IF(F$1&lt;ROW(),"",SMALL((B:B,E:E),ROW()))</f>
        <v>43954</v>
      </c>
    </row>
    <row r="7" spans="1:7" ht="15.75">
      <c r="B7" s="11">
        <f>IF($A$2="","",DATE(YEAR($A$2),5,3))</f>
        <v>43954</v>
      </c>
      <c r="C7" s="13" t="str">
        <f t="shared" si="1"/>
        <v>日</v>
      </c>
      <c r="D7" s="12" t="s">
        <v>60</v>
      </c>
      <c r="E7" s="11">
        <f t="shared" si="0"/>
        <v>43957</v>
      </c>
      <c r="G7" s="20">
        <f>IF(F$1&lt;ROW(),"",SMALL((B:B,E:E),ROW()))</f>
        <v>43955</v>
      </c>
    </row>
    <row r="8" spans="1:7" ht="15.75">
      <c r="B8" s="11">
        <f>IF($A$2="","",DATE(YEAR($A$2),5,4))</f>
        <v>43955</v>
      </c>
      <c r="C8" s="13" t="str">
        <f t="shared" si="1"/>
        <v>月</v>
      </c>
      <c r="D8" s="12" t="s">
        <v>61</v>
      </c>
      <c r="E8" s="11" t="str">
        <f t="shared" si="0"/>
        <v/>
      </c>
      <c r="G8" s="20">
        <f>IF(F$1&lt;ROW(),"",SMALL((B:B,E:E),ROW()))</f>
        <v>43956</v>
      </c>
    </row>
    <row r="9" spans="1:7" ht="15.75">
      <c r="B9" s="11">
        <f>IF($A$2="","",DATE(YEAR($A$2),5,5))</f>
        <v>43956</v>
      </c>
      <c r="C9" s="13" t="str">
        <f t="shared" si="1"/>
        <v>火</v>
      </c>
      <c r="D9" s="12" t="s">
        <v>62</v>
      </c>
      <c r="E9" s="11" t="str">
        <f t="shared" si="0"/>
        <v/>
      </c>
      <c r="G9" s="20">
        <f>IF(F$1&lt;ROW(),"",SMALL((B:B,E:E),ROW()))</f>
        <v>43957</v>
      </c>
    </row>
    <row r="10" spans="1:7" ht="15.75">
      <c r="B10" s="11">
        <f>IF($A$2="","",DATE(YEAR($A$2),7,21)-WEEKDAY(DATE(YEAR($A$2),7,21),3))</f>
        <v>44032</v>
      </c>
      <c r="C10" s="13" t="str">
        <f t="shared" si="1"/>
        <v>月</v>
      </c>
      <c r="D10" s="12" t="s">
        <v>63</v>
      </c>
      <c r="E10" s="11" t="str">
        <f t="shared" si="0"/>
        <v/>
      </c>
      <c r="G10" s="20">
        <f>IF(F$1&lt;ROW(),"",SMALL((B:B,E:E),ROW()))</f>
        <v>44032</v>
      </c>
    </row>
    <row r="11" spans="1:7" ht="15.75">
      <c r="B11" s="11">
        <f>IF($A$2="","",DATE(YEAR($A$2),9,21)-WEEKDAY(DATE(YEAR($A$2),9,21),3))</f>
        <v>44095</v>
      </c>
      <c r="C11" s="13" t="str">
        <f t="shared" si="1"/>
        <v>月</v>
      </c>
      <c r="D11" s="12" t="s">
        <v>64</v>
      </c>
      <c r="E11" s="11" t="str">
        <f t="shared" si="0"/>
        <v/>
      </c>
      <c r="G11" s="20">
        <f>IF(F$1&lt;ROW(),"",SMALL((B:B,E:E),ROW()))</f>
        <v>44095</v>
      </c>
    </row>
    <row r="12" spans="1:7" ht="15.75">
      <c r="B12" s="11">
        <f>IF($A$2="","",DATE(YEAR($A$2),9,25)-MATCH(YEAR($A$2),CHOOSE(MOD(YEAR($A$2),4)+1,
{0,1900,2012},{1901,1921,2045},{1902,1950,2078},{1903,1983})))</f>
        <v>44096</v>
      </c>
      <c r="C12" s="13" t="str">
        <f t="shared" si="1"/>
        <v>火</v>
      </c>
      <c r="D12" s="12" t="s">
        <v>65</v>
      </c>
      <c r="E12" s="11" t="str">
        <f>IF(B12="","",IF(WEEKDAY(B12)=1,LOOKUP(1,0/(B12+ROW($1:$6)-1=B12:B16),B12:B16)+1,
IF(B12+2=B13,B12+1,"")))</f>
        <v/>
      </c>
      <c r="G12" s="20">
        <f>IF(F$1&lt;ROW(),"",SMALL((B:B,E:E),ROW()))</f>
        <v>44096</v>
      </c>
    </row>
    <row r="13" spans="1:7" ht="15.75">
      <c r="B13" s="11">
        <f>IF($A$2="","",DATE(YEAR($A$2),10,14)-WEEKDAY(DATE(YEAR($A$2),10,14),3))</f>
        <v>44116</v>
      </c>
      <c r="C13" s="13" t="str">
        <f t="shared" si="1"/>
        <v>月</v>
      </c>
      <c r="D13" s="12" t="s">
        <v>66</v>
      </c>
      <c r="E13" s="11" t="str">
        <f>IF(B13="","",IF(WEEKDAY(B13)=1,LOOKUP(1,0/(B13+ROW($1:$6)-1=B13:B16),B13:B16)+1,
IF(B13+2=B14,B13+1,"")))</f>
        <v/>
      </c>
      <c r="G13" s="20">
        <f>IF(F$1&lt;ROW(),"",SMALL((B:B,E:E),ROW()))</f>
        <v>44116</v>
      </c>
    </row>
    <row r="14" spans="1:7" ht="15.75">
      <c r="B14" s="11">
        <f>IF($A$2="","",DATE(YEAR($A$2),11,3))</f>
        <v>44138</v>
      </c>
      <c r="C14" s="13" t="str">
        <f t="shared" si="1"/>
        <v>火</v>
      </c>
      <c r="D14" s="12" t="s">
        <v>67</v>
      </c>
      <c r="E14" s="11" t="str">
        <f>IF(B14="","",IF(WEEKDAY(B14)=1,LOOKUP(1,0/(B14+ROW($1:$6)-1=B14:B16),B14:B16)+1,
IF(B14+2=B15,B14+1,"")))</f>
        <v/>
      </c>
      <c r="G14" s="20">
        <f>IF(F$1&lt;ROW(),"",SMALL((B:B,E:E),ROW()))</f>
        <v>44138</v>
      </c>
    </row>
    <row r="15" spans="1:7" ht="15.75">
      <c r="B15" s="11">
        <f>IF($A$2="","",DATE(YEAR($A$2),11,23))</f>
        <v>44158</v>
      </c>
      <c r="C15" s="13" t="str">
        <f t="shared" si="1"/>
        <v>月</v>
      </c>
      <c r="D15" s="12" t="s">
        <v>68</v>
      </c>
      <c r="E15" s="11" t="str">
        <f>IF(B15="","",IF(WEEKDAY(B15)=1,LOOKUP(1,0/(B15+ROW($1:$6)-1=B15:B17),B15:B17)+1,
IF(B15+2=B16,B15+1,"")))</f>
        <v/>
      </c>
      <c r="G15" s="20">
        <f>IF(F$1&lt;ROW(),"",SMALL((B:B,E:E),ROW()))</f>
        <v>44158</v>
      </c>
    </row>
    <row r="16" spans="1:7" ht="15.75">
      <c r="B16" s="11">
        <f>IF($A$2="","",DATE(YEAR($A$2),12,23))</f>
        <v>44188</v>
      </c>
      <c r="C16" s="13" t="str">
        <f t="shared" si="1"/>
        <v>水</v>
      </c>
      <c r="D16" s="12" t="s">
        <v>69</v>
      </c>
      <c r="E16" s="11" t="str">
        <f>IF(B16="","",IF(WEEKDAY(B16)=1,LOOKUP(1,0/(B16+ROW($1:$6)-1=B16:B18),B16:B18)+1,
IF(B16+2=B17,B16+1,"")))</f>
        <v/>
      </c>
      <c r="G16" s="20">
        <f>IF(F$1&lt;ROW(),"",SMALL((B:B,E:E),ROW()))</f>
        <v>44188</v>
      </c>
    </row>
    <row r="17" spans="7:7">
      <c r="G17" s="20" t="str">
        <f>IF(F$1&lt;ROW(),"",SMALL((B:B,E:E),ROW()))</f>
        <v/>
      </c>
    </row>
    <row r="18" spans="7:7">
      <c r="G18" s="20" t="str">
        <f>IF(F$1&lt;ROW(),"",SMALL((B:B,D:D),ROW()))</f>
        <v/>
      </c>
    </row>
    <row r="19" spans="7:7">
      <c r="G19" s="20" t="str">
        <f>IF(F$1&lt;ROW(),"",SMALL((B:B,D:D),ROW()))</f>
        <v/>
      </c>
    </row>
    <row r="20" spans="7:7">
      <c r="G20" s="20" t="str">
        <f>IF(F$1&lt;ROW(),"",SMALL((B:B,D:D),ROW()))</f>
        <v/>
      </c>
    </row>
    <row r="21" spans="7:7">
      <c r="G21" s="20" t="str">
        <f>IF(F$1&lt;ROW(),"",SMALL((B:B,D:D),ROW()))</f>
        <v/>
      </c>
    </row>
    <row r="22" spans="7:7">
      <c r="G22" s="20" t="str">
        <f>IF(F$1&lt;ROW(),"",SMALL((B:B,D:D),ROW()))</f>
        <v/>
      </c>
    </row>
    <row r="23" spans="7:7">
      <c r="G23" s="20" t="str">
        <f>IF(F$1&lt;ROW(),"",SMALL((B:B,D:D),ROW()))</f>
        <v/>
      </c>
    </row>
    <row r="24" spans="7:7">
      <c r="G24" s="20" t="str">
        <f>IF(F$1&lt;ROW(),"",SMALL((B:B,D:D),ROW()))</f>
        <v/>
      </c>
    </row>
    <row r="25" spans="7:7">
      <c r="G25" s="20" t="str">
        <f>IF(F$1&lt;ROW(),"",SMALL((B:B,D:D),ROW()))</f>
        <v/>
      </c>
    </row>
    <row r="26" spans="7:7">
      <c r="G26" s="20" t="str">
        <f>IF(F$1&lt;ROW(),"",SMALL((B:B,D:D),ROW()))</f>
        <v/>
      </c>
    </row>
    <row r="27" spans="7:7">
      <c r="G27" s="20" t="str">
        <f>IF(F$1&lt;ROW(),"",SMALL((B:B,D:D),ROW()))</f>
        <v/>
      </c>
    </row>
    <row r="28" spans="7:7">
      <c r="G28" s="20" t="str">
        <f>IF(F$1&lt;ROW(),"",SMALL((B:B,D:D),ROW()))</f>
        <v/>
      </c>
    </row>
    <row r="29" spans="7:7">
      <c r="G29" s="20" t="str">
        <f>IF(F$1&lt;ROW(),"",SMALL((B:B,D:D),ROW()))</f>
        <v/>
      </c>
    </row>
    <row r="30" spans="7:7">
      <c r="G30" s="20" t="str">
        <f>IF(F$1&lt;ROW(),"",SMALL((B:B,D:D),ROW()))</f>
        <v/>
      </c>
    </row>
    <row r="31" spans="7:7">
      <c r="G31" s="20" t="str">
        <f>IF(F$1&lt;ROW(),"",SMALL((B:B,D:D),ROW()))</f>
        <v/>
      </c>
    </row>
    <row r="32" spans="7:7">
      <c r="G32" s="20" t="str">
        <f>IF(F$1&lt;ROW(),"",SMALL((B:B,D:D),ROW()))</f>
        <v/>
      </c>
    </row>
  </sheetData>
  <customSheetViews>
    <customSheetView guid="{6341FD6E-AADB-4D61-ADE7-E6D442506E8D}" showRuler="0">
      <selection activeCell="A2" sqref="A2"/>
      <pageMargins left="0" right="0" top="0" bottom="0" header="0" footer="0"/>
      <pageSetup paperSize="9" orientation="portrait" verticalDpi="0" r:id="rId1"/>
      <headerFooter alignWithMargins="0"/>
    </customSheetView>
  </customSheetViews>
  <phoneticPr fontId="2"/>
  <conditionalFormatting sqref="A2">
    <cfRule type="expression" dxfId="9" priority="1" stopIfTrue="1">
      <formula>DAY(A2)&lt;&gt;1</formula>
    </cfRule>
  </conditionalFormatting>
  <pageMargins left="0.75" right="0.75" top="1" bottom="1" header="0.51200000000000001" footer="0.51200000000000001"/>
  <pageSetup paperSize="9" orientation="portrait" verticalDpi="0"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5379252AF64A748BDD859550927C367" ma:contentTypeVersion="12" ma:contentTypeDescription="新しいドキュメントを作成します。" ma:contentTypeScope="" ma:versionID="2116e7e1946d68e35c0eaf3b6cc07ccd">
  <xsd:schema xmlns:xsd="http://www.w3.org/2001/XMLSchema" xmlns:xs="http://www.w3.org/2001/XMLSchema" xmlns:p="http://schemas.microsoft.com/office/2006/metadata/properties" xmlns:ns2="67bb9ec5-9b1b-486c-a632-e2dd655875ec" xmlns:ns3="3fd75491-3ac1-4e58-b8d5-9038dca3fcdc" targetNamespace="http://schemas.microsoft.com/office/2006/metadata/properties" ma:root="true" ma:fieldsID="bef8a7803ea145e855fe7a4317e18dd6" ns2:_="" ns3:_="">
    <xsd:import namespace="67bb9ec5-9b1b-486c-a632-e2dd655875ec"/>
    <xsd:import namespace="3fd75491-3ac1-4e58-b8d5-9038dca3fcd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b9ec5-9b1b-486c-a632-e2dd655875ec"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75491-3ac1-4e58-b8d5-9038dca3fcd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1B5F1F-F42D-4BD6-901C-DA4D442E019F}">
  <ds:schemaRefs>
    <ds:schemaRef ds:uri="http://schemas.microsoft.com/sharepoint/v3/contenttype/forms"/>
  </ds:schemaRefs>
</ds:datastoreItem>
</file>

<file path=customXml/itemProps2.xml><?xml version="1.0" encoding="utf-8"?>
<ds:datastoreItem xmlns:ds="http://schemas.openxmlformats.org/officeDocument/2006/customXml" ds:itemID="{BC281068-5A68-4227-BF83-BE09012F94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b9ec5-9b1b-486c-a632-e2dd655875ec"/>
    <ds:schemaRef ds:uri="3fd75491-3ac1-4e58-b8d5-9038dca3fc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FBD568-15FC-4260-936B-7B3755269FC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全体予定</vt:lpstr>
      <vt:lpstr>予定表</vt:lpstr>
      <vt:lpstr>祝日</vt:lpstr>
      <vt:lpstr>全体予定!Print_Area</vt:lpstr>
      <vt:lpstr>予定表!Print_Area</vt:lpstr>
      <vt:lpstr>祝日</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012cost</dc:creator>
  <cp:keywords/>
  <dc:description/>
  <cp:lastModifiedBy>河邉 拓也/csm</cp:lastModifiedBy>
  <cp:revision/>
  <dcterms:created xsi:type="dcterms:W3CDTF">2009-05-21T04:30:39Z</dcterms:created>
  <dcterms:modified xsi:type="dcterms:W3CDTF">2020-08-12T09:13:09Z</dcterms:modified>
  <cp:category/>
  <cp:contentStatus/>
</cp:coreProperties>
</file>