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ażne pliki\hlt\"/>
    </mc:Choice>
  </mc:AlternateContent>
  <xr:revisionPtr revIDLastSave="0" documentId="13_ncr:1_{5EE7BD1C-113D-4DB7-8F10-183B5AE0B838}" xr6:coauthVersionLast="47" xr6:coauthVersionMax="47" xr10:uidLastSave="{00000000-0000-0000-0000-000000000000}"/>
  <bookViews>
    <workbookView xWindow="-25000" yWindow="3800" windowWidth="15400" windowHeight="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2" i="1"/>
  <c r="E2" i="1" a="1"/>
  <c r="E2" i="1" s="1"/>
  <c r="L2" i="1"/>
  <c r="M2" i="1"/>
  <c r="N2" i="1" s="1"/>
  <c r="P2" i="1"/>
  <c r="R2" i="1"/>
  <c r="E3" i="1" a="1"/>
  <c r="E3" i="1" s="1"/>
  <c r="J3" i="1"/>
  <c r="P3" i="1" s="1"/>
  <c r="L3" i="1"/>
  <c r="M3" i="1"/>
  <c r="N3" i="1" s="1"/>
  <c r="R3" i="1"/>
  <c r="E4" i="1" a="1"/>
  <c r="E4" i="1" s="1"/>
  <c r="J4" i="1"/>
  <c r="L4" i="1"/>
  <c r="M4" i="1"/>
  <c r="N4" i="1"/>
  <c r="P4" i="1"/>
  <c r="R4" i="1"/>
  <c r="E5" i="1" a="1"/>
  <c r="E5" i="1" s="1"/>
  <c r="J5" i="1"/>
  <c r="P5" i="1" s="1"/>
  <c r="L5" i="1"/>
  <c r="N5" i="1" s="1"/>
  <c r="M5" i="1"/>
  <c r="R5" i="1"/>
  <c r="E6" i="1" a="1"/>
  <c r="E6" i="1" s="1"/>
  <c r="J6" i="1"/>
  <c r="L6" i="1"/>
  <c r="M6" i="1"/>
  <c r="N6" i="1"/>
  <c r="P6" i="1"/>
  <c r="R6" i="1"/>
  <c r="E7" i="1" a="1"/>
  <c r="E7" i="1" s="1"/>
  <c r="J7" i="1"/>
  <c r="E8" i="1" a="1"/>
  <c r="E8" i="1" s="1"/>
  <c r="J8" i="1"/>
  <c r="E9" i="1" a="1"/>
  <c r="E9" i="1" s="1"/>
  <c r="J9" i="1"/>
  <c r="E10" i="1" a="1"/>
  <c r="E10" i="1" s="1"/>
  <c r="J10" i="1"/>
  <c r="E11" i="1" a="1"/>
  <c r="E11" i="1" s="1"/>
  <c r="J11" i="1"/>
  <c r="E12" i="1" a="1"/>
  <c r="E12" i="1" s="1"/>
  <c r="J12" i="1"/>
  <c r="E13" i="1" a="1"/>
  <c r="E13" i="1" s="1"/>
  <c r="J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<sst xmlns="http://schemas.openxmlformats.org/spreadsheetml/2006/main" count="48" uniqueCount="45">
  <si>
    <t>Team1</t>
  </si>
  <si>
    <t>Team2</t>
  </si>
  <si>
    <t>Result</t>
  </si>
  <si>
    <t>Entropiq</t>
  </si>
  <si>
    <t>IKLA</t>
  </si>
  <si>
    <t>IKLA 62.1%</t>
  </si>
  <si>
    <t>Anonymo</t>
  </si>
  <si>
    <t>MOUZ NXT</t>
  </si>
  <si>
    <t>MOUZ NXT 62.7%</t>
  </si>
  <si>
    <t>EYEBALLERS</t>
  </si>
  <si>
    <t>Preasy</t>
  </si>
  <si>
    <t>Preasy 73.4%</t>
  </si>
  <si>
    <t>IKLA 58.3%</t>
  </si>
  <si>
    <t>ALTERNATE aTTaX</t>
  </si>
  <si>
    <t>Sangal</t>
  </si>
  <si>
    <t>Sangal 62.9%</t>
  </si>
  <si>
    <t>ENCE</t>
  </si>
  <si>
    <t>HAVU</t>
  </si>
  <si>
    <t>ENCE 53.1%</t>
  </si>
  <si>
    <t>Espionage</t>
  </si>
  <si>
    <t>Alliance</t>
  </si>
  <si>
    <t>Alliance 50.9%</t>
  </si>
  <si>
    <t>ECSTATIC</t>
  </si>
  <si>
    <t>ECSTATIC 72.8%</t>
  </si>
  <si>
    <t>MOUZ</t>
  </si>
  <si>
    <t>Apeks</t>
  </si>
  <si>
    <t>Apeks 52.6%</t>
  </si>
  <si>
    <t>SAW</t>
  </si>
  <si>
    <t>9 Pandas</t>
  </si>
  <si>
    <t>9 Pandas 52.7%</t>
  </si>
  <si>
    <t>Complexity</t>
  </si>
  <si>
    <t>FURIA</t>
  </si>
  <si>
    <t>Complexity 63.4%</t>
  </si>
  <si>
    <t>Into the Breach</t>
  </si>
  <si>
    <t>RED Canids</t>
  </si>
  <si>
    <t>Into the Breach 57.8%</t>
  </si>
  <si>
    <t>EV</t>
  </si>
  <si>
    <t>B</t>
  </si>
  <si>
    <t>1-q</t>
  </si>
  <si>
    <t>((K x P - 1) / (K - 1)) x R x B </t>
  </si>
  <si>
    <t>P is your probability estimate, B is the pot size, R is the percentage of successful bets.</t>
  </si>
  <si>
    <t>K</t>
  </si>
  <si>
    <t>P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</si>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</sst>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222222"/>
      <name val="Arial"/>
      <family val="2"/>
      <charset val="238"/>
    </font>
    <font>
      <sz val="9"/>
      <color rgb="FF222222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L15" sqref="L15"/>
    </sheetView>
  </sheetViews>
  <sheetFormatPr defaultRowHeight="14.5" x14ac:dyDescent="0.35"/>
  <cols>
    <col min="12" max="12" width="12" customWidth="1"/>
  </cols>
  <sheetData>
    <row r="1" spans="1:18" x14ac:dyDescent="0.35">
      <c r="B1" s="1" t="s">
        <v>0</v>
      </c>
      <c r="C1" s="1" t="s">
        <v>1</v>
      </c>
      <c r="D1" s="1" t="s">
        <v>2</v>
      </c>
      <c r="J1" t="s">
        <v>42</v>
      </c>
      <c r="K1" t="s">
        <v>41</v>
      </c>
      <c r="L1" t="s">
        <v>38</v>
      </c>
      <c r="M1" t="s">
        <v>44</v>
      </c>
      <c r="R1" t="s">
        <v>36</v>
      </c>
    </row>
    <row r="2" spans="1:18" x14ac:dyDescent="0.35">
      <c r="A2" s="1">
        <v>0</v>
      </c>
      <c r="B2" t="s">
        <v>3</v>
      </c>
      <c r="C2" t="s">
        <v>4</v>
      </c>
      <c r="D2" t="s">
        <v>5</v>
      </c>
      <c r="E2" t="str" cm="1">
        <f t="array" ref="E2:F2">_xlfn.TEXTSPLIT(D2," ")</f>
        <v>IKLA</v>
      </c>
      <c r="F2" t="str">
        <v>62.1%</v>
      </c>
      <c r="I2" s="2">
        <v>62.1</v>
      </c>
      <c r="J2">
        <f>0.5</f>
        <v>0.5</v>
      </c>
      <c r="K2">
        <f>2.65</f>
        <v>2.65</v>
      </c>
      <c r="L2">
        <f>1-J2</f>
        <v>0.5</v>
      </c>
      <c r="M2">
        <f>K2-1</f>
        <v>1.65</v>
      </c>
      <c r="N2">
        <f>(((M2*J2)-L2)/M2)*$K$16*$K$15</f>
        <v>1.9696969696969697</v>
      </c>
      <c r="P2">
        <f>((K2*J2-1)/(K2-1))*$K$16*$K$15</f>
        <v>1.9696969696969697</v>
      </c>
      <c r="R2">
        <f>I2/100*K2</f>
        <v>1.6456499999999998</v>
      </c>
    </row>
    <row r="3" spans="1:18" x14ac:dyDescent="0.35">
      <c r="A3" s="1">
        <v>0</v>
      </c>
      <c r="B3" t="s">
        <v>6</v>
      </c>
      <c r="C3" t="s">
        <v>7</v>
      </c>
      <c r="D3" t="s">
        <v>8</v>
      </c>
      <c r="E3" t="str" cm="1">
        <f t="array" ref="E3:G3">_xlfn.TEXTSPLIT(D3," ")</f>
        <v>MOUZ</v>
      </c>
      <c r="F3" t="str">
        <v>NXT</v>
      </c>
      <c r="G3" t="str">
        <v>62.7%</v>
      </c>
      <c r="I3" s="2">
        <v>62.7</v>
      </c>
      <c r="J3">
        <f t="shared" ref="J3:J13" si="0">I3/100</f>
        <v>0.627</v>
      </c>
      <c r="K3">
        <v>1.96</v>
      </c>
      <c r="L3">
        <f t="shared" ref="L3:L6" si="1">1-J3</f>
        <v>0.373</v>
      </c>
      <c r="M3">
        <f t="shared" ref="M3:M6" si="2">K3-1</f>
        <v>0.96</v>
      </c>
      <c r="N3">
        <f t="shared" ref="N3:N6" si="3">(((M3*J3)-L3)/M3)*$K$16*$K$15</f>
        <v>2.3845833333333335</v>
      </c>
      <c r="P3">
        <f>((K3*J3-1)/(K3-1))*$K$16*$K$15</f>
        <v>2.3845833333333335</v>
      </c>
      <c r="R3">
        <f t="shared" ref="R3:R6" si="4">I3/100*K3</f>
        <v>1.22892</v>
      </c>
    </row>
    <row r="4" spans="1:18" x14ac:dyDescent="0.35">
      <c r="A4" s="1">
        <v>0</v>
      </c>
      <c r="B4" t="s">
        <v>9</v>
      </c>
      <c r="C4" t="s">
        <v>10</v>
      </c>
      <c r="D4" t="s">
        <v>11</v>
      </c>
      <c r="E4" t="str" cm="1">
        <f t="array" ref="E4:F4">_xlfn.TEXTSPLIT(D4," ")</f>
        <v>Preasy</v>
      </c>
      <c r="F4" t="str">
        <v>73.4%</v>
      </c>
      <c r="I4" s="2">
        <v>73.400000000000006</v>
      </c>
      <c r="J4">
        <f t="shared" si="0"/>
        <v>0.7340000000000001</v>
      </c>
      <c r="K4">
        <v>1.49</v>
      </c>
      <c r="L4">
        <f t="shared" si="1"/>
        <v>0.2659999999999999</v>
      </c>
      <c r="M4">
        <f t="shared" si="2"/>
        <v>0.49</v>
      </c>
      <c r="N4">
        <f t="shared" si="3"/>
        <v>1.9114285714285741</v>
      </c>
      <c r="P4">
        <f>((K4*J4-1)/(K4-1))*$K$16*$K$15</f>
        <v>1.911428571428573</v>
      </c>
      <c r="R4">
        <f t="shared" si="4"/>
        <v>1.0936600000000001</v>
      </c>
    </row>
    <row r="5" spans="1:18" x14ac:dyDescent="0.35">
      <c r="A5" s="1">
        <v>0</v>
      </c>
      <c r="B5" t="s">
        <v>4</v>
      </c>
      <c r="C5" t="s">
        <v>3</v>
      </c>
      <c r="D5" t="s">
        <v>12</v>
      </c>
      <c r="E5" t="str" cm="1">
        <f t="array" ref="E5:F5">_xlfn.TEXTSPLIT(D5," ")</f>
        <v>IKLA</v>
      </c>
      <c r="F5" t="str">
        <v>58.3%</v>
      </c>
      <c r="I5" s="2">
        <v>58.3</v>
      </c>
      <c r="J5">
        <f t="shared" si="0"/>
        <v>0.58299999999999996</v>
      </c>
      <c r="K5">
        <v>2.42</v>
      </c>
      <c r="L5">
        <f t="shared" si="1"/>
        <v>0.41700000000000004</v>
      </c>
      <c r="M5">
        <f t="shared" si="2"/>
        <v>1.42</v>
      </c>
      <c r="N5">
        <f t="shared" si="3"/>
        <v>2.8933802816901406</v>
      </c>
      <c r="P5">
        <f>((K5*J5-1)/(K5-1))*$K$16*$K$15</f>
        <v>2.8933802816901393</v>
      </c>
      <c r="R5">
        <f t="shared" si="4"/>
        <v>1.4108599999999998</v>
      </c>
    </row>
    <row r="6" spans="1:18" x14ac:dyDescent="0.35">
      <c r="A6" s="1">
        <v>0</v>
      </c>
      <c r="B6" t="s">
        <v>13</v>
      </c>
      <c r="C6" t="s">
        <v>14</v>
      </c>
      <c r="D6" t="s">
        <v>15</v>
      </c>
      <c r="E6" t="str" cm="1">
        <f t="array" ref="E6:F6">_xlfn.TEXTSPLIT(D6," ")</f>
        <v>Sangal</v>
      </c>
      <c r="F6" t="str">
        <v>62.9%</v>
      </c>
      <c r="I6" s="2">
        <v>62.9</v>
      </c>
      <c r="J6">
        <f t="shared" si="0"/>
        <v>0.629</v>
      </c>
      <c r="K6">
        <v>2.5</v>
      </c>
      <c r="L6">
        <f t="shared" si="1"/>
        <v>0.371</v>
      </c>
      <c r="M6">
        <f t="shared" si="2"/>
        <v>1.5</v>
      </c>
      <c r="N6">
        <f t="shared" si="3"/>
        <v>3.8166666666666664</v>
      </c>
      <c r="P6">
        <f>((K6*J6-1)/(K6-1))*$K$16*$K$15</f>
        <v>3.8166666666666664</v>
      </c>
      <c r="R6">
        <f t="shared" si="4"/>
        <v>1.5725</v>
      </c>
    </row>
    <row r="7" spans="1:18" x14ac:dyDescent="0.35">
      <c r="A7" s="1">
        <v>0</v>
      </c>
      <c r="B7" t="s">
        <v>16</v>
      </c>
      <c r="C7" t="s">
        <v>17</v>
      </c>
      <c r="D7" t="s">
        <v>18</v>
      </c>
      <c r="E7" t="str" cm="1">
        <f t="array" ref="E7:F7">_xlfn.TEXTSPLIT(D7," ")</f>
        <v>ENCE</v>
      </c>
      <c r="F7" t="str">
        <v>53.1%</v>
      </c>
      <c r="I7" s="2">
        <v>53.1</v>
      </c>
      <c r="J7">
        <f t="shared" si="0"/>
        <v>0.53100000000000003</v>
      </c>
    </row>
    <row r="8" spans="1:18" x14ac:dyDescent="0.35">
      <c r="A8" s="1">
        <v>0</v>
      </c>
      <c r="B8" t="s">
        <v>19</v>
      </c>
      <c r="C8" t="s">
        <v>20</v>
      </c>
      <c r="D8" t="s">
        <v>21</v>
      </c>
      <c r="E8" t="str" cm="1">
        <f t="array" ref="E8:F8">_xlfn.TEXTSPLIT(D8," ")</f>
        <v>Alliance</v>
      </c>
      <c r="F8" t="str">
        <v>50.9%</v>
      </c>
      <c r="I8" s="2">
        <v>50.9</v>
      </c>
      <c r="J8">
        <f t="shared" si="0"/>
        <v>0.50900000000000001</v>
      </c>
    </row>
    <row r="9" spans="1:18" x14ac:dyDescent="0.35">
      <c r="A9" s="1">
        <v>0</v>
      </c>
      <c r="B9" t="s">
        <v>7</v>
      </c>
      <c r="C9" t="s">
        <v>22</v>
      </c>
      <c r="D9" t="s">
        <v>23</v>
      </c>
      <c r="E9" t="str" cm="1">
        <f t="array" ref="E9:F9">_xlfn.TEXTSPLIT(D9," ")</f>
        <v>ECSTATIC</v>
      </c>
      <c r="F9" t="str">
        <v>72.8%</v>
      </c>
      <c r="I9" s="2">
        <v>72.8</v>
      </c>
      <c r="J9">
        <f t="shared" si="0"/>
        <v>0.72799999999999998</v>
      </c>
    </row>
    <row r="10" spans="1:18" x14ac:dyDescent="0.35">
      <c r="A10" s="1">
        <v>0</v>
      </c>
      <c r="B10" t="s">
        <v>24</v>
      </c>
      <c r="C10" t="s">
        <v>25</v>
      </c>
      <c r="D10" t="s">
        <v>26</v>
      </c>
      <c r="E10" t="str" cm="1">
        <f t="array" ref="E10:F10">_xlfn.TEXTSPLIT(D10," ")</f>
        <v>Apeks</v>
      </c>
      <c r="F10" t="str">
        <v>52.6%</v>
      </c>
      <c r="I10" s="2">
        <v>52.6</v>
      </c>
      <c r="J10">
        <f t="shared" si="0"/>
        <v>0.52600000000000002</v>
      </c>
    </row>
    <row r="11" spans="1:18" x14ac:dyDescent="0.35">
      <c r="A11" s="1">
        <v>0</v>
      </c>
      <c r="B11" t="s">
        <v>27</v>
      </c>
      <c r="C11" t="s">
        <v>28</v>
      </c>
      <c r="D11" t="s">
        <v>29</v>
      </c>
      <c r="E11" t="str" cm="1">
        <f t="array" ref="E11:G11">_xlfn.TEXTSPLIT(D11," ")</f>
        <v>9</v>
      </c>
      <c r="F11" t="str">
        <v>Pandas</v>
      </c>
      <c r="G11" t="str">
        <v>52.7%</v>
      </c>
      <c r="I11" s="2">
        <v>52.7</v>
      </c>
      <c r="J11">
        <f t="shared" si="0"/>
        <v>0.52700000000000002</v>
      </c>
    </row>
    <row r="12" spans="1:18" x14ac:dyDescent="0.35">
      <c r="A12" s="1">
        <v>0</v>
      </c>
      <c r="B12" t="s">
        <v>30</v>
      </c>
      <c r="C12" t="s">
        <v>31</v>
      </c>
      <c r="D12" t="s">
        <v>32</v>
      </c>
      <c r="E12" t="str" cm="1">
        <f t="array" ref="E12:F12">_xlfn.TEXTSPLIT(D12," ")</f>
        <v>Complexity</v>
      </c>
      <c r="F12" t="str">
        <v>63.4%</v>
      </c>
      <c r="I12" s="2">
        <v>63.4</v>
      </c>
      <c r="J12">
        <f t="shared" si="0"/>
        <v>0.63400000000000001</v>
      </c>
    </row>
    <row r="13" spans="1:18" x14ac:dyDescent="0.35">
      <c r="A13" s="1">
        <v>0</v>
      </c>
      <c r="B13" t="s">
        <v>33</v>
      </c>
      <c r="C13" t="s">
        <v>34</v>
      </c>
      <c r="D13" t="s">
        <v>35</v>
      </c>
      <c r="E13" t="str" cm="1">
        <f t="array" ref="E13:H13">_xlfn.TEXTSPLIT(D13," ")</f>
        <v>Into</v>
      </c>
      <c r="F13" t="str">
        <v>the</v>
      </c>
      <c r="G13" t="str">
        <v>Breach</v>
      </c>
      <c r="H13" s="2" t="str">
        <v>57.8%</v>
      </c>
      <c r="I13">
        <v>57.8</v>
      </c>
      <c r="J13">
        <f t="shared" si="0"/>
        <v>0.57799999999999996</v>
      </c>
    </row>
    <row r="15" spans="1:18" x14ac:dyDescent="0.35">
      <c r="J15" t="s">
        <v>37</v>
      </c>
      <c r="K15">
        <v>20</v>
      </c>
    </row>
    <row r="16" spans="1:18" x14ac:dyDescent="0.35">
      <c r="F16" s="3" t="s">
        <v>39</v>
      </c>
      <c r="J16" t="s">
        <v>43</v>
      </c>
      <c r="K16">
        <v>0.5</v>
      </c>
    </row>
    <row r="17" spans="6:6" x14ac:dyDescent="0.35">
      <c r="F17" s="4"/>
    </row>
    <row r="18" spans="6:6" x14ac:dyDescent="0.35">
      <c r="F18" s="5"/>
    </row>
    <row r="19" spans="6:6" x14ac:dyDescent="0.35">
      <c r="F19" s="6" t="s">
        <v>40</v>
      </c>
    </row>
    <row r="20" spans="6:6" x14ac:dyDescent="0.35">
      <c r="F20" s="4"/>
    </row>
    <row r="21" spans="6:6" x14ac:dyDescent="0.35">
      <c r="F21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Karolina Radek</cp:lastModifiedBy>
  <dcterms:created xsi:type="dcterms:W3CDTF">2023-11-27T14:20:05Z</dcterms:created>
  <dcterms:modified xsi:type="dcterms:W3CDTF">2023-12-10T20:58:52Z</dcterms:modified>
</cp:coreProperties>
</file>