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<sst xmlns="http://schemas.openxmlformats.org/spreadsheetml/2006/main" count="123" uniqueCount="91">
  <si>
    <t>S/N</t>
  </si>
  <si>
    <t>Ref Des</t>
  </si>
  <si>
    <t>Quantity</t>
  </si>
  <si>
    <t>Manufacturer</t>
  </si>
  <si>
    <t>Part name/no.</t>
  </si>
  <si>
    <t>Description</t>
  </si>
  <si>
    <t>Package</t>
  </si>
  <si>
    <t>Type</t>
  </si>
  <si>
    <t>Source</t>
  </si>
  <si>
    <t>C1,C2,C3,C4</t>
  </si>
  <si>
    <t>Yageo</t>
  </si>
  <si>
    <t>CC0603KRX7R9BB104</t>
  </si>
  <si>
    <t>100nF smd capacitors</t>
  </si>
  <si>
    <t>C0603</t>
  </si>
  <si>
    <t>SMT</t>
  </si>
  <si>
    <t>C5</t>
  </si>
  <si>
    <t>AVX</t>
  </si>
  <si>
    <t>F931C476MBAAJ6</t>
  </si>
  <si>
    <t>47uF smd tantalum capacitor</t>
  </si>
  <si>
    <t>C1210</t>
  </si>
  <si>
    <t>D1,D2</t>
  </si>
  <si>
    <t>Diodes INC</t>
  </si>
  <si>
    <t>1N4148W-7-F</t>
  </si>
  <si>
    <t>General purpose smd diode</t>
  </si>
  <si>
    <t>SOD123</t>
  </si>
  <si>
    <t>F1</t>
  </si>
  <si>
    <t>multicomp</t>
  </si>
  <si>
    <t>MST 400MA 250V</t>
  </si>
  <si>
    <t>450mA 250VAC fuse</t>
  </si>
  <si>
    <t>TE5</t>
  </si>
  <si>
    <t>THT</t>
  </si>
  <si>
    <t>J1,J2</t>
  </si>
  <si>
    <t>JST</t>
  </si>
  <si>
    <t>B2B-PH-K-S(LF)(SN)</t>
  </si>
  <si>
    <t>2mm pitch 2pin connector</t>
  </si>
  <si>
    <t>JST-2-PTH</t>
  </si>
  <si>
    <t>JP1</t>
  </si>
  <si>
    <t>generic</t>
  </si>
  <si>
    <t>0.1" pitch male headers</t>
  </si>
  <si>
    <t>2x3</t>
  </si>
  <si>
    <t>JP2</t>
  </si>
  <si>
    <t>1x2</t>
  </si>
  <si>
    <t>JP3</t>
  </si>
  <si>
    <t>1x3</t>
  </si>
  <si>
    <t>K1,K2</t>
  </si>
  <si>
    <t>Goodsky</t>
  </si>
  <si>
    <t>RW-SH-105D</t>
  </si>
  <si>
    <t>5V 10A relays</t>
  </si>
  <si>
    <t>RW-SH</t>
  </si>
  <si>
    <t>R1,R2,R5,R6,R7,R8</t>
  </si>
  <si>
    <t>RC0603FR-074K7L</t>
  </si>
  <si>
    <t>4k7 smd resistors</t>
  </si>
  <si>
    <t>R0603</t>
  </si>
  <si>
    <t>R3,R9,R11</t>
  </si>
  <si>
    <t>RC0603FR-0710KA</t>
  </si>
  <si>
    <t>10k smd resistors</t>
  </si>
  <si>
    <t>R4</t>
  </si>
  <si>
    <t>AT0603DRD071KL</t>
  </si>
  <si>
    <t>1k smd resistor</t>
  </si>
  <si>
    <t>R10</t>
  </si>
  <si>
    <t>RC0603JR-0722KL</t>
  </si>
  <si>
    <t>22k smd resistor</t>
  </si>
  <si>
    <t>MOV1</t>
  </si>
  <si>
    <t>Vishay</t>
  </si>
  <si>
    <t>VDRS05C250BSE</t>
  </si>
  <si>
    <t>varistor</t>
  </si>
  <si>
    <t>5mm pitch</t>
  </si>
  <si>
    <t>SW1</t>
  </si>
  <si>
    <t>mini pushbutton</t>
  </si>
  <si>
    <t>smd tactile switch</t>
  </si>
  <si>
    <t>BT4x4</t>
  </si>
  <si>
    <t>T1,T2</t>
  </si>
  <si>
    <t>diodes inc</t>
  </si>
  <si>
    <t>BC817-40Q-7-F</t>
  </si>
  <si>
    <t>general purpose smd transistor</t>
  </si>
  <si>
    <t>SOT23-3</t>
  </si>
  <si>
    <t>U1</t>
  </si>
  <si>
    <t>Adafruit</t>
  </si>
  <si>
    <t>ESP12E wifi module</t>
  </si>
  <si>
    <t>U2</t>
  </si>
  <si>
    <t>hi-link</t>
  </si>
  <si>
    <t>HLK-PM01</t>
  </si>
  <si>
    <t>smps output- 5V 3W</t>
  </si>
  <si>
    <t>U3</t>
  </si>
  <si>
    <t>Microchip</t>
  </si>
  <si>
    <t>MCP1825T-3302E/DC</t>
  </si>
  <si>
    <t>3.3V voltage regulator</t>
  </si>
  <si>
    <t>SOT223-5</t>
  </si>
  <si>
    <t>X1,X2</t>
  </si>
  <si>
    <t>AK500-2</t>
  </si>
  <si>
    <t>screw type terminal 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</si>
</sst>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</font>
    <font/>
    <font>
      <color rgb="FF333333"/>
      <name val="Arial"/>
    </font>
    <font>
      <u/>
      <color rgb="FF0000FF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2" width="18.29"/>
    <col customWidth="1" min="3" max="3" width="8.43"/>
    <col customWidth="1" min="5" max="5" width="22.29"/>
    <col customWidth="1" min="6" max="6" width="32.43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</row>
    <row r="2">
      <c r="A2" s="4">
        <v>1.0</v>
      </c>
      <c r="B2" s="4" t="s">
        <v>9</v>
      </c>
      <c r="C2" s="4">
        <v>4.0</v>
      </c>
      <c r="D2" s="4" t="s">
        <v>10</v>
      </c>
      <c r="E2" s="5" t="s">
        <v>11</v>
      </c>
      <c r="F2" s="4" t="s">
        <v>12</v>
      </c>
      <c r="G2" s="4" t="s">
        <v>13</v>
      </c>
      <c r="H2" s="4" t="s">
        <v>14</v>
      </c>
      <c r="I2" s="6" t="str">
        <f>HYPERLINK("https://www.mouser.com/ProductDetail/?qs=vTakOoo5QyLvVCYM2ge8LQ%3D%3D","mouser")</f>
        <v>mouser</v>
      </c>
      <c r="J2" s="3"/>
    </row>
    <row r="3">
      <c r="A3" s="4">
        <v>2.0</v>
      </c>
      <c r="B3" s="4" t="s">
        <v>15</v>
      </c>
      <c r="C3" s="4">
        <v>1.0</v>
      </c>
      <c r="D3" s="4" t="s">
        <v>16</v>
      </c>
      <c r="E3" s="5" t="s">
        <v>17</v>
      </c>
      <c r="F3" s="4" t="s">
        <v>18</v>
      </c>
      <c r="G3" s="4" t="s">
        <v>19</v>
      </c>
      <c r="H3" s="4" t="s">
        <v>14</v>
      </c>
      <c r="I3" s="6" t="str">
        <f>HYPERLINK("https://www.mouser.com/ProductDetail/AVX/F931C476MBAAJ6/?qs=%2fha2pyFaduiQVWlOnFzDW2q9194e168hGxuKvbPqG6M%3d","mouser")</f>
        <v>mouser</v>
      </c>
      <c r="J3" s="3"/>
    </row>
    <row r="4">
      <c r="A4" s="4">
        <v>3.0</v>
      </c>
      <c r="B4" s="4" t="s">
        <v>20</v>
      </c>
      <c r="C4" s="4">
        <v>2.0</v>
      </c>
      <c r="D4" s="4" t="s">
        <v>21</v>
      </c>
      <c r="E4" s="5" t="s">
        <v>22</v>
      </c>
      <c r="F4" s="4" t="s">
        <v>23</v>
      </c>
      <c r="G4" s="4" t="s">
        <v>24</v>
      </c>
      <c r="H4" s="4" t="s">
        <v>14</v>
      </c>
      <c r="I4" s="6" t="str">
        <f>HYPERLINK("https://www.mouser.com/productdetail/diodes-incorporated/1n4148w-7-f?qs=sGAEpiMZZMtoHjESLttvkiKikX2YhTL0GOrSkzAUFgM%3D","mouser")</f>
        <v>mouser</v>
      </c>
      <c r="J4" s="3"/>
    </row>
    <row r="5">
      <c r="A5" s="4">
        <v>4.0</v>
      </c>
      <c r="B5" s="4" t="s">
        <v>25</v>
      </c>
      <c r="C5" s="4">
        <v>1.0</v>
      </c>
      <c r="D5" s="4" t="s">
        <v>26</v>
      </c>
      <c r="E5" s="7" t="s">
        <v>27</v>
      </c>
      <c r="F5" s="4" t="s">
        <v>28</v>
      </c>
      <c r="G5" s="4" t="s">
        <v>29</v>
      </c>
      <c r="H5" s="4" t="s">
        <v>30</v>
      </c>
      <c r="I5" s="6" t="str">
        <f>HYPERLINK("http://uk.farnell.com/multicomp/mst-400ma-250v/fuse-radial-slow-blow-0-4a/dp/1566096?MER=bn_para_1TP_LastViewed_1","element14")</f>
        <v>element14</v>
      </c>
      <c r="J5" s="3"/>
    </row>
    <row r="6">
      <c r="A6" s="4">
        <v>5.0</v>
      </c>
      <c r="B6" s="4" t="s">
        <v>31</v>
      </c>
      <c r="C6" s="4">
        <v>2.0</v>
      </c>
      <c r="D6" s="4" t="s">
        <v>32</v>
      </c>
      <c r="E6" s="8" t="s">
        <v>33</v>
      </c>
      <c r="F6" s="4" t="s">
        <v>34</v>
      </c>
      <c r="G6" s="4" t="s">
        <v>35</v>
      </c>
      <c r="H6" s="4" t="s">
        <v>30</v>
      </c>
      <c r="I6" s="6" t="str">
        <f>HYPERLINK("https://www.digikey.com/products/en?mpart=B2B-PH-K-S%28LF%29%28SN%29&amp;v=455","digikey")</f>
        <v>digikey</v>
      </c>
      <c r="J6" s="3"/>
    </row>
    <row r="7">
      <c r="A7" s="4">
        <v>6.0</v>
      </c>
      <c r="B7" s="4" t="s">
        <v>36</v>
      </c>
      <c r="C7" s="4">
        <v>1.0</v>
      </c>
      <c r="D7" s="4" t="s">
        <v>37</v>
      </c>
      <c r="E7" s="3"/>
      <c r="F7" s="4" t="s">
        <v>38</v>
      </c>
      <c r="G7" s="4" t="s">
        <v>39</v>
      </c>
      <c r="H7" s="4" t="s">
        <v>30</v>
      </c>
      <c r="I7" s="3"/>
      <c r="J7" s="3"/>
    </row>
    <row r="8">
      <c r="A8" s="4">
        <v>7.0</v>
      </c>
      <c r="B8" s="4" t="s">
        <v>40</v>
      </c>
      <c r="C8" s="4">
        <v>1.0</v>
      </c>
      <c r="D8" s="4" t="s">
        <v>37</v>
      </c>
      <c r="E8" s="3"/>
      <c r="F8" s="4" t="s">
        <v>38</v>
      </c>
      <c r="G8" s="4" t="s">
        <v>41</v>
      </c>
      <c r="H8" s="4" t="s">
        <v>30</v>
      </c>
      <c r="I8" s="3"/>
      <c r="J8" s="3"/>
    </row>
    <row r="9">
      <c r="A9" s="4">
        <v>8.0</v>
      </c>
      <c r="B9" s="4" t="s">
        <v>42</v>
      </c>
      <c r="C9" s="4">
        <v>1.0</v>
      </c>
      <c r="D9" s="4" t="s">
        <v>37</v>
      </c>
      <c r="E9" s="3"/>
      <c r="F9" s="4" t="s">
        <v>38</v>
      </c>
      <c r="G9" s="4" t="s">
        <v>43</v>
      </c>
      <c r="H9" s="4" t="s">
        <v>30</v>
      </c>
      <c r="I9" s="3"/>
      <c r="J9" s="3"/>
    </row>
    <row r="10">
      <c r="A10" s="4">
        <v>9.0</v>
      </c>
      <c r="B10" s="4" t="s">
        <v>44</v>
      </c>
      <c r="C10" s="4">
        <v>2.0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30</v>
      </c>
      <c r="I10" s="6" t="str">
        <f>HYPERLINK("http://www.goodsky.com.tw/en/relays/general-purpose-relay/74-rw-rwh-relay","goodsky")</f>
        <v>goodsky</v>
      </c>
      <c r="J10" s="3"/>
    </row>
    <row r="11">
      <c r="A11" s="4">
        <v>10.0</v>
      </c>
      <c r="B11" s="4" t="s">
        <v>49</v>
      </c>
      <c r="C11" s="4">
        <v>6.0</v>
      </c>
      <c r="D11" s="4" t="s">
        <v>10</v>
      </c>
      <c r="E11" s="5" t="s">
        <v>50</v>
      </c>
      <c r="F11" s="4" t="s">
        <v>51</v>
      </c>
      <c r="G11" s="4" t="s">
        <v>52</v>
      </c>
      <c r="H11" s="4" t="s">
        <v>14</v>
      </c>
      <c r="I11" s="6" t="str">
        <f>HYPERLINK("https://www.mouser.com/productdetail/yageo/rc0603fr-074k7l?qs=sGAEpiMZZMvdGkrng054t3pr%252bPE%2FADjs2O3gszEU1a0%3D","mouser")</f>
        <v>mouser</v>
      </c>
      <c r="J11" s="3"/>
    </row>
    <row r="12">
      <c r="A12" s="4">
        <v>11.0</v>
      </c>
      <c r="B12" s="4" t="s">
        <v>53</v>
      </c>
      <c r="C12" s="4">
        <v>3.0</v>
      </c>
      <c r="D12" s="4" t="s">
        <v>10</v>
      </c>
      <c r="E12" s="5" t="s">
        <v>54</v>
      </c>
      <c r="F12" s="4" t="s">
        <v>55</v>
      </c>
      <c r="G12" s="4" t="s">
        <v>52</v>
      </c>
      <c r="H12" s="4" t="s">
        <v>14</v>
      </c>
      <c r="I12" s="6" t="str">
        <f>HYPERLINK("https://www.mouser.com/productdetail/yageo/rc0603fr-0710ka?qs=sGAEpiMZZMvdGkrng054t8%252bPdf%2F%252bll15IwudCkFOGlg%3D","mouser")</f>
        <v>mouser</v>
      </c>
      <c r="J12" s="3"/>
    </row>
    <row r="13">
      <c r="A13" s="4">
        <v>12.0</v>
      </c>
      <c r="B13" s="4" t="s">
        <v>56</v>
      </c>
      <c r="C13" s="4">
        <v>1.0</v>
      </c>
      <c r="D13" s="4" t="s">
        <v>10</v>
      </c>
      <c r="E13" s="5" t="s">
        <v>57</v>
      </c>
      <c r="F13" s="4" t="s">
        <v>58</v>
      </c>
      <c r="G13" s="4" t="s">
        <v>52</v>
      </c>
      <c r="H13" s="4" t="s">
        <v>14</v>
      </c>
      <c r="I13" s="6" t="str">
        <f>HYPERLINK("https://www.mouser.com/productdetail/yageo/at0603drd071kl?qs=sGAEpiMZZMvdGkrng054txkUmwwQJqpk1d5n1b07ddDhP1%252bhN4D0qg%3D%3D","mouser")</f>
        <v>mouser</v>
      </c>
      <c r="J13" s="3"/>
    </row>
    <row r="14">
      <c r="A14" s="4">
        <v>13.0</v>
      </c>
      <c r="B14" s="4" t="s">
        <v>59</v>
      </c>
      <c r="C14" s="4">
        <v>1.0</v>
      </c>
      <c r="D14" s="4" t="s">
        <v>10</v>
      </c>
      <c r="E14" s="5" t="s">
        <v>60</v>
      </c>
      <c r="F14" s="4" t="s">
        <v>61</v>
      </c>
      <c r="G14" s="4" t="s">
        <v>52</v>
      </c>
      <c r="H14" s="4" t="s">
        <v>14</v>
      </c>
      <c r="I14" s="6" t="str">
        <f>HYPERLINK("https://www.mouser.com/productdetail/yageo/rc0603jr-0722kl?qs=sGAEpiMZZMvdGkrng054t8Tx25L%252bvTaRBGhjdlwOUIc%3D","mouser")</f>
        <v>mouser</v>
      </c>
      <c r="J14" s="3"/>
    </row>
    <row r="15">
      <c r="A15" s="4">
        <v>14.0</v>
      </c>
      <c r="B15" s="4" t="s">
        <v>62</v>
      </c>
      <c r="C15" s="4">
        <v>1.0</v>
      </c>
      <c r="D15" s="4" t="s">
        <v>63</v>
      </c>
      <c r="E15" s="5" t="s">
        <v>64</v>
      </c>
      <c r="F15" s="4" t="s">
        <v>65</v>
      </c>
      <c r="G15" s="4" t="s">
        <v>66</v>
      </c>
      <c r="H15" s="4" t="s">
        <v>30</v>
      </c>
      <c r="I15" s="6" t="str">
        <f>HYPERLINK("https://www.mouser.com/ProductDetail/Vishay/VDRS05C250BSE/?qs=wiLF9HC8rHZuKnB5wGgKng%3d%3d","mouser")</f>
        <v>mouser</v>
      </c>
      <c r="J15" s="3"/>
    </row>
    <row r="16">
      <c r="A16" s="4">
        <v>15.0</v>
      </c>
      <c r="B16" s="4" t="s">
        <v>67</v>
      </c>
      <c r="C16" s="4">
        <v>1.0</v>
      </c>
      <c r="D16" s="4" t="s">
        <v>37</v>
      </c>
      <c r="E16" s="4" t="s">
        <v>68</v>
      </c>
      <c r="F16" s="4" t="s">
        <v>69</v>
      </c>
      <c r="G16" s="4" t="s">
        <v>70</v>
      </c>
      <c r="H16" s="4" t="s">
        <v>14</v>
      </c>
      <c r="I16" s="6" t="str">
        <f>HYPERLINK("https://www.sparkfun.com/products/8720","sparkfun")</f>
        <v>sparkfun</v>
      </c>
      <c r="J16" s="3"/>
    </row>
    <row r="17">
      <c r="A17" s="4">
        <v>16.0</v>
      </c>
      <c r="B17" s="4" t="s">
        <v>71</v>
      </c>
      <c r="C17" s="4">
        <v>2.0</v>
      </c>
      <c r="D17" s="4" t="s">
        <v>72</v>
      </c>
      <c r="E17" s="5" t="s">
        <v>73</v>
      </c>
      <c r="F17" s="4" t="s">
        <v>74</v>
      </c>
      <c r="G17" s="4" t="s">
        <v>75</v>
      </c>
      <c r="H17" s="4" t="s">
        <v>14</v>
      </c>
      <c r="I17" s="6" t="str">
        <f>HYPERLINK("https://www.mouser.com/productdetail/diodes-incorporated/bc817-40q-7-f?qs=sGAEpiMZZMshyDBzk1%2FWi8MWf1sCvfcN8eYDCEEzPuuIusPfr00FpA%3D%3D","mouser")</f>
        <v>mouser</v>
      </c>
      <c r="J17" s="3"/>
    </row>
    <row r="18">
      <c r="A18" s="4">
        <v>17.0</v>
      </c>
      <c r="B18" s="4" t="s">
        <v>76</v>
      </c>
      <c r="C18" s="4">
        <v>1.0</v>
      </c>
      <c r="D18" s="4" t="s">
        <v>77</v>
      </c>
      <c r="E18" s="4">
        <v>2491.0</v>
      </c>
      <c r="F18" s="4" t="s">
        <v>78</v>
      </c>
      <c r="G18" s="3"/>
      <c r="H18" s="4" t="s">
        <v>14</v>
      </c>
      <c r="I18" s="6" t="str">
        <f>HYPERLINK("http://www.newark.com/adafruit/2491/esp8266-smt-module-esp-12e/dp/77Y5210","element14")</f>
        <v>element14</v>
      </c>
      <c r="J18" s="6" t="str">
        <f>HYPERLINK("https://www.adafruit.com/product/2491","also see this one")</f>
        <v>also see this one</v>
      </c>
    </row>
    <row r="19">
      <c r="A19" s="4">
        <v>18.0</v>
      </c>
      <c r="B19" s="4" t="s">
        <v>79</v>
      </c>
      <c r="C19" s="4">
        <v>1.0</v>
      </c>
      <c r="D19" s="4" t="s">
        <v>80</v>
      </c>
      <c r="E19" s="4" t="s">
        <v>81</v>
      </c>
      <c r="F19" s="4" t="s">
        <v>82</v>
      </c>
      <c r="G19" s="3"/>
      <c r="H19" s="4" t="s">
        <v>30</v>
      </c>
      <c r="I19" s="6" t="str">
        <f>HYPERLINK("http://www.hlktech.net/product_detail.php?ProId=54","hilink")</f>
        <v>hilink</v>
      </c>
      <c r="J19" s="3"/>
    </row>
    <row r="20">
      <c r="A20" s="4">
        <v>19.0</v>
      </c>
      <c r="B20" s="4" t="s">
        <v>83</v>
      </c>
      <c r="C20" s="4">
        <v>1.0</v>
      </c>
      <c r="D20" s="4" t="s">
        <v>84</v>
      </c>
      <c r="E20" s="9" t="s">
        <v>85</v>
      </c>
      <c r="F20" s="4" t="s">
        <v>86</v>
      </c>
      <c r="G20" s="4" t="s">
        <v>87</v>
      </c>
      <c r="H20" s="4" t="s">
        <v>14</v>
      </c>
      <c r="I20" s="6" t="str">
        <f>HYPERLINK("http://www.microchip.com/wwwproducts/en/MCP1825","microchip")</f>
        <v>microchip</v>
      </c>
      <c r="J20" s="3"/>
    </row>
    <row r="21">
      <c r="A21" s="4">
        <v>20.0</v>
      </c>
      <c r="B21" s="4" t="s">
        <v>88</v>
      </c>
      <c r="C21" s="4">
        <v>2.0</v>
      </c>
      <c r="D21" s="4" t="s">
        <v>37</v>
      </c>
      <c r="E21" s="4" t="s">
        <v>89</v>
      </c>
      <c r="F21" s="4" t="s">
        <v>90</v>
      </c>
      <c r="G21" s="4" t="s">
        <v>89</v>
      </c>
      <c r="H21" s="4" t="s">
        <v>30</v>
      </c>
      <c r="I21" s="6" t="str">
        <f>HYPERLINK("https://www.pololu.com/product/2440","pololu")</f>
        <v>pololu</v>
      </c>
      <c r="J21" s="3"/>
    </row>
  </sheetData>
  <drawing r:id="rId1"/>
</worksheet>
</file>