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 Hand-TALK" sheetId="1" r:id="rId4"/>
    <sheet state="visible" name="By Hand-OALK" sheetId="2" r:id="rId5"/>
    <sheet state="visible" name="Other ALK" sheetId="3" r:id="rId6"/>
  </sheets>
  <definedNames/>
  <calcPr/>
  <extLst>
    <ext uri="GoogleSheetsCustomDataVersion2">
      <go:sheetsCustomData xmlns:go="http://customooxmlschemas.google.com/" r:id="rId7" roundtripDataChecksum="D00P2krd7sE5fY4l7JcJq0iPWVKX4zrzuMTmLkjE1bg="/>
    </ext>
  </extLst>
</workbook>
</file>

<file path=xl/sharedStrings.xml><?xml version="1.0" encoding="utf-8"?>
<sst xmlns="http://schemas.openxmlformats.org/spreadsheetml/2006/main" count="69" uniqueCount="36">
  <si>
    <t>Uncertainty Test</t>
  </si>
  <si>
    <t>Instrument</t>
  </si>
  <si>
    <t>Acid Added by Hand</t>
  </si>
  <si>
    <t>CRM 204 Actual T-ALK</t>
  </si>
  <si>
    <t>(umol/kg)</t>
  </si>
  <si>
    <t>Precision</t>
  </si>
  <si>
    <t>Accuracy</t>
  </si>
  <si>
    <t>Sample ID</t>
  </si>
  <si>
    <t>T-ALK (umol/kg)</t>
  </si>
  <si>
    <t>STDEV (umol/kg)</t>
  </si>
  <si>
    <t>Difference from Actual (umol/kg)</t>
  </si>
  <si>
    <t>STDEV from Actual (umol/kg)</t>
  </si>
  <si>
    <t>% Uncertainty</t>
  </si>
  <si>
    <t>average diff</t>
  </si>
  <si>
    <t>CRM(204)1_09DEC2022</t>
  </si>
  <si>
    <t>CRM(204)2_09DEC2022</t>
  </si>
  <si>
    <t>CRM(204)3_09DEC2022</t>
  </si>
  <si>
    <t>CRM(204)4_09DEC2022</t>
  </si>
  <si>
    <t>CRM(204)1_12DEC2022</t>
  </si>
  <si>
    <t>CRM(204)2_12DEC2022</t>
  </si>
  <si>
    <t>CRM(204)3_12DEC2022</t>
  </si>
  <si>
    <t>CRM(204)4_12DEC2022</t>
  </si>
  <si>
    <t>CRM(204)1_13DEC2022</t>
  </si>
  <si>
    <t>CRM(204)2_13DEC2022</t>
  </si>
  <si>
    <t>CRM(204)1_10JAN2023</t>
  </si>
  <si>
    <t>CRM(204)1_12JAN2023</t>
  </si>
  <si>
    <t>CRM(204)1_16JAN2023</t>
  </si>
  <si>
    <t>CRM(204)1_19JAN2023</t>
  </si>
  <si>
    <t>CRM(204)1_23JAN2023</t>
  </si>
  <si>
    <t>CRM(204)1_25JAN2023</t>
  </si>
  <si>
    <t>CRM(204)1_27JAN2023</t>
  </si>
  <si>
    <t>CRM 204 Actual O-ALK</t>
  </si>
  <si>
    <t>O-ALK (umol/kg)</t>
  </si>
  <si>
    <t>B-ALK (umol/kg)</t>
  </si>
  <si>
    <t>Si-ALK (umol/kg)</t>
  </si>
  <si>
    <t>P-ALK (umol/kg)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</si>
</sst>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i/>
      <sz val="12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1" fillId="2" fontId="3" numFmtId="2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2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36.14"/>
    <col customWidth="1" min="3" max="3" width="16.71"/>
    <col customWidth="1" min="4" max="4" width="30.86"/>
    <col customWidth="1" min="5" max="5" width="28.14"/>
    <col customWidth="1" min="6" max="6" width="13.57"/>
    <col customWidth="1" min="7" max="7" width="8.71"/>
    <col customWidth="1" min="8" max="8" width="12.14"/>
    <col customWidth="1" min="9" max="9" width="31.57"/>
    <col customWidth="1" min="10" max="26" width="8.71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2"/>
      <c r="D2" s="4" t="s">
        <v>3</v>
      </c>
      <c r="E2" s="5">
        <v>2202.0</v>
      </c>
      <c r="F2" s="2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6" t="s">
        <v>5</v>
      </c>
      <c r="D3" s="2"/>
      <c r="E3" s="2"/>
      <c r="F3" s="2"/>
      <c r="G3" s="2"/>
      <c r="H3" s="6" t="s">
        <v>6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/>
      <c r="H4" s="7" t="s">
        <v>13</v>
      </c>
      <c r="I4" s="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14</v>
      </c>
      <c r="B5" s="8">
        <v>2144.62336146768</v>
      </c>
      <c r="C5" s="8">
        <f>STDEV(B5:B21)</f>
        <v>36.94165323</v>
      </c>
      <c r="D5" s="8">
        <f t="shared" ref="D5:D21" si="1">(B5-$E$2)</f>
        <v>-57.37663853</v>
      </c>
      <c r="E5" s="8">
        <f>STDEV(B5:B21,E2)</f>
        <v>40.29606029</v>
      </c>
      <c r="F5" s="8">
        <f>(E5/E2)*100</f>
        <v>1.82997549</v>
      </c>
      <c r="G5" s="2"/>
      <c r="H5" s="8">
        <f>AVERAGE(D5:D21)</f>
        <v>-78.15703768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15</v>
      </c>
      <c r="B6" s="8">
        <v>2103.08355232438</v>
      </c>
      <c r="C6" s="2"/>
      <c r="D6" s="8">
        <f t="shared" si="1"/>
        <v>-98.91644768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16</v>
      </c>
      <c r="B7" s="8">
        <v>2146.62653320853</v>
      </c>
      <c r="C7" s="2"/>
      <c r="D7" s="8">
        <f t="shared" si="1"/>
        <v>-55.37346679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17</v>
      </c>
      <c r="B8" s="8">
        <v>2087.2890269279</v>
      </c>
      <c r="C8" s="2"/>
      <c r="D8" s="8">
        <f t="shared" si="1"/>
        <v>-114.7109731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18</v>
      </c>
      <c r="B9" s="8">
        <v>2138.18565770276</v>
      </c>
      <c r="C9" s="2"/>
      <c r="D9" s="8">
        <f t="shared" si="1"/>
        <v>-63.8143423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19</v>
      </c>
      <c r="B10" s="8">
        <v>2111.44202674281</v>
      </c>
      <c r="C10" s="2"/>
      <c r="D10" s="8">
        <f t="shared" si="1"/>
        <v>-90.55797326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20</v>
      </c>
      <c r="B11" s="8">
        <v>2178.9392846229</v>
      </c>
      <c r="C11" s="2"/>
      <c r="D11" s="8">
        <f t="shared" si="1"/>
        <v>-23.06071538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21</v>
      </c>
      <c r="B12" s="8">
        <v>2093.09943107267</v>
      </c>
      <c r="C12" s="2"/>
      <c r="D12" s="8">
        <f t="shared" si="1"/>
        <v>-108.9005689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22</v>
      </c>
      <c r="B13" s="8">
        <v>2085.20493265087</v>
      </c>
      <c r="C13" s="2"/>
      <c r="D13" s="8">
        <f t="shared" si="1"/>
        <v>-116.7950673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23</v>
      </c>
      <c r="B14" s="8">
        <v>2124.33418022501</v>
      </c>
      <c r="C14" s="2"/>
      <c r="D14" s="8">
        <f t="shared" si="1"/>
        <v>-77.66581977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24</v>
      </c>
      <c r="B15" s="8">
        <v>2192.57889819157</v>
      </c>
      <c r="C15" s="2"/>
      <c r="D15" s="8">
        <f t="shared" si="1"/>
        <v>-9.421101808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25</v>
      </c>
      <c r="B16" s="8">
        <v>2101.53630661794</v>
      </c>
      <c r="C16" s="2"/>
      <c r="D16" s="8">
        <f t="shared" si="1"/>
        <v>-100.4636934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26</v>
      </c>
      <c r="B17" s="8">
        <v>2166.64285816975</v>
      </c>
      <c r="C17" s="2"/>
      <c r="D17" s="8">
        <f t="shared" si="1"/>
        <v>-35.35714183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27</v>
      </c>
      <c r="B18" s="8">
        <v>2046.81656866737</v>
      </c>
      <c r="C18" s="2"/>
      <c r="D18" s="8">
        <f t="shared" si="1"/>
        <v>-155.1834313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28</v>
      </c>
      <c r="B19" s="8">
        <v>2115.78555960569</v>
      </c>
      <c r="C19" s="2"/>
      <c r="D19" s="8">
        <f t="shared" si="1"/>
        <v>-86.21444039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29</v>
      </c>
      <c r="B20" s="8">
        <v>2133.76830326086</v>
      </c>
      <c r="C20" s="2"/>
      <c r="D20" s="8">
        <f t="shared" si="1"/>
        <v>-68.23169674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30</v>
      </c>
      <c r="B21" s="8">
        <v>2135.37387806464</v>
      </c>
      <c r="C21" s="2"/>
      <c r="D21" s="8">
        <f t="shared" si="1"/>
        <v>-66.62612194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>
        <f>AVERAGE(B3:B21)</f>
        <v>2123.842962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36.14"/>
    <col customWidth="1" min="3" max="3" width="16.71"/>
    <col customWidth="1" min="4" max="4" width="30.86"/>
    <col customWidth="1" min="5" max="5" width="28.14"/>
    <col customWidth="1" min="6" max="6" width="13.57"/>
    <col customWidth="1" min="7" max="26" width="8.71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2"/>
      <c r="D2" s="4" t="s">
        <v>31</v>
      </c>
      <c r="E2" s="5">
        <v>10.0</v>
      </c>
      <c r="F2" s="2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</v>
      </c>
      <c r="B4" s="2" t="s">
        <v>32</v>
      </c>
      <c r="C4" s="2" t="s">
        <v>9</v>
      </c>
      <c r="D4" s="2" t="s">
        <v>10</v>
      </c>
      <c r="E4" s="2" t="s">
        <v>11</v>
      </c>
      <c r="F4" s="2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24</v>
      </c>
      <c r="B5" s="8">
        <v>16.587629032201</v>
      </c>
      <c r="C5" s="8">
        <f>STDEV(B5:B11)</f>
        <v>32.47762701</v>
      </c>
      <c r="D5" s="8">
        <f t="shared" ref="D5:D11" si="1">ABS(B5-$E$2)</f>
        <v>6.587629032</v>
      </c>
      <c r="E5" s="8">
        <f>STDEV(B5:B11,E2)</f>
        <v>30.65695478</v>
      </c>
      <c r="F5" s="8">
        <f>(E5/E2)*100</f>
        <v>306.5695478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25</v>
      </c>
      <c r="B6" s="8">
        <v>-34.1267758226816</v>
      </c>
      <c r="C6" s="2"/>
      <c r="D6" s="8">
        <f t="shared" si="1"/>
        <v>44.12677582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26</v>
      </c>
      <c r="B7" s="8">
        <v>-57.0599023062811</v>
      </c>
      <c r="C7" s="2"/>
      <c r="D7" s="8">
        <f t="shared" si="1"/>
        <v>67.05990231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27</v>
      </c>
      <c r="B8" s="8">
        <v>-6.50277870985376</v>
      </c>
      <c r="C8" s="2"/>
      <c r="D8" s="8">
        <f t="shared" si="1"/>
        <v>16.50277871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28</v>
      </c>
      <c r="B9" s="8">
        <v>17.0992704979927</v>
      </c>
      <c r="C9" s="2"/>
      <c r="D9" s="8">
        <f t="shared" si="1"/>
        <v>7.099270498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29</v>
      </c>
      <c r="B10" s="8">
        <v>35.3006123761984</v>
      </c>
      <c r="C10" s="8"/>
      <c r="D10" s="8">
        <f t="shared" si="1"/>
        <v>25.30061238</v>
      </c>
      <c r="E10" s="8"/>
      <c r="F10" s="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30</v>
      </c>
      <c r="B11" s="8">
        <v>-19.6585958100215</v>
      </c>
      <c r="C11" s="2"/>
      <c r="D11" s="8">
        <f t="shared" si="1"/>
        <v>29.65859581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20.0"/>
    <col customWidth="1" min="3" max="3" width="16.71"/>
    <col customWidth="1" min="4" max="4" width="16.57"/>
    <col customWidth="1" min="5" max="5" width="16.71"/>
    <col customWidth="1" min="6" max="6" width="16.57"/>
    <col customWidth="1" min="7" max="7" width="16.71"/>
    <col customWidth="1" min="8" max="26" width="8.71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2"/>
      <c r="D2" s="3"/>
      <c r="E2" s="9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</v>
      </c>
      <c r="B4" s="2" t="s">
        <v>33</v>
      </c>
      <c r="C4" s="2" t="s">
        <v>9</v>
      </c>
      <c r="D4" s="2" t="s">
        <v>34</v>
      </c>
      <c r="E4" s="2" t="s">
        <v>9</v>
      </c>
      <c r="F4" s="2" t="s">
        <v>35</v>
      </c>
      <c r="G4" s="2" t="s">
        <v>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18</v>
      </c>
      <c r="B5" s="10">
        <v>51.9593349978252</v>
      </c>
      <c r="C5" s="10">
        <f>STDEV(B5:B14)</f>
        <v>1.064323094</v>
      </c>
      <c r="D5" s="10">
        <v>0.127295711814051</v>
      </c>
      <c r="E5" s="10">
        <f>STDEV(D5:D14)</f>
        <v>0.002911833108</v>
      </c>
      <c r="F5" s="10">
        <v>0.463617730169724</v>
      </c>
      <c r="G5" s="10">
        <f>STDEV(F5:F14)</f>
        <v>0.001009072346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19</v>
      </c>
      <c r="B6" s="10">
        <v>48.8677611047502</v>
      </c>
      <c r="C6" s="2"/>
      <c r="D6" s="10">
        <v>0.118847451702158</v>
      </c>
      <c r="E6" s="2"/>
      <c r="F6" s="10">
        <v>0.460683370128115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20</v>
      </c>
      <c r="B7" s="10">
        <v>52.3594979150377</v>
      </c>
      <c r="C7" s="2"/>
      <c r="D7" s="10">
        <v>0.128398319256182</v>
      </c>
      <c r="E7" s="2"/>
      <c r="F7" s="10">
        <v>0.463994655619554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24</v>
      </c>
      <c r="B8" s="10">
        <v>51.6776414356477</v>
      </c>
      <c r="C8" s="2"/>
      <c r="D8" s="10">
        <v>0.12652079273186</v>
      </c>
      <c r="E8" s="2"/>
      <c r="F8" s="10">
        <v>0.463352026249365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25</v>
      </c>
      <c r="B9" s="10">
        <v>50.2720203086531</v>
      </c>
      <c r="C9" s="2"/>
      <c r="D9" s="10">
        <v>0.122669489284537</v>
      </c>
      <c r="E9" s="2"/>
      <c r="F9" s="10">
        <v>0.462021387561173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26</v>
      </c>
      <c r="B10" s="10">
        <v>51.70447954</v>
      </c>
      <c r="C10" s="8"/>
      <c r="D10" s="10">
        <v>0.126594578</v>
      </c>
      <c r="E10" s="8"/>
      <c r="F10" s="10">
        <v>0.463377354</v>
      </c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27</v>
      </c>
      <c r="B11" s="10">
        <v>50.4759165452791</v>
      </c>
      <c r="C11" s="2"/>
      <c r="D11" s="10">
        <v>0.12322655901374</v>
      </c>
      <c r="E11" s="2"/>
      <c r="F11" s="10">
        <v>0.462214922843956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28</v>
      </c>
      <c r="B12" s="10">
        <v>50.0670521366539</v>
      </c>
      <c r="C12" s="2"/>
      <c r="D12" s="10">
        <v>0.122110033204865</v>
      </c>
      <c r="E12" s="2"/>
      <c r="F12" s="10">
        <v>0.461826650881921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29</v>
      </c>
      <c r="B13" s="10">
        <v>51.4157194155009</v>
      </c>
      <c r="C13" s="2"/>
      <c r="D13" s="10">
        <v>0.125801194473714</v>
      </c>
      <c r="E13" s="2"/>
      <c r="F13" s="10">
        <v>0.463104691753877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30</v>
      </c>
      <c r="B14" s="10">
        <v>51.2780846461805</v>
      </c>
      <c r="C14" s="2"/>
      <c r="D14" s="10">
        <v>0.125423418902444</v>
      </c>
      <c r="E14" s="2"/>
      <c r="F14" s="10">
        <v>0.462974612419985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E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2022-12-07T19:19:12Z</dcterms:created>
  <dc:creator>Jessica Bruno</dc:creator>
</cp:coreProperties>
</file>