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mentos fisicos" sheetId="1" r:id="rId4"/>
    <sheet state="visible" name="Servidor Local Princip" sheetId="2" r:id="rId5"/>
    <sheet state="visible" name="Servidor Externo _ Clo" sheetId="3" r:id="rId6"/>
  </sheets>
  <definedNames/>
  <calcPr/>
  <extLst>
    <ext uri="GoogleSheetsCustomDataVersion2">
      <go:sheetsCustomData xmlns:go="http://customooxmlschemas.google.com/" r:id="rId7" roundtripDataChecksum="1l1OC4Opp4Zam8uPvwTyVjbcdacEEv46zvFd+a7/AC4="/>
    </ext>
  </extLst>
</workbook>
</file>

<file path=xl/sharedStrings.xml><?xml version="1.0" encoding="utf-8"?>
<sst xmlns="http://schemas.openxmlformats.org/spreadsheetml/2006/main" count="171" uniqueCount="156">
  <si>
    <t>Nombre del componente</t>
  </si>
  <si>
    <t>Especificaciones</t>
  </si>
  <si>
    <t xml:space="preserve">Cantidad </t>
  </si>
  <si>
    <t>P.U. Económico</t>
  </si>
  <si>
    <t>P.U Medio</t>
  </si>
  <si>
    <t>P.U. Full</t>
  </si>
  <si>
    <t>Total Eco</t>
  </si>
  <si>
    <t>Total Medio</t>
  </si>
  <si>
    <t>Total Full</t>
  </si>
  <si>
    <t>Img. de ref. eco</t>
  </si>
  <si>
    <t>Img. de ref. med</t>
  </si>
  <si>
    <t>Img. de ref. full</t>
  </si>
  <si>
    <t>Servidor físico (Rack o Torre)</t>
  </si>
  <si>
    <t>Opción Económica: Servidor HP ML30 Gen10 Plus con procesador Intel Xeon E-2314 (4 núcleos), 16GB de RAM, y configuración de almacenamiento de 2 discos de 1TB en RAID 1.
Opción Media: Servidor HP ML30 Gen10 Plus con procesador Intel Xeon E-2336 (6 núcleos), 32GB de RAM, y 2 discos de 4TB en RAID 1.
Opción Full: Servidor HP ML30 Gen10 Plus con procesador Intel Xeon E-2336 (6 núcleos), 64GB de RAM, y 4 discos de 4TB configurados en RAID 10 para máxima velocidad y redundancia.</t>
  </si>
  <si>
    <t xml:space="preserve">PC </t>
  </si>
  <si>
    <t>Opción Económica: PC de oficina básico con procesador Core i3 / Ryzen 3, 8GB RAM, 256GB SSD y monitor de 21".
Opción Media: PC estándar con procesador Core i5 / Ryzen 5, 16GB RAM, 512GB SSD y monitor de 24" Full HD.
Opción Full: PC de alto rendimiento con procesador Core i7 / Ryzen 7, 32GB RAM, 1TB NVMe SSD y monitor de 27" (posiblemente 4K).</t>
  </si>
  <si>
    <t xml:space="preserve">Portatil </t>
  </si>
  <si>
    <t>Opción Económica: Portátil básico con Core i3 / Ryzen 3, 8GB RAM, 256GB SSD y pantalla HD.
Opción Media: Portátil de trabajo con Core i5 / Ryzen 5, 16GB RAM, 512GB SSD y pantalla Full HD con chasis mejorado.
Opción Full: Portátil Premium/Pro con Core i7 / Ryzen 7, 32GB RAM, 1TB NVMe SSD, pantalla de alta calidad (4K/OLED) y GPU dedicada.</t>
  </si>
  <si>
    <t>UPS industrial</t>
  </si>
  <si>
    <t>Opción Económica: El UPS tiene una capacidad de 2 KVA / 1.8 kW y utiliza tecnología Básica (Línea Interactiva o Doble Conversión). Ofrece una autonomía mínima de 5 a 10 minutos, suficiente para el apagado seguro de los equipos, y su conectividad es a través de puertos USB y Serie.
Opción Media: El UPS aumenta su capacidad a 3 KVA / 2.7 kW y utiliza tecnología Doble Conversión (Online) de Alta Eficiencia, garantizando energía limpia. Proporciona una autonomía adecuada de 15 a 20 minutos y se gestiona mediante una Tarjeta SNMP para el monitoreo remoto avanzado a través de la red.
Opción Full: El UPS de alto rendimiento tiene una capacidad de 5 KVA / 4.5 kW (o más) con tecnología Doble Conversión (Online) de máxima eficiencia y alto factor de potencia (cercano a 1). Ofrece una autonomía extendida de 30 a 45 minutos o mediante Módulos de Batería Externa. La gestión es premium, con Tarjeta SNMP redundante y Software de Gestión Centralizada.</t>
  </si>
  <si>
    <t>Gabinete Rack 42U</t>
  </si>
  <si>
    <t>Opción Económica: Gabinete Rack 42U de profundidad estándar (aproximadamente 800-1000 mm). Incluye cerraduras básicas y ventilación pasiva. Es adecuado para un entorno de rack simple que solo aloja el equipo mínimo (Servidor Económico, UPS y Switch).
Opción Media: Gabinete Rack 42U de profundidad optimizada (1000-1200 mm) para mejor gestión de cableado y flujo de aire. Incluye paneles laterales removibles con llave y una o dos unidades de ventilación (fans) montadas en el techo. Ofrece una construcción más robusta y mejor manejo térmico para el equipo estándar.
Opción Full: Gabinete Rack 42U de máxima profundidad y resistencia, con alta capacidad de peso. Incluye acceso de seguridad avanzado (posiblemente biométrico o cerraduras de múltiples puntos), sistema de ventilación activa (múltiples fans de alta eficiencia) y gestión de cableado vertical de alta densidad. Diseñado para alojar una alta concentración de equipos (Servidor Full, UPS grande, etc.) y maximizar la eficiencia térmica.</t>
  </si>
  <si>
    <t>Switch administrable 24 puertos</t>
  </si>
  <si>
    <t>Opción Económica: TP-LINK 8 Puertos (Gigabit, No Gestionable), adecuado para una oficina pequeña.
Opción Media: TP-LINK 16 Puertos (Gigabit, No Gestionable), estándar para una red en crecimiento.
Opción Full: TP-LINK 24 Puertos (Gigabit, No Gestionable), para alta densidad de conexiones.</t>
  </si>
  <si>
    <t>Router empresarial con firewall</t>
  </si>
  <si>
    <t>Opción Económica: Router/Firewall de Gama Baja (ej. entrada FortiGate o pfSense en hardware simple). Ofrece VPN básica (limitado a 5-10 usuarios) y protección simple de cortafuegos de estado (stateful). Ideal para conexiones de internet de hasta 100 Mbps.
Opción Media: Router/Firewall de Gama Media (ej. FortiGate 60F o similar). Ofrece alto rendimiento en VPN (hasta 25 usuarios), filtrado web y antivirus en el gateway. Velocidad de rendimiento (throughput) garantizada de hasta 500 Mbps.
Opción Full: Router/Firewall de Gama Alta (ej. FortiGate 100F o superior). Capacidad de alto rendimiento y redundancia (HA), con funciones avanzadas (UTM/SD-WAN), IPS/IDS y alta capacidad de VPN (50+ usuarios). Diseñado para conexiones de 1 Gbps o más.</t>
  </si>
  <si>
    <t>Cableado estructurado Cat6</t>
  </si>
  <si>
    <t>Opción Económica: Instalación con cable Cat6 básico y canalización sencilla. Incluye patch panels y tomas de red genéricos. Enfocado en la funcionalidad mínima y cumplimiento de estándares para velocidad de 1 Gbps.
Opción Media: Instalación con cable Cat6 de marca reconocida, con certificación de calidad y una gestión de cableado profesional (orden y etiquetado). Utiliza patch panels y conectores de alta calidad. Rendimiento confiable de 1 Gbps con buena inmunidad a interferencias.
Opción Full: Instalación con cable Cat6A (que es la evolución de Cat6 para mayores distancias/ancho de banda) o Cat6 Premium blindado (Shielded). Incluye bandejas de cableado, gestión vertical/horizontal avanzada, y certificación de rendimiento de 10 Gbps para el futuro.</t>
  </si>
  <si>
    <t>Aire acondicionado para rack</t>
  </si>
  <si>
    <t>Opción Económica: Sistema de enfriamiento Portátil/Mini-Split simple (no dedicado al rack) o Extracción de Aire caliente (fan de techo/alto flujo). Se basa en la climatización general de la sala, con una capacidad de 5,000 - 8,000 BTUs.
Opción Media: Unidad de Aire Acondicionado Mini-Split Inverter de Alta Eficiencia con capacidad de 9,000 - 12,000 BTUs. Montaje tipo pared. Ideal para mantener una temperatura controlada en una sala pequeña de servidores con equipos estándar.
Opción Full: Sistema de enfriamiento de precisión (CRAC) o Unidad de Aire Acondicionado de Rack Fila (In-Row Cooling). Capacidad de 15,000 BTUs o superior. Diseñado para un enfriamiento dedicado y continuo, con monitoreo de humedad y temperatura 24/7. Es esencial para el Servidor Full y el Gabinete Rack de alta densidad.</t>
  </si>
  <si>
    <t>Panel de parches 24 puertos</t>
  </si>
  <si>
    <t>Opción Económica: Panel de parches Cat6 sin blindaje (UTP), de marca genérica, con terminación simple y estándar. Cumple la función básica de interconexión.
Opción Media: Panel de parches Cat6 de marca reconocida, robusto, con mejor soporte de gestión de cableado en la parte trasera. Asegura una conectividad confiable.
Opción Full: Panel de parches Cat6A (preparado para 10 Gbps) o Cat6 Blindado (STP). Diseño de alta densidad o en ángulo para maximizar el espacio y la eficiencia del cableado.</t>
  </si>
  <si>
    <t xml:space="preserve"> Servidor Local Principal</t>
  </si>
  <si>
    <t>Ítem</t>
  </si>
  <si>
    <t>Económico (COP)</t>
  </si>
  <si>
    <t>Medio (COP)</t>
  </si>
  <si>
    <t>Full (COP)</t>
  </si>
  <si>
    <t>Comentario</t>
  </si>
  <si>
    <t>Hardware</t>
  </si>
  <si>
    <t>Económico: torre básica, Medio: rack ventilado, Full: rack redundante y profesional</t>
  </si>
  <si>
    <t>PC mesa</t>
  </si>
  <si>
    <t>Económico: con coponentes adecuados para la programacion , Medio:ventaja de mejor componentes, Full: redundante y profesional</t>
  </si>
  <si>
    <t xml:space="preserve">Portatiles </t>
  </si>
  <si>
    <t>UPS industrial 3000 VA</t>
  </si>
  <si>
    <t>Económico: respaldo básico, Medio: tiempo para shutdown, Full: respaldo prolongado + monitoreo</t>
  </si>
  <si>
    <t>Económico: metálico simple, Medio: ventilado, Full: con gestión de cables y seguridad</t>
  </si>
  <si>
    <t>Económico: pocos puertos, Medio: gestionable, Full: con PoE y alta capacidad</t>
  </si>
  <si>
    <t>Económico: básico, Medio: rendimiento adecuado, Full: alta seguridad y rendimiento</t>
  </si>
  <si>
    <t>Económico: cable básico, Medio: con canalización, Full: cableado óptimo + patch panels</t>
  </si>
  <si>
    <t>Económico: ventilador, Medio: mini split, Full: A/C redundante</t>
  </si>
  <si>
    <t>Económico: simple, Medio: más puertos, Full: con gestión y etiquetado</t>
  </si>
  <si>
    <t>total de costo Hardware</t>
  </si>
  <si>
    <t>Software</t>
  </si>
  <si>
    <t xml:space="preserve">Sistema operativo Linux  </t>
  </si>
  <si>
    <t>Económico: gratis, Medio: estable, Full: con soporte empresarial</t>
  </si>
  <si>
    <t xml:space="preserve">Windows Server </t>
  </si>
  <si>
    <t>Económico: licencia básica, 10 usu, Medio: con CALs , max 30 usu Full: Datacenter, 50+ usu</t>
  </si>
  <si>
    <t>Servidor web Nginx</t>
  </si>
  <si>
    <t>Económico: estándar, Medio: con balanceo, Full: configurado para alta carga</t>
  </si>
  <si>
    <t>Base de datos PostgreSQL</t>
  </si>
  <si>
    <t>Económico: versión comunitaria, Medio: con soporte, Full: clúster HA</t>
  </si>
  <si>
    <t>Firewall software (pfSense)</t>
  </si>
  <si>
    <t>Económico: configuración básica, Medio: rutas avanzadas, Full: IDS/IPS + VPN</t>
  </si>
  <si>
    <t>Administración remota (SSH)</t>
  </si>
  <si>
    <t>Siempre presente, seguro para todos los entornos</t>
  </si>
  <si>
    <t>Antivirus Corporativo</t>
  </si>
  <si>
    <t>Económico: versión ligera, Medio: protección completa, Full: con sandbox y control avanzado</t>
  </si>
  <si>
    <t>Sistema de backups local</t>
  </si>
  <si>
    <t>Económico: script manual, Medio: automatico, Full: incremental + encriptado</t>
  </si>
  <si>
    <t>Monitoreo (Zabbix)</t>
  </si>
  <si>
    <t>Económico: host básico, Medio: alertas, Full: dashboard + informes</t>
  </si>
  <si>
    <t>Logs centralizados (ELK)</t>
  </si>
  <si>
    <t>Económico: logs simples, Medio: visualización, Full: cluster y alertas</t>
  </si>
  <si>
    <t>total de costo Software</t>
  </si>
  <si>
    <t>Configuración</t>
  </si>
  <si>
    <t>Instalación servidor físico</t>
  </si>
  <si>
    <t>Económico: instalación rígida, Medio: con pruebas, Full: redundancia y hardening</t>
  </si>
  <si>
    <t>Configuración de red interna</t>
  </si>
  <si>
    <t>Económico: red simple, Medio: VLANs, Full: segmentación + QoS</t>
  </si>
  <si>
    <t>Seguridad del servidor</t>
  </si>
  <si>
    <t>Económico: firewall básico, Medio: reglas + IDS, Full: auditoría + pentesting</t>
  </si>
  <si>
    <t>RAID almacenamiento</t>
  </si>
  <si>
    <t>Económico: RAID1, Medio: RAID5, Full: RAID10 con cache</t>
  </si>
  <si>
    <t>Instalación servicios web</t>
  </si>
  <si>
    <t>Económico: solo Nginx, Medio: Nginx + apps, Full: autoscaling</t>
  </si>
  <si>
    <t>Configuración base de datos</t>
  </si>
  <si>
    <t>Económico: instancia única, Medio: backup, Full: replicación y HA</t>
  </si>
  <si>
    <t>Roles y usuarios</t>
  </si>
  <si>
    <t>Económico: pocos roles, Medio: roles definidos, Full: control granular y auditoría</t>
  </si>
  <si>
    <t>VPN acceso remoto</t>
  </si>
  <si>
    <t>Económico: OpenVPN básico, Medio: certificados, Full: MFA + redundancia</t>
  </si>
  <si>
    <t>Pruebas internas del servidor</t>
  </si>
  <si>
    <t>Económico: pruebas mínimas, Medio: carga, Full: simulación completa</t>
  </si>
  <si>
    <t>total de costos de  Configuración</t>
  </si>
  <si>
    <t>Costos operativos</t>
  </si>
  <si>
    <t>Consumo energético año</t>
  </si>
  <si>
    <t>Económico: estimación, Medio: medición, Full: monitoreo y optimización</t>
  </si>
  <si>
    <t>Mantenimiento preventivo anual</t>
  </si>
  <si>
    <t>Económico: revisión básica, Medio: completo, Full: reemplazo proactivo</t>
  </si>
  <si>
    <t>Renovación licencias software</t>
  </si>
  <si>
    <t>Económico: actualizaciones mínimas, Medio: licencias completas, Full: soporte premium</t>
  </si>
  <si>
    <t>Repuestos hardware</t>
  </si>
  <si>
    <t>Económico: piezas básicas, Medio: stock moderado, Full: inventario redundante</t>
  </si>
  <si>
    <t>total de costos operativos</t>
  </si>
  <si>
    <t>Mano de obra por mes</t>
  </si>
  <si>
    <t>Diseñador</t>
  </si>
  <si>
    <t xml:space="preserve">Económico: consultor, Medio: empleado, Full: experimentado </t>
  </si>
  <si>
    <t>Front-end</t>
  </si>
  <si>
    <t xml:space="preserve">Económico: junior, Medio: empleado, Full: experimentado </t>
  </si>
  <si>
    <t>Back-end</t>
  </si>
  <si>
    <t xml:space="preserve">Económico: junio, Medio: empleado, Full: experimentado </t>
  </si>
  <si>
    <t>técnico en pruebas</t>
  </si>
  <si>
    <t>Documentador técnico</t>
  </si>
  <si>
    <t>total mano de obra</t>
  </si>
  <si>
    <t xml:space="preserve">Tiempos de realizacion a 2 años </t>
  </si>
  <si>
    <t xml:space="preserve">análisis del proyecto </t>
  </si>
  <si>
    <t>Económico: análisis rápido, Medio: investigación detallada, Full: análisis + prototipos</t>
  </si>
  <si>
    <t>Mockups</t>
  </si>
  <si>
    <t xml:space="preserve">Económico: diseño rápido, Medio: diseño detallado, Full: detallados + opciones múltiples y multi plataforma </t>
  </si>
  <si>
    <t>base de datos</t>
  </si>
  <si>
    <t>Económico: no relacionales , Medio: detalladas , Full: diseño  con pruevas y coneciones a apis</t>
  </si>
  <si>
    <t>Tiempo de desarrollo total</t>
  </si>
  <si>
    <t>Económico: mínimo viable, Medio: producto sólido, Full: con pruebas y optimización</t>
  </si>
  <si>
    <t xml:space="preserve">total en tiempos </t>
  </si>
  <si>
    <t xml:space="preserve">total costos </t>
  </si>
  <si>
    <t>Servidor Externo / Cloud</t>
  </si>
  <si>
    <t>Infraestructura cloud Amazon Web Services (AWS)</t>
  </si>
  <si>
    <t>Instancia VPS Cloud 4 CPU / 8GB RAM</t>
  </si>
  <si>
    <t>Económico: VPS básico, Medio: rendimiento balanceado, Full: VPS potenciado</t>
  </si>
  <si>
    <t>Instancia Cloud con 8 CPU / 16GB RAM</t>
  </si>
  <si>
    <t>Económico: para pruebas, Medio: producción, Full: alta carga</t>
  </si>
  <si>
    <t>Almacenamiento en la nube 1TB</t>
  </si>
  <si>
    <t>Económico: HDD, Medio: SSD, Full: SSD premium + replicación</t>
  </si>
  <si>
    <t>IP fija pública</t>
  </si>
  <si>
    <t>Económico: IP básica, Medio: IP dedicada, Full: IP+redundancia</t>
  </si>
  <si>
    <t>Balanceador de carga cloud</t>
  </si>
  <si>
    <t>Económico: básico, Medio: con SSL, Full: alta disponibilidad</t>
  </si>
  <si>
    <t>total Infraestructura cloud</t>
  </si>
  <si>
    <t>Configuración Amazon Web Services (AWS)</t>
  </si>
  <si>
    <t>Configuración CI/CD (cloud)</t>
  </si>
  <si>
    <t>Económico: básico, Medio: completo, Full: con testing automático</t>
  </si>
  <si>
    <t>Docker / Kubernetes (cluster)</t>
  </si>
  <si>
    <t>Económico: Docker simple, Medio: K8s mediano, Full: clúster redundante</t>
  </si>
  <si>
    <t>Integración con sistemas locales</t>
  </si>
  <si>
    <t>Económico: mínimamente, Medio: con scripts, Full: integración bidireccional completa</t>
  </si>
  <si>
    <t xml:space="preserve">total de configuracion </t>
  </si>
  <si>
    <t>Costos mensuales de la nube</t>
  </si>
  <si>
    <t>Costo instancia cloud mensual</t>
  </si>
  <si>
    <t>Económico: VPS básico, Medio: alto rendimiento, Full: premium dedicado</t>
  </si>
  <si>
    <t>Costo base de datos cloud mensual</t>
  </si>
  <si>
    <t>Económico: DB básica, Medio: DB administrada, Full: DB HA</t>
  </si>
  <si>
    <t>Costo almacenamiento cloud mensualmente</t>
  </si>
  <si>
    <t>Económico: Standard, Medio: SSD, Full: SSD+reducción latencia</t>
  </si>
  <si>
    <t>Transferencia de datos mensual</t>
  </si>
  <si>
    <t>Económico: tráfico mínimo, Medio: estimado, Full: alto uso + redundancia</t>
  </si>
  <si>
    <t>total Costos mensuales de la nube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</si>
</sst>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$&quot;\ * #,##0.00_-;\-&quot;$&quot;\ * #,##0.00_-;_-&quot;$&quot;\ * &quot;-&quot;??_-;_-@"/>
    <numFmt numFmtId="165" formatCode="_-[$$-240A]\ * #,##0.00_-;\-[$$-240A]\ * #,##0.00_-;_-[$$-240A]\ * &quot;-&quot;??_-;_-@"/>
    <numFmt numFmtId="166" formatCode="&quot;$&quot;\ #,##0.00"/>
  </numFmts>
  <fonts count="8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F2F2F2"/>
      <name val="Calibri"/>
    </font>
    <font>
      <b/>
      <sz val="14.0"/>
      <color theme="1"/>
      <name val="Calibri"/>
    </font>
    <font/>
    <font>
      <b/>
      <sz val="11.0"/>
      <color theme="1"/>
      <name val="Calibri"/>
    </font>
    <font>
      <sz val="11.0"/>
      <color rgb="FF000000"/>
      <name val="Calibri"/>
    </font>
    <font>
      <sz val="9.0"/>
      <color theme="1"/>
      <name val="Calibri"/>
      <scheme val="minor"/>
    </font>
  </fonts>
  <fills count="2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C0C0C"/>
        <bgColor rgb="FF0C0C0C"/>
      </patternFill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rgb="FFFFC7CE"/>
        <bgColor rgb="FFFFC7CE"/>
      </patternFill>
    </fill>
    <fill>
      <patternFill patternType="solid">
        <fgColor rgb="FFC189F7"/>
        <bgColor rgb="FFC189F7"/>
      </patternFill>
    </fill>
    <fill>
      <patternFill patternType="solid">
        <fgColor rgb="FFC6EFCE"/>
        <bgColor rgb="FFC6EFCE"/>
      </patternFill>
    </fill>
    <fill>
      <patternFill patternType="solid">
        <fgColor rgb="FF29B95C"/>
        <bgColor rgb="FF29B95C"/>
      </patternFill>
    </fill>
    <fill>
      <patternFill patternType="solid">
        <fgColor rgb="FFFFEB9C"/>
        <bgColor rgb="FFFFEB9C"/>
      </patternFill>
    </fill>
    <fill>
      <patternFill patternType="solid">
        <fgColor rgb="FFFFFF00"/>
        <bgColor rgb="FFFFFF00"/>
      </patternFill>
    </fill>
    <fill>
      <patternFill patternType="solid">
        <fgColor rgb="FF9CC2E5"/>
        <bgColor rgb="FF9CC2E5"/>
      </patternFill>
    </fill>
    <fill>
      <patternFill patternType="solid">
        <fgColor rgb="FF227ACB"/>
        <bgColor rgb="FF227ACB"/>
      </patternFill>
    </fill>
    <fill>
      <patternFill patternType="solid">
        <fgColor rgb="FFF4B084"/>
        <bgColor rgb="FFF4B084"/>
      </patternFill>
    </fill>
    <fill>
      <patternFill patternType="solid">
        <fgColor rgb="FFE96615"/>
        <bgColor rgb="FFE96615"/>
      </patternFill>
    </fill>
    <fill>
      <patternFill patternType="solid">
        <fgColor rgb="FFEAD1DC"/>
        <bgColor rgb="FFEAD1DC"/>
      </patternFill>
    </fill>
    <fill>
      <patternFill patternType="solid">
        <fgColor rgb="FFC27898"/>
        <bgColor rgb="FFC27898"/>
      </patternFill>
    </fill>
    <fill>
      <patternFill patternType="solid">
        <fgColor rgb="FF7F7F7F"/>
        <bgColor rgb="FF7F7F7F"/>
      </patternFill>
    </fill>
    <fill>
      <patternFill patternType="solid">
        <fgColor rgb="FFD9D2E9"/>
        <bgColor rgb="FFD9D2E9"/>
      </patternFill>
    </fill>
    <fill>
      <patternFill patternType="solid">
        <fgColor rgb="FF975CCB"/>
        <bgColor rgb="FF975CCB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</fills>
  <borders count="75">
    <border/>
    <border>
      <right style="thin">
        <color theme="0"/>
      </right>
    </border>
    <border>
      <left/>
      <right/>
      <top/>
      <bottom/>
    </border>
    <border>
      <left style="medium">
        <color theme="0"/>
      </left>
      <right/>
      <top style="medium">
        <color theme="0"/>
      </top>
      <bottom style="medium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/>
      <right style="thin">
        <color theme="0"/>
      </right>
      <top style="medium">
        <color theme="0"/>
      </top>
      <bottom style="medium">
        <color theme="0"/>
      </bottom>
    </border>
    <border>
      <left style="thin">
        <color theme="0"/>
      </left>
      <right style="thin">
        <color theme="0"/>
      </right>
      <top style="medium">
        <color theme="0"/>
      </top>
      <bottom style="medium">
        <color theme="0"/>
      </bottom>
    </border>
    <border>
      <left style="thin">
        <color theme="0"/>
      </left>
      <right style="medium">
        <color theme="0"/>
      </right>
      <top style="medium">
        <color theme="0"/>
      </top>
      <bottom style="medium">
        <color theme="0"/>
      </bottom>
    </border>
    <border>
      <left style="medium">
        <color theme="0"/>
      </left>
      <right/>
      <top style="medium">
        <color theme="0"/>
      </top>
      <bottom style="thin">
        <color theme="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theme="0"/>
      </left>
      <right/>
      <top style="thin">
        <color theme="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theme="0"/>
      </left>
      <top style="thin">
        <color theme="0"/>
      </top>
      <bottom style="thin">
        <color theme="0"/>
      </bottom>
    </border>
    <border>
      <left style="medium">
        <color theme="0"/>
      </left>
      <right/>
      <top style="thin">
        <color theme="0"/>
      </top>
      <bottom style="thin">
        <color theme="0"/>
      </bottom>
    </border>
    <border>
      <left style="medium">
        <color theme="0"/>
      </left>
      <right/>
      <top/>
      <bottom style="thin">
        <color theme="0"/>
      </bottom>
    </border>
    <border>
      <left style="medium">
        <color theme="0"/>
      </left>
      <right/>
      <top/>
      <bottom/>
    </border>
    <border>
      <left style="medium">
        <color theme="0"/>
      </left>
      <right/>
      <top/>
      <bottom style="medium">
        <color theme="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theme="1"/>
      </left>
      <top/>
      <bottom/>
    </border>
    <border>
      <top/>
      <bottom/>
    </border>
    <border>
      <right style="medium">
        <color theme="1"/>
      </right>
      <top/>
      <bottom/>
    </border>
    <border>
      <left style="medium">
        <color rgb="FF000000"/>
      </left>
      <right style="thin">
        <color theme="1"/>
      </right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theme="1"/>
      </left>
      <right style="medium">
        <color rgb="FF000000"/>
      </right>
      <top style="medium">
        <color rgb="FF000000"/>
      </top>
      <bottom style="thin">
        <color theme="1"/>
      </bottom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</border>
    <border>
      <left style="medium">
        <color rgb="FF000000"/>
      </left>
      <right style="thin">
        <color theme="1"/>
      </right>
      <top/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theme="1"/>
      </left>
      <right style="medium">
        <color rgb="FF000000"/>
      </right>
      <top style="thin">
        <color theme="1"/>
      </top>
      <bottom/>
    </border>
    <border>
      <left style="medium">
        <color rgb="FF000000"/>
      </left>
      <top/>
      <bottom/>
    </border>
    <border>
      <right style="medium">
        <color rgb="FF000000"/>
      </right>
      <top/>
      <bottom/>
    </border>
    <border>
      <left style="medium">
        <color rgb="FF000000"/>
      </left>
      <right style="thin">
        <color theme="1"/>
      </right>
      <top style="medium">
        <color rgb="FF000000"/>
      </top>
      <bottom style="thin">
        <color theme="1"/>
      </bottom>
    </border>
    <border>
      <left style="thin">
        <color theme="1"/>
      </left>
      <right style="thin">
        <color theme="1"/>
      </right>
      <top style="medium">
        <color rgb="FF000000"/>
      </top>
      <bottom style="thin">
        <color theme="1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medium">
        <color rgb="FF000000"/>
      </left>
      <right style="thin">
        <color theme="1"/>
      </right>
      <top style="thin">
        <color theme="1"/>
      </top>
      <bottom/>
    </border>
    <border>
      <left style="thin">
        <color theme="1"/>
      </left>
      <right style="thin">
        <color theme="1"/>
      </right>
      <top style="thin">
        <color theme="1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theme="1"/>
      </left>
      <top style="medium">
        <color theme="1"/>
      </top>
      <bottom style="medium">
        <color theme="1"/>
      </bottom>
    </border>
    <border>
      <top style="medium">
        <color theme="1"/>
      </top>
      <bottom style="medium">
        <color theme="1"/>
      </bottom>
    </border>
    <border>
      <right style="medium">
        <color theme="1"/>
      </right>
      <top style="medium">
        <color theme="1"/>
      </top>
      <bottom style="medium">
        <color theme="1"/>
      </bottom>
    </border>
    <border>
      <left style="medium">
        <color theme="1"/>
      </left>
      <right style="thin">
        <color rgb="FF000000"/>
      </right>
      <top style="medium">
        <color theme="1"/>
      </top>
    </border>
    <border>
      <left style="thin">
        <color rgb="FF000000"/>
      </left>
      <right style="thin">
        <color rgb="FF000000"/>
      </right>
      <top style="medium">
        <color theme="1"/>
      </top>
    </border>
    <border>
      <left style="thin">
        <color rgb="FF000000"/>
      </left>
      <right style="medium">
        <color theme="1"/>
      </right>
      <top style="medium">
        <color theme="1"/>
      </top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3" fillId="3" fontId="2" numFmtId="0" xfId="0" applyAlignment="1" applyBorder="1" applyFill="1" applyFont="1">
      <alignment horizontal="center" vertical="center"/>
    </xf>
    <xf borderId="4" fillId="3" fontId="2" numFmtId="0" xfId="0" applyAlignment="1" applyBorder="1" applyFont="1">
      <alignment horizontal="center" vertical="center"/>
    </xf>
    <xf borderId="5" fillId="3" fontId="2" numFmtId="0" xfId="0" applyAlignment="1" applyBorder="1" applyFont="1">
      <alignment horizontal="center" vertical="center"/>
    </xf>
    <xf borderId="6" fillId="3" fontId="2" numFmtId="0" xfId="0" applyAlignment="1" applyBorder="1" applyFont="1">
      <alignment horizontal="center" vertical="center"/>
    </xf>
    <xf borderId="7" fillId="3" fontId="2" numFmtId="0" xfId="0" applyAlignment="1" applyBorder="1" applyFont="1">
      <alignment horizontal="center" vertical="center"/>
    </xf>
    <xf borderId="8" fillId="4" fontId="2" numFmtId="0" xfId="0" applyAlignment="1" applyBorder="1" applyFill="1" applyFont="1">
      <alignment horizontal="center" shrinkToFit="0" vertical="center" wrapText="1"/>
    </xf>
    <xf borderId="9" fillId="5" fontId="1" numFmtId="0" xfId="0" applyAlignment="1" applyBorder="1" applyFill="1" applyFont="1">
      <alignment horizontal="center" shrinkToFit="0" vertical="center" wrapText="1"/>
    </xf>
    <xf borderId="10" fillId="5" fontId="1" numFmtId="0" xfId="0" applyAlignment="1" applyBorder="1" applyFont="1">
      <alignment horizontal="center" vertical="center"/>
    </xf>
    <xf borderId="9" fillId="5" fontId="1" numFmtId="164" xfId="0" applyAlignment="1" applyBorder="1" applyFont="1" applyNumberFormat="1">
      <alignment vertical="center"/>
    </xf>
    <xf borderId="9" fillId="5" fontId="1" numFmtId="0" xfId="0" applyBorder="1" applyFont="1"/>
    <xf borderId="11" fillId="5" fontId="1" numFmtId="0" xfId="0" applyBorder="1" applyFont="1"/>
    <xf borderId="12" fillId="4" fontId="2" numFmtId="0" xfId="0" applyAlignment="1" applyBorder="1" applyFont="1">
      <alignment horizontal="center" vertical="center"/>
    </xf>
    <xf borderId="13" fillId="5" fontId="1" numFmtId="0" xfId="0" applyAlignment="1" applyBorder="1" applyFont="1">
      <alignment horizontal="center" shrinkToFit="0" vertical="center" wrapText="1"/>
    </xf>
    <xf borderId="14" fillId="5" fontId="1" numFmtId="0" xfId="0" applyAlignment="1" applyBorder="1" applyFont="1">
      <alignment horizontal="center" readingOrder="0" vertical="center"/>
    </xf>
    <xf borderId="13" fillId="5" fontId="1" numFmtId="164" xfId="0" applyAlignment="1" applyBorder="1" applyFont="1" applyNumberFormat="1">
      <alignment vertical="center"/>
    </xf>
    <xf borderId="13" fillId="5" fontId="1" numFmtId="0" xfId="0" applyBorder="1" applyFont="1"/>
    <xf borderId="15" fillId="5" fontId="1" numFmtId="0" xfId="0" applyBorder="1" applyFont="1"/>
    <xf borderId="16" fillId="0" fontId="1" numFmtId="0" xfId="0" applyBorder="1" applyFont="1"/>
    <xf borderId="17" fillId="4" fontId="2" numFmtId="0" xfId="0" applyAlignment="1" applyBorder="1" applyFont="1">
      <alignment horizontal="center" vertical="center"/>
    </xf>
    <xf borderId="13" fillId="5" fontId="1" numFmtId="165" xfId="0" applyAlignment="1" applyBorder="1" applyFont="1" applyNumberFormat="1">
      <alignment horizontal="center" vertical="center"/>
    </xf>
    <xf borderId="18" fillId="4" fontId="2" numFmtId="0" xfId="0" applyAlignment="1" applyBorder="1" applyFont="1">
      <alignment horizontal="center" vertical="center"/>
    </xf>
    <xf borderId="14" fillId="5" fontId="1" numFmtId="0" xfId="0" applyAlignment="1" applyBorder="1" applyFont="1">
      <alignment horizontal="center" vertical="center"/>
    </xf>
    <xf borderId="13" fillId="5" fontId="1" numFmtId="165" xfId="0" applyAlignment="1" applyBorder="1" applyFont="1" applyNumberFormat="1">
      <alignment vertical="center"/>
    </xf>
    <xf borderId="18" fillId="4" fontId="2" numFmtId="0" xfId="0" applyAlignment="1" applyBorder="1" applyFont="1">
      <alignment horizontal="center" shrinkToFit="0" vertical="center" wrapText="1"/>
    </xf>
    <xf borderId="19" fillId="4" fontId="2" numFmtId="0" xfId="0" applyAlignment="1" applyBorder="1" applyFont="1">
      <alignment horizontal="center" shrinkToFit="0" vertical="center" wrapText="1"/>
    </xf>
    <xf borderId="13" fillId="5" fontId="1" numFmtId="164" xfId="0" applyAlignment="1" applyBorder="1" applyFont="1" applyNumberFormat="1">
      <alignment horizontal="center" vertical="center"/>
    </xf>
    <xf borderId="17" fillId="4" fontId="2" numFmtId="0" xfId="0" applyAlignment="1" applyBorder="1" applyFont="1">
      <alignment horizontal="center" shrinkToFit="0" vertical="center" wrapText="1"/>
    </xf>
    <xf borderId="13" fillId="5" fontId="1" numFmtId="166" xfId="0" applyAlignment="1" applyBorder="1" applyFont="1" applyNumberFormat="1">
      <alignment vertical="center"/>
    </xf>
    <xf borderId="20" fillId="4" fontId="2" numFmtId="0" xfId="0" applyAlignment="1" applyBorder="1" applyFont="1">
      <alignment horizontal="center" shrinkToFit="0" vertical="center" wrapText="1"/>
    </xf>
    <xf borderId="21" fillId="5" fontId="1" numFmtId="0" xfId="0" applyAlignment="1" applyBorder="1" applyFont="1">
      <alignment horizontal="center" vertical="center"/>
    </xf>
    <xf borderId="22" fillId="5" fontId="1" numFmtId="165" xfId="0" applyAlignment="1" applyBorder="1" applyFont="1" applyNumberFormat="1">
      <alignment vertical="center"/>
    </xf>
    <xf borderId="22" fillId="5" fontId="1" numFmtId="164" xfId="0" applyAlignment="1" applyBorder="1" applyFont="1" applyNumberFormat="1">
      <alignment horizontal="center" vertical="center"/>
    </xf>
    <xf borderId="22" fillId="5" fontId="1" numFmtId="165" xfId="0" applyAlignment="1" applyBorder="1" applyFont="1" applyNumberFormat="1">
      <alignment horizontal="center" vertical="center"/>
    </xf>
    <xf borderId="22" fillId="5" fontId="1" numFmtId="0" xfId="0" applyBorder="1" applyFont="1"/>
    <xf borderId="23" fillId="5" fontId="1" numFmtId="0" xfId="0" applyBorder="1" applyFont="1"/>
    <xf borderId="0" fillId="0" fontId="1" numFmtId="0" xfId="0" applyFont="1"/>
    <xf borderId="0" fillId="0" fontId="1" numFmtId="164" xfId="0" applyFont="1" applyNumberFormat="1"/>
    <xf borderId="24" fillId="0" fontId="3" numFmtId="0" xfId="0" applyAlignment="1" applyBorder="1" applyFont="1">
      <alignment horizontal="center"/>
    </xf>
    <xf borderId="25" fillId="0" fontId="4" numFmtId="0" xfId="0" applyBorder="1" applyFont="1"/>
    <xf borderId="26" fillId="0" fontId="4" numFmtId="0" xfId="0" applyBorder="1" applyFont="1"/>
    <xf borderId="27" fillId="0" fontId="5" numFmtId="0" xfId="0" applyBorder="1" applyFont="1"/>
    <xf borderId="28" fillId="0" fontId="5" numFmtId="0" xfId="0" applyBorder="1" applyFont="1"/>
    <xf borderId="29" fillId="0" fontId="5" numFmtId="0" xfId="0" applyBorder="1" applyFont="1"/>
    <xf borderId="30" fillId="6" fontId="5" numFmtId="0" xfId="0" applyAlignment="1" applyBorder="1" applyFill="1" applyFont="1">
      <alignment horizontal="center"/>
    </xf>
    <xf borderId="31" fillId="0" fontId="4" numFmtId="0" xfId="0" applyBorder="1" applyFont="1"/>
    <xf borderId="32" fillId="0" fontId="4" numFmtId="0" xfId="0" applyBorder="1" applyFont="1"/>
    <xf borderId="33" fillId="6" fontId="1" numFmtId="0" xfId="0" applyAlignment="1" applyBorder="1" applyFont="1">
      <alignment horizontal="left" shrinkToFit="0" vertical="center" wrapText="1"/>
    </xf>
    <xf borderId="13" fillId="6" fontId="1" numFmtId="165" xfId="0" applyAlignment="1" applyBorder="1" applyFont="1" applyNumberFormat="1">
      <alignment horizontal="right" shrinkToFit="0" vertical="center" wrapText="1"/>
    </xf>
    <xf borderId="13" fillId="6" fontId="1" numFmtId="165" xfId="0" applyAlignment="1" applyBorder="1" applyFont="1" applyNumberFormat="1">
      <alignment horizontal="center" shrinkToFit="0" vertical="center" wrapText="1"/>
    </xf>
    <xf borderId="15" fillId="6" fontId="1" numFmtId="0" xfId="0" applyAlignment="1" applyBorder="1" applyFont="1">
      <alignment horizontal="left" shrinkToFit="0" vertical="center" wrapText="1"/>
    </xf>
    <xf borderId="34" fillId="7" fontId="1" numFmtId="0" xfId="0" applyAlignment="1" applyBorder="1" applyFill="1" applyFont="1">
      <alignment horizontal="left" shrinkToFit="0" vertical="center" wrapText="1"/>
    </xf>
    <xf borderId="35" fillId="7" fontId="1" numFmtId="165" xfId="0" applyAlignment="1" applyBorder="1" applyFont="1" applyNumberFormat="1">
      <alignment horizontal="right" shrinkToFit="0" vertical="center" wrapText="1"/>
    </xf>
    <xf borderId="35" fillId="7" fontId="1" numFmtId="165" xfId="0" applyAlignment="1" applyBorder="1" applyFont="1" applyNumberFormat="1">
      <alignment horizontal="center" shrinkToFit="0" vertical="center" wrapText="1"/>
    </xf>
    <xf borderId="36" fillId="7" fontId="1" numFmtId="0" xfId="0" applyAlignment="1" applyBorder="1" applyFont="1">
      <alignment horizontal="left" shrinkToFit="0" vertical="center" wrapText="1"/>
    </xf>
    <xf borderId="24" fillId="8" fontId="5" numFmtId="0" xfId="0" applyAlignment="1" applyBorder="1" applyFill="1" applyFont="1">
      <alignment horizontal="center" shrinkToFit="0" wrapText="1"/>
    </xf>
    <xf borderId="37" fillId="8" fontId="1" numFmtId="0" xfId="0" applyAlignment="1" applyBorder="1" applyFont="1">
      <alignment shrinkToFit="0" wrapText="1"/>
    </xf>
    <xf borderId="9" fillId="8" fontId="1" numFmtId="165" xfId="0" applyAlignment="1" applyBorder="1" applyFont="1" applyNumberFormat="1">
      <alignment shrinkToFit="0" wrapText="1"/>
    </xf>
    <xf borderId="11" fillId="8" fontId="1" numFmtId="0" xfId="0" applyAlignment="1" applyBorder="1" applyFont="1">
      <alignment horizontal="center" vertical="center"/>
    </xf>
    <xf borderId="33" fillId="8" fontId="1" numFmtId="0" xfId="0" applyAlignment="1" applyBorder="1" applyFont="1">
      <alignment shrinkToFit="0" wrapText="1"/>
    </xf>
    <xf borderId="13" fillId="8" fontId="1" numFmtId="165" xfId="0" applyAlignment="1" applyBorder="1" applyFont="1" applyNumberFormat="1">
      <alignment shrinkToFit="0" wrapText="1"/>
    </xf>
    <xf borderId="15" fillId="8" fontId="1" numFmtId="0" xfId="0" applyAlignment="1" applyBorder="1" applyFont="1">
      <alignment horizontal="center" vertical="center"/>
    </xf>
    <xf borderId="34" fillId="9" fontId="1" numFmtId="0" xfId="0" applyAlignment="1" applyBorder="1" applyFill="1" applyFont="1">
      <alignment shrinkToFit="0" wrapText="1"/>
    </xf>
    <xf borderId="35" fillId="9" fontId="1" numFmtId="165" xfId="0" applyAlignment="1" applyBorder="1" applyFont="1" applyNumberFormat="1">
      <alignment shrinkToFit="0" wrapText="1"/>
    </xf>
    <xf borderId="36" fillId="9" fontId="1" numFmtId="0" xfId="0" applyAlignment="1" applyBorder="1" applyFont="1">
      <alignment horizontal="center" vertical="center"/>
    </xf>
    <xf borderId="24" fillId="10" fontId="5" numFmtId="0" xfId="0" applyAlignment="1" applyBorder="1" applyFill="1" applyFont="1">
      <alignment horizontal="center" shrinkToFit="0" wrapText="1"/>
    </xf>
    <xf borderId="37" fillId="10" fontId="1" numFmtId="0" xfId="0" applyAlignment="1" applyBorder="1" applyFont="1">
      <alignment shrinkToFit="0" wrapText="1"/>
    </xf>
    <xf borderId="9" fillId="10" fontId="1" numFmtId="165" xfId="0" applyAlignment="1" applyBorder="1" applyFont="1" applyNumberFormat="1">
      <alignment shrinkToFit="0" wrapText="1"/>
    </xf>
    <xf borderId="11" fillId="10" fontId="1" numFmtId="0" xfId="0" applyAlignment="1" applyBorder="1" applyFont="1">
      <alignment shrinkToFit="0" wrapText="1"/>
    </xf>
    <xf borderId="33" fillId="10" fontId="1" numFmtId="0" xfId="0" applyAlignment="1" applyBorder="1" applyFont="1">
      <alignment shrinkToFit="0" wrapText="1"/>
    </xf>
    <xf borderId="13" fillId="10" fontId="1" numFmtId="165" xfId="0" applyAlignment="1" applyBorder="1" applyFont="1" applyNumberFormat="1">
      <alignment shrinkToFit="0" wrapText="1"/>
    </xf>
    <xf borderId="15" fillId="10" fontId="1" numFmtId="0" xfId="0" applyAlignment="1" applyBorder="1" applyFont="1">
      <alignment shrinkToFit="0" wrapText="1"/>
    </xf>
    <xf borderId="34" fillId="11" fontId="1" numFmtId="0" xfId="0" applyAlignment="1" applyBorder="1" applyFill="1" applyFont="1">
      <alignment shrinkToFit="0" wrapText="1"/>
    </xf>
    <xf borderId="35" fillId="11" fontId="1" numFmtId="165" xfId="0" applyAlignment="1" applyBorder="1" applyFont="1" applyNumberFormat="1">
      <alignment shrinkToFit="0" wrapText="1"/>
    </xf>
    <xf borderId="36" fillId="11" fontId="1" numFmtId="0" xfId="0" applyAlignment="1" applyBorder="1" applyFont="1">
      <alignment shrinkToFit="0" wrapText="1"/>
    </xf>
    <xf borderId="24" fillId="12" fontId="5" numFmtId="0" xfId="0" applyAlignment="1" applyBorder="1" applyFill="1" applyFont="1">
      <alignment horizontal="center" shrinkToFit="0" wrapText="1"/>
    </xf>
    <xf borderId="38" fillId="12" fontId="1" numFmtId="0" xfId="0" applyAlignment="1" applyBorder="1" applyFont="1">
      <alignment horizontal="left" shrinkToFit="0" wrapText="1"/>
    </xf>
    <xf borderId="39" fillId="12" fontId="1" numFmtId="164" xfId="0" applyAlignment="1" applyBorder="1" applyFont="1" applyNumberFormat="1">
      <alignment horizontal="left" shrinkToFit="0" wrapText="1"/>
    </xf>
    <xf borderId="40" fillId="12" fontId="1" numFmtId="0" xfId="0" applyAlignment="1" applyBorder="1" applyFont="1">
      <alignment horizontal="left" shrinkToFit="0" wrapText="1"/>
    </xf>
    <xf borderId="33" fillId="12" fontId="1" numFmtId="0" xfId="0" applyAlignment="1" applyBorder="1" applyFont="1">
      <alignment horizontal="left" shrinkToFit="0" wrapText="1"/>
    </xf>
    <xf borderId="13" fillId="12" fontId="1" numFmtId="164" xfId="0" applyAlignment="1" applyBorder="1" applyFont="1" applyNumberFormat="1">
      <alignment horizontal="left" shrinkToFit="0" wrapText="1"/>
    </xf>
    <xf borderId="15" fillId="12" fontId="1" numFmtId="0" xfId="0" applyAlignment="1" applyBorder="1" applyFont="1">
      <alignment horizontal="left" shrinkToFit="0" wrapText="1"/>
    </xf>
    <xf borderId="41" fillId="12" fontId="1" numFmtId="0" xfId="0" applyAlignment="1" applyBorder="1" applyFont="1">
      <alignment horizontal="left" shrinkToFit="0" wrapText="1"/>
    </xf>
    <xf borderId="42" fillId="12" fontId="1" numFmtId="164" xfId="0" applyAlignment="1" applyBorder="1" applyFont="1" applyNumberFormat="1">
      <alignment horizontal="left" shrinkToFit="0" wrapText="1"/>
    </xf>
    <xf borderId="43" fillId="12" fontId="1" numFmtId="0" xfId="0" applyAlignment="1" applyBorder="1" applyFont="1">
      <alignment horizontal="left" shrinkToFit="0" wrapText="1"/>
    </xf>
    <xf borderId="44" fillId="13" fontId="1" numFmtId="0" xfId="0" applyAlignment="1" applyBorder="1" applyFill="1" applyFont="1">
      <alignment horizontal="left" shrinkToFit="0" wrapText="1"/>
    </xf>
    <xf borderId="22" fillId="13" fontId="1" numFmtId="164" xfId="0" applyAlignment="1" applyBorder="1" applyFont="1" applyNumberFormat="1">
      <alignment horizontal="left" shrinkToFit="0" wrapText="1"/>
    </xf>
    <xf borderId="23" fillId="13" fontId="1" numFmtId="0" xfId="0" applyAlignment="1" applyBorder="1" applyFont="1">
      <alignment horizontal="left" shrinkToFit="0" wrapText="1"/>
    </xf>
    <xf borderId="45" fillId="14" fontId="5" numFmtId="0" xfId="0" applyAlignment="1" applyBorder="1" applyFill="1" applyFont="1">
      <alignment horizontal="center" shrinkToFit="0" wrapText="1"/>
    </xf>
    <xf borderId="46" fillId="0" fontId="4" numFmtId="0" xfId="0" applyBorder="1" applyFont="1"/>
    <xf borderId="47" fillId="0" fontId="4" numFmtId="0" xfId="0" applyBorder="1" applyFont="1"/>
    <xf borderId="48" fillId="14" fontId="6" numFmtId="0" xfId="0" applyAlignment="1" applyBorder="1" applyFont="1">
      <alignment shrinkToFit="0" vertical="center" wrapText="1"/>
    </xf>
    <xf borderId="49" fillId="14" fontId="1" numFmtId="164" xfId="0" applyAlignment="1" applyBorder="1" applyFont="1" applyNumberFormat="1">
      <alignment shrinkToFit="0" wrapText="1"/>
    </xf>
    <xf borderId="39" fillId="14" fontId="1" numFmtId="164" xfId="0" applyAlignment="1" applyBorder="1" applyFont="1" applyNumberFormat="1">
      <alignment shrinkToFit="0" wrapText="1"/>
    </xf>
    <xf borderId="50" fillId="14" fontId="1" numFmtId="164" xfId="0" applyAlignment="1" applyBorder="1" applyFont="1" applyNumberFormat="1">
      <alignment shrinkToFit="0" wrapText="1"/>
    </xf>
    <xf borderId="51" fillId="14" fontId="1" numFmtId="0" xfId="0" applyAlignment="1" applyBorder="1" applyFont="1">
      <alignment shrinkToFit="0" wrapText="1"/>
    </xf>
    <xf borderId="52" fillId="14" fontId="6" numFmtId="0" xfId="0" applyAlignment="1" applyBorder="1" applyFont="1">
      <alignment shrinkToFit="0" vertical="center" wrapText="1"/>
    </xf>
    <xf borderId="14" fillId="14" fontId="1" numFmtId="164" xfId="0" applyAlignment="1" applyBorder="1" applyFont="1" applyNumberFormat="1">
      <alignment shrinkToFit="0" wrapText="1"/>
    </xf>
    <xf borderId="13" fillId="14" fontId="1" numFmtId="164" xfId="0" applyAlignment="1" applyBorder="1" applyFont="1" applyNumberFormat="1">
      <alignment shrinkToFit="0" wrapText="1"/>
    </xf>
    <xf borderId="53" fillId="14" fontId="1" numFmtId="164" xfId="0" applyAlignment="1" applyBorder="1" applyFont="1" applyNumberFormat="1">
      <alignment shrinkToFit="0" wrapText="1"/>
    </xf>
    <xf borderId="54" fillId="14" fontId="1" numFmtId="0" xfId="0" applyAlignment="1" applyBorder="1" applyFont="1">
      <alignment shrinkToFit="0" wrapText="1"/>
    </xf>
    <xf borderId="55" fillId="14" fontId="6" numFmtId="0" xfId="0" applyAlignment="1" applyBorder="1" applyFont="1">
      <alignment shrinkToFit="0" vertical="center" wrapText="1"/>
    </xf>
    <xf borderId="56" fillId="14" fontId="1" numFmtId="164" xfId="0" applyAlignment="1" applyBorder="1" applyFont="1" applyNumberFormat="1">
      <alignment shrinkToFit="0" wrapText="1"/>
    </xf>
    <xf borderId="42" fillId="14" fontId="1" numFmtId="164" xfId="0" applyAlignment="1" applyBorder="1" applyFont="1" applyNumberFormat="1">
      <alignment shrinkToFit="0" wrapText="1"/>
    </xf>
    <xf borderId="57" fillId="14" fontId="1" numFmtId="164" xfId="0" applyAlignment="1" applyBorder="1" applyFont="1" applyNumberFormat="1">
      <alignment shrinkToFit="0" wrapText="1"/>
    </xf>
    <xf borderId="58" fillId="14" fontId="1" numFmtId="0" xfId="0" applyAlignment="1" applyBorder="1" applyFont="1">
      <alignment shrinkToFit="0" wrapText="1"/>
    </xf>
    <xf borderId="44" fillId="15" fontId="6" numFmtId="0" xfId="0" applyAlignment="1" applyBorder="1" applyFill="1" applyFont="1">
      <alignment shrinkToFit="0" vertical="center" wrapText="1"/>
    </xf>
    <xf borderId="22" fillId="15" fontId="1" numFmtId="164" xfId="0" applyAlignment="1" applyBorder="1" applyFont="1" applyNumberFormat="1">
      <alignment shrinkToFit="0" wrapText="1"/>
    </xf>
    <xf borderId="23" fillId="15" fontId="1" numFmtId="0" xfId="0" applyAlignment="1" applyBorder="1" applyFont="1">
      <alignment shrinkToFit="0" wrapText="1"/>
    </xf>
    <xf borderId="59" fillId="16" fontId="5" numFmtId="0" xfId="0" applyAlignment="1" applyBorder="1" applyFill="1" applyFont="1">
      <alignment horizontal="center"/>
    </xf>
    <xf borderId="60" fillId="0" fontId="4" numFmtId="0" xfId="0" applyBorder="1" applyFont="1"/>
    <xf borderId="61" fillId="16" fontId="1" numFmtId="0" xfId="0" applyBorder="1" applyFont="1"/>
    <xf borderId="62" fillId="16" fontId="1" numFmtId="0" xfId="0" applyBorder="1" applyFont="1"/>
    <xf borderId="51" fillId="16" fontId="1" numFmtId="0" xfId="0" applyBorder="1" applyFont="1"/>
    <xf borderId="52" fillId="16" fontId="1" numFmtId="0" xfId="0" applyAlignment="1" applyBorder="1" applyFont="1">
      <alignment horizontal="left" readingOrder="0" vertical="center"/>
    </xf>
    <xf borderId="63" fillId="16" fontId="1" numFmtId="0" xfId="0" applyAlignment="1" applyBorder="1" applyFont="1">
      <alignment horizontal="right" vertical="center"/>
    </xf>
    <xf borderId="54" fillId="16" fontId="1" numFmtId="0" xfId="0" applyAlignment="1" applyBorder="1" applyFont="1">
      <alignment shrinkToFit="0" wrapText="1"/>
    </xf>
    <xf borderId="64" fillId="16" fontId="1" numFmtId="0" xfId="0" applyBorder="1" applyFont="1"/>
    <xf borderId="65" fillId="16" fontId="1" numFmtId="0" xfId="0" applyBorder="1" applyFont="1"/>
    <xf borderId="58" fillId="16" fontId="1" numFmtId="0" xfId="0" applyBorder="1" applyFont="1"/>
    <xf borderId="33" fillId="16" fontId="1" numFmtId="0" xfId="0" applyBorder="1" applyFont="1"/>
    <xf borderId="13" fillId="16" fontId="1" numFmtId="0" xfId="0" applyBorder="1" applyFont="1"/>
    <xf borderId="15" fillId="16" fontId="1" numFmtId="0" xfId="0" applyBorder="1" applyFont="1"/>
    <xf borderId="41" fillId="17" fontId="1" numFmtId="0" xfId="0" applyBorder="1" applyFill="1" applyFont="1"/>
    <xf borderId="42" fillId="17" fontId="1" numFmtId="0" xfId="0" applyBorder="1" applyFont="1"/>
    <xf borderId="43" fillId="17" fontId="1" numFmtId="0" xfId="0" applyBorder="1" applyFont="1"/>
    <xf borderId="66" fillId="18" fontId="1" numFmtId="0" xfId="0" applyBorder="1" applyFill="1" applyFont="1"/>
    <xf borderId="67" fillId="18" fontId="1" numFmtId="165" xfId="0" applyBorder="1" applyFont="1" applyNumberFormat="1"/>
    <xf borderId="68" fillId="18" fontId="1" numFmtId="0" xfId="0" applyBorder="1" applyFont="1"/>
    <xf borderId="0" fillId="0" fontId="7" numFmtId="0" xfId="0" applyFont="1"/>
    <xf borderId="69" fillId="0" fontId="3" numFmtId="0" xfId="0" applyAlignment="1" applyBorder="1" applyFont="1">
      <alignment horizontal="center" vertical="center"/>
    </xf>
    <xf borderId="70" fillId="0" fontId="4" numFmtId="0" xfId="0" applyBorder="1" applyFont="1"/>
    <xf borderId="71" fillId="0" fontId="4" numFmtId="0" xfId="0" applyBorder="1" applyFont="1"/>
    <xf borderId="72" fillId="0" fontId="1" numFmtId="0" xfId="0" applyBorder="1" applyFont="1"/>
    <xf borderId="73" fillId="0" fontId="1" numFmtId="0" xfId="0" applyBorder="1" applyFont="1"/>
    <xf borderId="74" fillId="0" fontId="1" numFmtId="0" xfId="0" applyBorder="1" applyFont="1"/>
    <xf borderId="24" fillId="19" fontId="5" numFmtId="0" xfId="0" applyAlignment="1" applyBorder="1" applyFill="1" applyFont="1">
      <alignment horizontal="center" readingOrder="0"/>
    </xf>
    <xf borderId="37" fillId="19" fontId="1" numFmtId="0" xfId="0" applyBorder="1" applyFont="1"/>
    <xf borderId="9" fillId="19" fontId="1" numFmtId="164" xfId="0" applyBorder="1" applyFont="1" applyNumberFormat="1"/>
    <xf borderId="11" fillId="19" fontId="1" numFmtId="0" xfId="0" applyBorder="1" applyFont="1"/>
    <xf borderId="33" fillId="19" fontId="1" numFmtId="0" xfId="0" applyBorder="1" applyFont="1"/>
    <xf borderId="13" fillId="19" fontId="1" numFmtId="164" xfId="0" applyBorder="1" applyFont="1" applyNumberFormat="1"/>
    <xf borderId="15" fillId="19" fontId="1" numFmtId="0" xfId="0" applyBorder="1" applyFont="1"/>
    <xf borderId="44" fillId="20" fontId="1" numFmtId="0" xfId="0" applyBorder="1" applyFill="1" applyFont="1"/>
    <xf borderId="22" fillId="20" fontId="1" numFmtId="164" xfId="0" applyBorder="1" applyFont="1" applyNumberFormat="1"/>
    <xf borderId="23" fillId="20" fontId="1" numFmtId="0" xfId="0" applyBorder="1" applyFont="1"/>
    <xf borderId="24" fillId="10" fontId="5" numFmtId="0" xfId="0" applyAlignment="1" applyBorder="1" applyFont="1">
      <alignment horizontal="center" readingOrder="0"/>
    </xf>
    <xf borderId="37" fillId="10" fontId="1" numFmtId="0" xfId="0" applyBorder="1" applyFont="1"/>
    <xf borderId="9" fillId="10" fontId="1" numFmtId="164" xfId="0" applyBorder="1" applyFont="1" applyNumberFormat="1"/>
    <xf borderId="11" fillId="10" fontId="1" numFmtId="0" xfId="0" applyBorder="1" applyFont="1"/>
    <xf borderId="33" fillId="10" fontId="1" numFmtId="0" xfId="0" applyBorder="1" applyFont="1"/>
    <xf borderId="13" fillId="10" fontId="1" numFmtId="164" xfId="0" applyBorder="1" applyFont="1" applyNumberFormat="1"/>
    <xf borderId="15" fillId="10" fontId="1" numFmtId="0" xfId="0" applyBorder="1" applyFont="1"/>
    <xf borderId="44" fillId="21" fontId="1" numFmtId="0" xfId="0" applyBorder="1" applyFill="1" applyFont="1"/>
    <xf borderId="22" fillId="21" fontId="1" numFmtId="164" xfId="0" applyBorder="1" applyFont="1" applyNumberFormat="1"/>
    <xf borderId="23" fillId="21" fontId="1" numFmtId="0" xfId="0" applyBorder="1" applyFont="1"/>
    <xf borderId="45" fillId="22" fontId="5" numFmtId="0" xfId="0" applyAlignment="1" applyBorder="1" applyFill="1" applyFont="1">
      <alignment horizontal="center"/>
    </xf>
    <xf borderId="38" fillId="22" fontId="1" numFmtId="0" xfId="0" applyBorder="1" applyFont="1"/>
    <xf borderId="39" fillId="22" fontId="1" numFmtId="164" xfId="0" applyBorder="1" applyFont="1" applyNumberFormat="1"/>
    <xf borderId="40" fillId="22" fontId="1" numFmtId="0" xfId="0" applyBorder="1" applyFont="1"/>
    <xf borderId="33" fillId="22" fontId="1" numFmtId="0" xfId="0" applyBorder="1" applyFont="1"/>
    <xf borderId="13" fillId="22" fontId="1" numFmtId="164" xfId="0" applyBorder="1" applyFont="1" applyNumberFormat="1"/>
    <xf borderId="15" fillId="22" fontId="1" numFmtId="0" xfId="0" applyBorder="1" applyFont="1"/>
    <xf borderId="44" fillId="23" fontId="1" numFmtId="0" xfId="0" applyBorder="1" applyFill="1" applyFont="1"/>
    <xf borderId="22" fillId="23" fontId="1" numFmtId="164" xfId="0" applyBorder="1" applyFont="1" applyNumberFormat="1"/>
    <xf borderId="23" fillId="23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30.png"/><Relationship Id="rId22" Type="http://schemas.openxmlformats.org/officeDocument/2006/relationships/image" Target="../media/image15.png"/><Relationship Id="rId21" Type="http://schemas.openxmlformats.org/officeDocument/2006/relationships/image" Target="../media/image27.png"/><Relationship Id="rId24" Type="http://schemas.openxmlformats.org/officeDocument/2006/relationships/image" Target="../media/image16.png"/><Relationship Id="rId23" Type="http://schemas.openxmlformats.org/officeDocument/2006/relationships/image" Target="../media/image3.png"/><Relationship Id="rId1" Type="http://schemas.openxmlformats.org/officeDocument/2006/relationships/image" Target="../media/image2.jpg"/><Relationship Id="rId2" Type="http://schemas.openxmlformats.org/officeDocument/2006/relationships/image" Target="../media/image4.png"/><Relationship Id="rId3" Type="http://schemas.openxmlformats.org/officeDocument/2006/relationships/image" Target="../media/image13.jpg"/><Relationship Id="rId4" Type="http://schemas.openxmlformats.org/officeDocument/2006/relationships/image" Target="../media/image11.png"/><Relationship Id="rId9" Type="http://schemas.openxmlformats.org/officeDocument/2006/relationships/image" Target="../media/image17.png"/><Relationship Id="rId26" Type="http://schemas.openxmlformats.org/officeDocument/2006/relationships/image" Target="../media/image22.png"/><Relationship Id="rId25" Type="http://schemas.openxmlformats.org/officeDocument/2006/relationships/image" Target="../media/image6.png"/><Relationship Id="rId28" Type="http://schemas.openxmlformats.org/officeDocument/2006/relationships/image" Target="../media/image23.jpg"/><Relationship Id="rId27" Type="http://schemas.openxmlformats.org/officeDocument/2006/relationships/image" Target="../media/image26.png"/><Relationship Id="rId5" Type="http://schemas.openxmlformats.org/officeDocument/2006/relationships/image" Target="../media/image1.jpg"/><Relationship Id="rId6" Type="http://schemas.openxmlformats.org/officeDocument/2006/relationships/image" Target="../media/image10.png"/><Relationship Id="rId29" Type="http://schemas.openxmlformats.org/officeDocument/2006/relationships/image" Target="../media/image29.png"/><Relationship Id="rId7" Type="http://schemas.openxmlformats.org/officeDocument/2006/relationships/image" Target="../media/image9.png"/><Relationship Id="rId8" Type="http://schemas.openxmlformats.org/officeDocument/2006/relationships/image" Target="../media/image19.png"/><Relationship Id="rId30" Type="http://schemas.openxmlformats.org/officeDocument/2006/relationships/image" Target="../media/image28.png"/><Relationship Id="rId11" Type="http://schemas.openxmlformats.org/officeDocument/2006/relationships/image" Target="../media/image5.png"/><Relationship Id="rId10" Type="http://schemas.openxmlformats.org/officeDocument/2006/relationships/image" Target="../media/image20.png"/><Relationship Id="rId13" Type="http://schemas.openxmlformats.org/officeDocument/2006/relationships/image" Target="../media/image18.png"/><Relationship Id="rId12" Type="http://schemas.openxmlformats.org/officeDocument/2006/relationships/image" Target="../media/image8.png"/><Relationship Id="rId15" Type="http://schemas.openxmlformats.org/officeDocument/2006/relationships/image" Target="../media/image14.png"/><Relationship Id="rId14" Type="http://schemas.openxmlformats.org/officeDocument/2006/relationships/image" Target="../media/image7.png"/><Relationship Id="rId17" Type="http://schemas.openxmlformats.org/officeDocument/2006/relationships/image" Target="../media/image24.png"/><Relationship Id="rId16" Type="http://schemas.openxmlformats.org/officeDocument/2006/relationships/image" Target="../media/image21.png"/><Relationship Id="rId19" Type="http://schemas.openxmlformats.org/officeDocument/2006/relationships/image" Target="../media/image25.png"/><Relationship Id="rId18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3</xdr:row>
      <xdr:rowOff>0</xdr:rowOff>
    </xdr:from>
    <xdr:ext cx="304800" cy="304800"/>
    <xdr:sp>
      <xdr:nvSpPr>
        <xdr:cNvPr descr="PC Escritorio I7‑12700 1TB / 32GB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9</xdr:row>
      <xdr:rowOff>0</xdr:rowOff>
    </xdr:from>
    <xdr:ext cx="304800" cy="304800"/>
    <xdr:sp>
      <xdr:nvSpPr>
        <xdr:cNvPr descr="PC Escritorio I7‑12700 1TB / 32GB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9</xdr:row>
      <xdr:rowOff>0</xdr:rowOff>
    </xdr:from>
    <xdr:ext cx="304800" cy="304800"/>
    <xdr:sp>
      <xdr:nvSpPr>
        <xdr:cNvPr descr="PC Escritorio I7‑12700 1TB / 32GB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9</xdr:row>
      <xdr:rowOff>0</xdr:rowOff>
    </xdr:from>
    <xdr:ext cx="304800" cy="304800"/>
    <xdr:sp>
      <xdr:nvSpPr>
        <xdr:cNvPr descr="PC Escritorio I7‑12700 1TB / 32GB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9</xdr:row>
      <xdr:rowOff>0</xdr:rowOff>
    </xdr:from>
    <xdr:ext cx="304800" cy="304800"/>
    <xdr:sp>
      <xdr:nvSpPr>
        <xdr:cNvPr descr="PC Escritorio I7‑12700 1TB / 32GB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304800" cy="304800"/>
    <xdr:sp>
      <xdr:nvSpPr>
        <xdr:cNvPr descr="PC Escritorio I7‑12700 1TB / 32GB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4</xdr:row>
      <xdr:rowOff>0</xdr:rowOff>
    </xdr:from>
    <xdr:ext cx="304800" cy="304800"/>
    <xdr:sp>
      <xdr:nvSpPr>
        <xdr:cNvPr descr="PC Escritorio I7‑12700 1TB / 32GB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4</xdr:row>
      <xdr:rowOff>0</xdr:rowOff>
    </xdr:from>
    <xdr:ext cx="304800" cy="304800"/>
    <xdr:sp>
      <xdr:nvSpPr>
        <xdr:cNvPr descr="PC Escritorio I7‑12700 1TB / 32GB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10</xdr:row>
      <xdr:rowOff>0</xdr:rowOff>
    </xdr:from>
    <xdr:ext cx="304800" cy="304800"/>
    <xdr:sp>
      <xdr:nvSpPr>
        <xdr:cNvPr descr="PC Escritorio I7‑12700 1TB / 32GB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0</xdr:colOff>
      <xdr:row>3</xdr:row>
      <xdr:rowOff>0</xdr:rowOff>
    </xdr:from>
    <xdr:ext cx="304800" cy="304800"/>
    <xdr:sp>
      <xdr:nvSpPr>
        <xdr:cNvPr descr="PC Escritorio I7‑12700 1TB / 32GB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6</xdr:row>
      <xdr:rowOff>0</xdr:rowOff>
    </xdr:from>
    <xdr:ext cx="304800" cy="304800"/>
    <xdr:sp>
      <xdr:nvSpPr>
        <xdr:cNvPr descr="PC Escritorio I7‑12700 1TB / 32GB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4</xdr:row>
      <xdr:rowOff>0</xdr:rowOff>
    </xdr:from>
    <xdr:ext cx="304800" cy="304800"/>
    <xdr:sp>
      <xdr:nvSpPr>
        <xdr:cNvPr descr="PC Escritorio I7‑12700 1TB / 32GB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0</xdr:colOff>
      <xdr:row>4</xdr:row>
      <xdr:rowOff>0</xdr:rowOff>
    </xdr:from>
    <xdr:ext cx="304800" cy="304800"/>
    <xdr:sp>
      <xdr:nvSpPr>
        <xdr:cNvPr descr="PC Escritorio I7‑12700 1TB / 32GB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0</xdr:colOff>
      <xdr:row>5</xdr:row>
      <xdr:rowOff>0</xdr:rowOff>
    </xdr:from>
    <xdr:ext cx="304800" cy="304800"/>
    <xdr:sp>
      <xdr:nvSpPr>
        <xdr:cNvPr descr="PC Escritorio I7‑12700 1TB / 32GB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6</xdr:row>
      <xdr:rowOff>0</xdr:rowOff>
    </xdr:from>
    <xdr:ext cx="304800" cy="304800"/>
    <xdr:sp>
      <xdr:nvSpPr>
        <xdr:cNvPr descr="PC Escritorio I7‑12700 1TB / 32GB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9</xdr:row>
      <xdr:rowOff>0</xdr:rowOff>
    </xdr:from>
    <xdr:ext cx="304800" cy="304800"/>
    <xdr:sp>
      <xdr:nvSpPr>
        <xdr:cNvPr descr="PC Escritorio I7‑12700 1TB / 32GB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11</xdr:row>
      <xdr:rowOff>0</xdr:rowOff>
    </xdr:from>
    <xdr:ext cx="304800" cy="304800"/>
    <xdr:sp>
      <xdr:nvSpPr>
        <xdr:cNvPr descr="PC Escritorio I7‑12700 1TB / 32GB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0</xdr:colOff>
      <xdr:row>9</xdr:row>
      <xdr:rowOff>0</xdr:rowOff>
    </xdr:from>
    <xdr:ext cx="304800" cy="304800"/>
    <xdr:sp>
      <xdr:nvSpPr>
        <xdr:cNvPr descr="PC Escritorio I7‑12700 1TB / 32GB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0</xdr:colOff>
      <xdr:row>9</xdr:row>
      <xdr:rowOff>0</xdr:rowOff>
    </xdr:from>
    <xdr:ext cx="304800" cy="304800"/>
    <xdr:sp>
      <xdr:nvSpPr>
        <xdr:cNvPr descr="PC Escritorio I7‑12700 1TB / 32GB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133350</xdr:colOff>
      <xdr:row>2</xdr:row>
      <xdr:rowOff>1771650</xdr:rowOff>
    </xdr:from>
    <xdr:ext cx="1047750" cy="5143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304800</xdr:colOff>
      <xdr:row>2</xdr:row>
      <xdr:rowOff>1571625</xdr:rowOff>
    </xdr:from>
    <xdr:ext cx="838200" cy="91440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161925</xdr:colOff>
      <xdr:row>2</xdr:row>
      <xdr:rowOff>1885950</xdr:rowOff>
    </xdr:from>
    <xdr:ext cx="1247775" cy="314325"/>
    <xdr:pic>
      <xdr:nvPicPr>
        <xdr:cNvPr descr="Servidor Dell PowerEdge R360 16Gb 480Gb Ssd R360ERQ1Y24V1" id="0" name="image1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180975</xdr:colOff>
      <xdr:row>3</xdr:row>
      <xdr:rowOff>847725</xdr:rowOff>
    </xdr:from>
    <xdr:ext cx="1038225" cy="90487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342900</xdr:colOff>
      <xdr:row>3</xdr:row>
      <xdr:rowOff>847725</xdr:rowOff>
    </xdr:from>
    <xdr:ext cx="809625" cy="866775"/>
    <xdr:pic>
      <xdr:nvPicPr>
        <xdr:cNvPr descr="LA PC MÁS CARA DEL MUNDO (+200MILLONES) - YouTube" id="0" name="image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142875</xdr:colOff>
      <xdr:row>3</xdr:row>
      <xdr:rowOff>885825</xdr:rowOff>
    </xdr:from>
    <xdr:ext cx="1171575" cy="857250"/>
    <xdr:pic>
      <xdr:nvPicPr>
        <xdr:cNvPr id="0" name="image1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142875</xdr:colOff>
      <xdr:row>4</xdr:row>
      <xdr:rowOff>161925</xdr:rowOff>
    </xdr:from>
    <xdr:ext cx="1162050" cy="91440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133350</xdr:colOff>
      <xdr:row>4</xdr:row>
      <xdr:rowOff>133350</xdr:rowOff>
    </xdr:from>
    <xdr:ext cx="1171575" cy="962025"/>
    <xdr:pic>
      <xdr:nvPicPr>
        <xdr:cNvPr id="0" name="image1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95250</xdr:colOff>
      <xdr:row>4</xdr:row>
      <xdr:rowOff>209550</xdr:rowOff>
    </xdr:from>
    <xdr:ext cx="1228725" cy="790575"/>
    <xdr:pic>
      <xdr:nvPicPr>
        <xdr:cNvPr id="0" name="image1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266700</xdr:colOff>
      <xdr:row>5</xdr:row>
      <xdr:rowOff>2009775</xdr:rowOff>
    </xdr:from>
    <xdr:ext cx="847725" cy="923925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276225</xdr:colOff>
      <xdr:row>5</xdr:row>
      <xdr:rowOff>2095500</xdr:rowOff>
    </xdr:from>
    <xdr:ext cx="981075" cy="876300"/>
    <xdr:pic>
      <xdr:nvPicPr>
        <xdr:cNvPr id="0" name="image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285750</xdr:colOff>
      <xdr:row>5</xdr:row>
      <xdr:rowOff>2085975</xdr:rowOff>
    </xdr:from>
    <xdr:ext cx="923925" cy="923925"/>
    <xdr:pic>
      <xdr:nvPicPr>
        <xdr:cNvPr id="0" name="image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533400</xdr:colOff>
      <xdr:row>6</xdr:row>
      <xdr:rowOff>2266950</xdr:rowOff>
    </xdr:from>
    <xdr:ext cx="314325" cy="742950"/>
    <xdr:pic>
      <xdr:nvPicPr>
        <xdr:cNvPr id="0" name="image18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504825</xdr:colOff>
      <xdr:row>6</xdr:row>
      <xdr:rowOff>2295525</xdr:rowOff>
    </xdr:from>
    <xdr:ext cx="400050" cy="790575"/>
    <xdr:pic>
      <xdr:nvPicPr>
        <xdr:cNvPr id="0" name="image7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457200</xdr:colOff>
      <xdr:row>6</xdr:row>
      <xdr:rowOff>2343150</xdr:rowOff>
    </xdr:from>
    <xdr:ext cx="390525" cy="866775"/>
    <xdr:pic>
      <xdr:nvPicPr>
        <xdr:cNvPr id="0" name="image1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95250</xdr:colOff>
      <xdr:row>7</xdr:row>
      <xdr:rowOff>247650</xdr:rowOff>
    </xdr:from>
    <xdr:ext cx="1228725" cy="438150"/>
    <xdr:pic>
      <xdr:nvPicPr>
        <xdr:cNvPr id="0" name="image2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85725</xdr:colOff>
      <xdr:row>7</xdr:row>
      <xdr:rowOff>304800</xdr:rowOff>
    </xdr:from>
    <xdr:ext cx="1314450" cy="361950"/>
    <xdr:pic>
      <xdr:nvPicPr>
        <xdr:cNvPr id="0" name="image2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85725</xdr:colOff>
      <xdr:row>7</xdr:row>
      <xdr:rowOff>381000</xdr:rowOff>
    </xdr:from>
    <xdr:ext cx="1228725" cy="247650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95250</xdr:colOff>
      <xdr:row>8</xdr:row>
      <xdr:rowOff>361950</xdr:rowOff>
    </xdr:from>
    <xdr:ext cx="1162050" cy="342900"/>
    <xdr:pic>
      <xdr:nvPicPr>
        <xdr:cNvPr id="0" name="image25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</xdr:colOff>
      <xdr:row>8</xdr:row>
      <xdr:rowOff>361950</xdr:rowOff>
    </xdr:from>
    <xdr:ext cx="1295400" cy="352425"/>
    <xdr:pic>
      <xdr:nvPicPr>
        <xdr:cNvPr id="0" name="image30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152400</xdr:colOff>
      <xdr:row>8</xdr:row>
      <xdr:rowOff>133350</xdr:rowOff>
    </xdr:from>
    <xdr:ext cx="1095375" cy="685800"/>
    <xdr:pic>
      <xdr:nvPicPr>
        <xdr:cNvPr id="0" name="image27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180975</xdr:colOff>
      <xdr:row>9</xdr:row>
      <xdr:rowOff>200025</xdr:rowOff>
    </xdr:from>
    <xdr:ext cx="923925" cy="657225"/>
    <xdr:pic>
      <xdr:nvPicPr>
        <xdr:cNvPr id="0" name="image15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209550</xdr:colOff>
      <xdr:row>9</xdr:row>
      <xdr:rowOff>95250</xdr:rowOff>
    </xdr:from>
    <xdr:ext cx="914400" cy="838200"/>
    <xdr:pic>
      <xdr:nvPicPr>
        <xdr:cNvPr id="0" name="image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276225</xdr:colOff>
      <xdr:row>9</xdr:row>
      <xdr:rowOff>152400</xdr:rowOff>
    </xdr:from>
    <xdr:ext cx="895350" cy="895350"/>
    <xdr:pic>
      <xdr:nvPicPr>
        <xdr:cNvPr id="0" name="image1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495300</xdr:colOff>
      <xdr:row>10</xdr:row>
      <xdr:rowOff>1543050</xdr:rowOff>
    </xdr:from>
    <xdr:ext cx="581025" cy="1095375"/>
    <xdr:pic>
      <xdr:nvPicPr>
        <xdr:cNvPr id="0" name="image6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190500</xdr:colOff>
      <xdr:row>10</xdr:row>
      <xdr:rowOff>1428750</xdr:rowOff>
    </xdr:from>
    <xdr:ext cx="762000" cy="1200150"/>
    <xdr:pic>
      <xdr:nvPicPr>
        <xdr:cNvPr id="0" name="image22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276225</xdr:colOff>
      <xdr:row>10</xdr:row>
      <xdr:rowOff>1676400</xdr:rowOff>
    </xdr:from>
    <xdr:ext cx="942975" cy="942975"/>
    <xdr:pic>
      <xdr:nvPicPr>
        <xdr:cNvPr id="0" name="image26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85725</xdr:colOff>
      <xdr:row>11</xdr:row>
      <xdr:rowOff>171450</xdr:rowOff>
    </xdr:from>
    <xdr:ext cx="1200150" cy="838200"/>
    <xdr:pic>
      <xdr:nvPicPr>
        <xdr:cNvPr id="0" name="image23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66675</xdr:colOff>
      <xdr:row>11</xdr:row>
      <xdr:rowOff>371475</xdr:rowOff>
    </xdr:from>
    <xdr:ext cx="1352550" cy="457200"/>
    <xdr:pic>
      <xdr:nvPicPr>
        <xdr:cNvPr id="0" name="image29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152400</xdr:colOff>
      <xdr:row>11</xdr:row>
      <xdr:rowOff>400050</xdr:rowOff>
    </xdr:from>
    <xdr:ext cx="1114425" cy="409575"/>
    <xdr:pic>
      <xdr:nvPicPr>
        <xdr:cNvPr id="0" name="image28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7.43"/>
    <col customWidth="1" min="3" max="3" width="42.0"/>
    <col customWidth="1" min="4" max="4" width="10.71"/>
    <col customWidth="1" min="5" max="5" width="18.14"/>
    <col customWidth="1" min="6" max="6" width="18.86"/>
    <col customWidth="1" min="7" max="7" width="20.0"/>
    <col customWidth="1" min="8" max="8" width="20.14"/>
    <col customWidth="1" min="9" max="9" width="21.57"/>
    <col customWidth="1" min="10" max="10" width="23.86"/>
    <col customWidth="1" min="11" max="11" width="21.14"/>
    <col customWidth="1" min="12" max="12" width="22.0"/>
    <col customWidth="1" min="13" max="13" width="21.14"/>
    <col customWidth="1" min="14" max="26" width="10.71"/>
  </cols>
  <sheetData>
    <row r="1" ht="14.25" customHeight="1">
      <c r="A1" s="1"/>
    </row>
    <row r="2" ht="30.0" customHeight="1">
      <c r="A2" s="2"/>
      <c r="B2" s="3" t="s">
        <v>0</v>
      </c>
      <c r="C2" s="4" t="s">
        <v>1</v>
      </c>
      <c r="D2" s="5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7" t="s">
        <v>11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B3" s="8" t="s">
        <v>12</v>
      </c>
      <c r="C3" s="9" t="s">
        <v>13</v>
      </c>
      <c r="D3" s="10">
        <v>1.0</v>
      </c>
      <c r="E3" s="11">
        <v>3359600.0</v>
      </c>
      <c r="F3" s="11">
        <v>1.342E7</v>
      </c>
      <c r="G3" s="11">
        <v>3.5985E7</v>
      </c>
      <c r="H3" s="11">
        <f>SUM(D3*E3)</f>
        <v>3359600</v>
      </c>
      <c r="I3" s="11">
        <f>SUM(D3*F3)</f>
        <v>13420000</v>
      </c>
      <c r="J3" s="11">
        <f t="shared" ref="J3:J12" si="1">D3*G3</f>
        <v>35985000</v>
      </c>
      <c r="K3" s="12"/>
      <c r="L3" s="12"/>
      <c r="M3" s="13"/>
    </row>
    <row r="4" ht="14.25" customHeight="1">
      <c r="B4" s="14" t="s">
        <v>14</v>
      </c>
      <c r="C4" s="15" t="s">
        <v>15</v>
      </c>
      <c r="D4" s="16">
        <v>1.0</v>
      </c>
      <c r="E4" s="17">
        <v>3680000.0</v>
      </c>
      <c r="F4" s="17">
        <v>4666000.0</v>
      </c>
      <c r="G4" s="17">
        <v>3.12E7</v>
      </c>
      <c r="H4" s="17">
        <f t="shared" ref="H4:H12" si="2">D4*E4</f>
        <v>3680000</v>
      </c>
      <c r="I4" s="17">
        <f t="shared" ref="I4:I12" si="3">D4*F4</f>
        <v>4666000</v>
      </c>
      <c r="J4" s="17">
        <f t="shared" si="1"/>
        <v>31200000</v>
      </c>
      <c r="K4" s="18"/>
      <c r="L4" s="18"/>
      <c r="M4" s="19"/>
    </row>
    <row r="5" ht="156.0" customHeight="1">
      <c r="A5" s="20"/>
      <c r="B5" s="21" t="s">
        <v>16</v>
      </c>
      <c r="C5" s="15" t="s">
        <v>17</v>
      </c>
      <c r="D5" s="16">
        <v>1.0</v>
      </c>
      <c r="E5" s="22">
        <v>2100000.0</v>
      </c>
      <c r="F5" s="22">
        <v>8600000.0</v>
      </c>
      <c r="G5" s="22">
        <v>2.42E7</v>
      </c>
      <c r="H5" s="22">
        <f t="shared" si="2"/>
        <v>2100000</v>
      </c>
      <c r="I5" s="22">
        <f t="shared" si="3"/>
        <v>8600000</v>
      </c>
      <c r="J5" s="22">
        <f t="shared" si="1"/>
        <v>24200000</v>
      </c>
      <c r="K5" s="18"/>
      <c r="L5" s="18"/>
      <c r="M5" s="19"/>
    </row>
    <row r="6" ht="395.25" customHeight="1">
      <c r="B6" s="23" t="s">
        <v>18</v>
      </c>
      <c r="C6" s="15" t="s">
        <v>19</v>
      </c>
      <c r="D6" s="24">
        <v>1.0</v>
      </c>
      <c r="E6" s="22">
        <v>940000.0</v>
      </c>
      <c r="F6" s="22">
        <v>2399900.0</v>
      </c>
      <c r="G6" s="22">
        <v>4417900.0</v>
      </c>
      <c r="H6" s="22">
        <f t="shared" si="2"/>
        <v>940000</v>
      </c>
      <c r="I6" s="22">
        <f t="shared" si="3"/>
        <v>2399900</v>
      </c>
      <c r="J6" s="22">
        <f t="shared" si="1"/>
        <v>4417900</v>
      </c>
      <c r="K6" s="18"/>
      <c r="L6" s="18"/>
      <c r="M6" s="19"/>
    </row>
    <row r="7" ht="408.0" customHeight="1">
      <c r="B7" s="21" t="s">
        <v>20</v>
      </c>
      <c r="C7" s="15" t="s">
        <v>21</v>
      </c>
      <c r="D7" s="24">
        <v>1.0</v>
      </c>
      <c r="E7" s="25">
        <v>1065823.0</v>
      </c>
      <c r="F7" s="25">
        <v>3291319.0</v>
      </c>
      <c r="G7" s="25">
        <v>5713663.0</v>
      </c>
      <c r="H7" s="22">
        <f t="shared" si="2"/>
        <v>1065823</v>
      </c>
      <c r="I7" s="22">
        <f t="shared" si="3"/>
        <v>3291319</v>
      </c>
      <c r="J7" s="22">
        <f t="shared" si="1"/>
        <v>5713663</v>
      </c>
      <c r="K7" s="18"/>
      <c r="L7" s="18"/>
      <c r="M7" s="19"/>
    </row>
    <row r="8" ht="14.25" customHeight="1">
      <c r="B8" s="26" t="s">
        <v>22</v>
      </c>
      <c r="C8" s="15" t="s">
        <v>23</v>
      </c>
      <c r="D8" s="24">
        <v>1.0</v>
      </c>
      <c r="E8" s="25">
        <v>460107.0</v>
      </c>
      <c r="F8" s="25">
        <v>1093093.0</v>
      </c>
      <c r="G8" s="25">
        <v>1708900.0</v>
      </c>
      <c r="H8" s="22">
        <f t="shared" si="2"/>
        <v>460107</v>
      </c>
      <c r="I8" s="22">
        <f t="shared" si="3"/>
        <v>1093093</v>
      </c>
      <c r="J8" s="22">
        <f t="shared" si="1"/>
        <v>1708900</v>
      </c>
      <c r="K8" s="18"/>
      <c r="L8" s="18"/>
      <c r="M8" s="19"/>
    </row>
    <row r="9" ht="291.0" customHeight="1">
      <c r="B9" s="27" t="s">
        <v>24</v>
      </c>
      <c r="C9" s="15" t="s">
        <v>25</v>
      </c>
      <c r="D9" s="24">
        <v>1.0</v>
      </c>
      <c r="E9" s="17">
        <v>809978.0</v>
      </c>
      <c r="F9" s="17">
        <v>4629112.0</v>
      </c>
      <c r="G9" s="17">
        <v>1.7567285E7</v>
      </c>
      <c r="H9" s="28">
        <f t="shared" si="2"/>
        <v>809978</v>
      </c>
      <c r="I9" s="28">
        <f t="shared" si="3"/>
        <v>4629112</v>
      </c>
      <c r="J9" s="22">
        <f t="shared" si="1"/>
        <v>17567285</v>
      </c>
      <c r="K9" s="18"/>
      <c r="L9" s="18"/>
      <c r="M9" s="19"/>
    </row>
    <row r="10" ht="14.25" customHeight="1">
      <c r="B10" s="29" t="s">
        <v>26</v>
      </c>
      <c r="C10" s="15" t="s">
        <v>27</v>
      </c>
      <c r="D10" s="24">
        <v>1.0</v>
      </c>
      <c r="E10" s="17">
        <v>185000.0</v>
      </c>
      <c r="F10" s="17">
        <v>4353000.0</v>
      </c>
      <c r="G10" s="17">
        <v>8144710.0</v>
      </c>
      <c r="H10" s="28">
        <f t="shared" si="2"/>
        <v>185000</v>
      </c>
      <c r="I10" s="28">
        <f t="shared" si="3"/>
        <v>4353000</v>
      </c>
      <c r="J10" s="22">
        <f t="shared" si="1"/>
        <v>8144710</v>
      </c>
      <c r="K10" s="18"/>
      <c r="L10" s="18"/>
      <c r="M10" s="19"/>
    </row>
    <row r="11" ht="322.5" customHeight="1">
      <c r="B11" s="29" t="s">
        <v>28</v>
      </c>
      <c r="C11" s="15" t="s">
        <v>29</v>
      </c>
      <c r="D11" s="24">
        <v>1.0</v>
      </c>
      <c r="E11" s="30">
        <v>2900000.0</v>
      </c>
      <c r="F11" s="30">
        <v>3800000.0</v>
      </c>
      <c r="G11" s="30">
        <v>1.02375E7</v>
      </c>
      <c r="H11" s="28">
        <f t="shared" si="2"/>
        <v>2900000</v>
      </c>
      <c r="I11" s="28">
        <f t="shared" si="3"/>
        <v>3800000</v>
      </c>
      <c r="J11" s="22">
        <f t="shared" si="1"/>
        <v>10237500</v>
      </c>
      <c r="K11" s="18"/>
      <c r="L11" s="18"/>
      <c r="M11" s="19"/>
    </row>
    <row r="12" ht="231.75" customHeight="1">
      <c r="B12" s="31" t="s">
        <v>30</v>
      </c>
      <c r="C12" s="15" t="s">
        <v>31</v>
      </c>
      <c r="D12" s="32">
        <v>1.0</v>
      </c>
      <c r="E12" s="33">
        <v>100000.0</v>
      </c>
      <c r="F12" s="33">
        <v>154900.0</v>
      </c>
      <c r="G12" s="33">
        <v>409929.0</v>
      </c>
      <c r="H12" s="34">
        <f t="shared" si="2"/>
        <v>100000</v>
      </c>
      <c r="I12" s="34">
        <f t="shared" si="3"/>
        <v>154900</v>
      </c>
      <c r="J12" s="35">
        <f t="shared" si="1"/>
        <v>409929</v>
      </c>
      <c r="K12" s="36"/>
      <c r="L12" s="36"/>
      <c r="M12" s="37"/>
    </row>
    <row r="13" ht="14.25" customHeight="1">
      <c r="C13" s="38"/>
      <c r="H13" s="39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9.14"/>
    <col customWidth="1" min="2" max="2" width="50.0"/>
    <col customWidth="1" min="3" max="3" width="22.86"/>
    <col customWidth="1" min="4" max="4" width="22.0"/>
    <col customWidth="1" min="5" max="5" width="20.14"/>
    <col customWidth="1" min="6" max="6" width="97.71"/>
    <col customWidth="1" min="7" max="26" width="9.14"/>
  </cols>
  <sheetData>
    <row r="1" ht="14.25" customHeight="1"/>
    <row r="2" ht="14.25" customHeight="1">
      <c r="B2" s="40" t="s">
        <v>32</v>
      </c>
      <c r="C2" s="41"/>
      <c r="D2" s="41"/>
      <c r="E2" s="41"/>
      <c r="F2" s="42"/>
    </row>
    <row r="3" ht="14.25" customHeight="1">
      <c r="B3" s="43" t="s">
        <v>33</v>
      </c>
      <c r="C3" s="44" t="s">
        <v>34</v>
      </c>
      <c r="D3" s="44" t="s">
        <v>35</v>
      </c>
      <c r="E3" s="44" t="s">
        <v>36</v>
      </c>
      <c r="F3" s="45" t="s">
        <v>37</v>
      </c>
    </row>
    <row r="4" ht="14.25" customHeight="1">
      <c r="B4" s="46" t="s">
        <v>38</v>
      </c>
      <c r="C4" s="47"/>
      <c r="D4" s="47"/>
      <c r="E4" s="47"/>
      <c r="F4" s="48"/>
    </row>
    <row r="5" ht="14.25" customHeight="1">
      <c r="B5" s="49" t="s">
        <v>12</v>
      </c>
      <c r="C5" s="50">
        <f>'Elementos fisicos'!H3</f>
        <v>3359600</v>
      </c>
      <c r="D5" s="50">
        <f>'Elementos fisicos'!I3</f>
        <v>13420000</v>
      </c>
      <c r="E5" s="51">
        <f>'Elementos fisicos'!J3</f>
        <v>35985000</v>
      </c>
      <c r="F5" s="52" t="s">
        <v>39</v>
      </c>
    </row>
    <row r="6" ht="14.25" customHeight="1">
      <c r="B6" s="49" t="s">
        <v>40</v>
      </c>
      <c r="C6" s="50">
        <f>'Elementos fisicos'!H4</f>
        <v>3680000</v>
      </c>
      <c r="D6" s="50">
        <f>'Elementos fisicos'!I4</f>
        <v>4666000</v>
      </c>
      <c r="E6" s="51">
        <f>'Elementos fisicos'!J4</f>
        <v>31200000</v>
      </c>
      <c r="F6" s="52" t="s">
        <v>41</v>
      </c>
    </row>
    <row r="7" ht="14.25" customHeight="1">
      <c r="B7" s="49" t="s">
        <v>42</v>
      </c>
      <c r="C7" s="50">
        <f>'Elementos fisicos'!H5</f>
        <v>2100000</v>
      </c>
      <c r="D7" s="50">
        <f>'Elementos fisicos'!I5</f>
        <v>8600000</v>
      </c>
      <c r="E7" s="51">
        <f>'Elementos fisicos'!J5</f>
        <v>24200000</v>
      </c>
      <c r="F7" s="52" t="s">
        <v>41</v>
      </c>
    </row>
    <row r="8" ht="14.25" customHeight="1">
      <c r="B8" s="49" t="s">
        <v>43</v>
      </c>
      <c r="C8" s="50">
        <f>'Elementos fisicos'!H6</f>
        <v>940000</v>
      </c>
      <c r="D8" s="50">
        <f>'Elementos fisicos'!I6</f>
        <v>2399900</v>
      </c>
      <c r="E8" s="51">
        <f>'Elementos fisicos'!J6</f>
        <v>4417900</v>
      </c>
      <c r="F8" s="52" t="s">
        <v>44</v>
      </c>
    </row>
    <row r="9" ht="14.25" customHeight="1">
      <c r="B9" s="49" t="s">
        <v>20</v>
      </c>
      <c r="C9" s="50">
        <f>'Elementos fisicos'!H7</f>
        <v>1065823</v>
      </c>
      <c r="D9" s="50">
        <f>'Elementos fisicos'!I7</f>
        <v>3291319</v>
      </c>
      <c r="E9" s="51">
        <f>'Elementos fisicos'!J7</f>
        <v>5713663</v>
      </c>
      <c r="F9" s="52" t="s">
        <v>45</v>
      </c>
    </row>
    <row r="10" ht="14.25" customHeight="1">
      <c r="B10" s="49" t="s">
        <v>22</v>
      </c>
      <c r="C10" s="50">
        <f>'Elementos fisicos'!H8</f>
        <v>460107</v>
      </c>
      <c r="D10" s="50">
        <f>'Elementos fisicos'!I8</f>
        <v>1093093</v>
      </c>
      <c r="E10" s="51">
        <f>'Elementos fisicos'!J8</f>
        <v>1708900</v>
      </c>
      <c r="F10" s="52" t="s">
        <v>46</v>
      </c>
    </row>
    <row r="11" ht="14.25" customHeight="1">
      <c r="B11" s="49" t="s">
        <v>24</v>
      </c>
      <c r="C11" s="50">
        <f>'Elementos fisicos'!H9</f>
        <v>809978</v>
      </c>
      <c r="D11" s="50">
        <f>'Elementos fisicos'!I9</f>
        <v>4629112</v>
      </c>
      <c r="E11" s="51">
        <f>'Elementos fisicos'!J9</f>
        <v>17567285</v>
      </c>
      <c r="F11" s="52" t="s">
        <v>47</v>
      </c>
    </row>
    <row r="12" ht="14.25" customHeight="1">
      <c r="B12" s="49" t="s">
        <v>26</v>
      </c>
      <c r="C12" s="50">
        <f>'Elementos fisicos'!H10</f>
        <v>185000</v>
      </c>
      <c r="D12" s="50">
        <f>'Elementos fisicos'!I10</f>
        <v>4353000</v>
      </c>
      <c r="E12" s="51">
        <f>'Elementos fisicos'!J10</f>
        <v>8144710</v>
      </c>
      <c r="F12" s="52" t="s">
        <v>48</v>
      </c>
    </row>
    <row r="13" ht="14.25" customHeight="1">
      <c r="B13" s="49" t="s">
        <v>28</v>
      </c>
      <c r="C13" s="50">
        <f>'Elementos fisicos'!H11</f>
        <v>2900000</v>
      </c>
      <c r="D13" s="50">
        <f>'Elementos fisicos'!I11</f>
        <v>3800000</v>
      </c>
      <c r="E13" s="51">
        <f>'Elementos fisicos'!J11</f>
        <v>10237500</v>
      </c>
      <c r="F13" s="52" t="s">
        <v>49</v>
      </c>
    </row>
    <row r="14" ht="14.25" customHeight="1">
      <c r="B14" s="49" t="s">
        <v>30</v>
      </c>
      <c r="C14" s="50">
        <f>'Elementos fisicos'!H12</f>
        <v>100000</v>
      </c>
      <c r="D14" s="50">
        <f>'Elementos fisicos'!I12</f>
        <v>154900</v>
      </c>
      <c r="E14" s="51">
        <f>'Elementos fisicos'!J12</f>
        <v>409929</v>
      </c>
      <c r="F14" s="52" t="s">
        <v>50</v>
      </c>
    </row>
    <row r="15" ht="14.25" customHeight="1">
      <c r="B15" s="53" t="s">
        <v>51</v>
      </c>
      <c r="C15" s="54">
        <f t="shared" ref="C15:E15" si="1">SUM(C5:C14)</f>
        <v>15600508</v>
      </c>
      <c r="D15" s="54">
        <f t="shared" si="1"/>
        <v>46407324</v>
      </c>
      <c r="E15" s="55">
        <f t="shared" si="1"/>
        <v>139584887</v>
      </c>
      <c r="F15" s="56"/>
    </row>
    <row r="16" ht="14.25" customHeight="1">
      <c r="B16" s="57" t="s">
        <v>52</v>
      </c>
      <c r="C16" s="41"/>
      <c r="D16" s="41"/>
      <c r="E16" s="41"/>
      <c r="F16" s="42"/>
    </row>
    <row r="17" ht="14.25" customHeight="1">
      <c r="B17" s="58" t="s">
        <v>53</v>
      </c>
      <c r="C17" s="59">
        <v>0.0</v>
      </c>
      <c r="D17" s="59">
        <v>0.0</v>
      </c>
      <c r="E17" s="59">
        <v>843946.43</v>
      </c>
      <c r="F17" s="60" t="s">
        <v>54</v>
      </c>
    </row>
    <row r="18" ht="14.25" customHeight="1">
      <c r="B18" s="61" t="s">
        <v>55</v>
      </c>
      <c r="C18" s="62">
        <v>546000.0</v>
      </c>
      <c r="D18" s="62">
        <v>8190000.0</v>
      </c>
      <c r="E18" s="62">
        <v>1.62E7</v>
      </c>
      <c r="F18" s="63" t="s">
        <v>56</v>
      </c>
    </row>
    <row r="19" ht="14.25" customHeight="1">
      <c r="B19" s="61" t="s">
        <v>57</v>
      </c>
      <c r="C19" s="62">
        <v>250000.0</v>
      </c>
      <c r="D19" s="62">
        <v>550000.0</v>
      </c>
      <c r="E19" s="62">
        <v>1400000.0</v>
      </c>
      <c r="F19" s="63" t="s">
        <v>58</v>
      </c>
    </row>
    <row r="20" ht="14.25" customHeight="1">
      <c r="B20" s="61" t="s">
        <v>59</v>
      </c>
      <c r="C20" s="62">
        <v>300000.0</v>
      </c>
      <c r="D20" s="62">
        <v>750000.0</v>
      </c>
      <c r="E20" s="62">
        <v>4000000.0</v>
      </c>
      <c r="F20" s="63" t="s">
        <v>60</v>
      </c>
    </row>
    <row r="21" ht="14.25" customHeight="1">
      <c r="B21" s="61" t="s">
        <v>61</v>
      </c>
      <c r="C21" s="62">
        <v>300000.0</v>
      </c>
      <c r="D21" s="62">
        <v>800000.0</v>
      </c>
      <c r="E21" s="62">
        <v>2500000.0</v>
      </c>
      <c r="F21" s="63" t="s">
        <v>62</v>
      </c>
    </row>
    <row r="22" ht="14.25" customHeight="1">
      <c r="B22" s="61" t="s">
        <v>63</v>
      </c>
      <c r="C22" s="62">
        <v>150000.0</v>
      </c>
      <c r="D22" s="62">
        <v>350000.0</v>
      </c>
      <c r="E22" s="62">
        <v>900000.0</v>
      </c>
      <c r="F22" s="63" t="s">
        <v>64</v>
      </c>
    </row>
    <row r="23" ht="14.25" customHeight="1">
      <c r="B23" s="61" t="s">
        <v>65</v>
      </c>
      <c r="C23" s="62">
        <v>500000.0</v>
      </c>
      <c r="D23" s="62">
        <v>1500000.0</v>
      </c>
      <c r="E23" s="62">
        <v>4000000.0</v>
      </c>
      <c r="F23" s="63" t="s">
        <v>66</v>
      </c>
    </row>
    <row r="24" ht="14.25" customHeight="1">
      <c r="B24" s="61" t="s">
        <v>67</v>
      </c>
      <c r="C24" s="62">
        <v>350000.0</v>
      </c>
      <c r="D24" s="62">
        <v>800000.0</v>
      </c>
      <c r="E24" s="62">
        <v>2500000.0</v>
      </c>
      <c r="F24" s="63" t="s">
        <v>68</v>
      </c>
    </row>
    <row r="25" ht="14.25" customHeight="1">
      <c r="B25" s="61" t="s">
        <v>69</v>
      </c>
      <c r="C25" s="62">
        <v>500000.0</v>
      </c>
      <c r="D25" s="62">
        <v>1600000.0</v>
      </c>
      <c r="E25" s="62">
        <v>4500000.0</v>
      </c>
      <c r="F25" s="63" t="s">
        <v>70</v>
      </c>
    </row>
    <row r="26" ht="14.25" customHeight="1">
      <c r="B26" s="61" t="s">
        <v>71</v>
      </c>
      <c r="C26" s="62">
        <v>500000.0</v>
      </c>
      <c r="D26" s="62">
        <v>2000000.0</v>
      </c>
      <c r="E26" s="62">
        <v>4200000.0</v>
      </c>
      <c r="F26" s="63" t="s">
        <v>72</v>
      </c>
    </row>
    <row r="27" ht="14.25" customHeight="1">
      <c r="B27" s="64" t="s">
        <v>73</v>
      </c>
      <c r="C27" s="65">
        <f t="shared" ref="C27:E27" si="2">SUM(C17:C26)</f>
        <v>3396000</v>
      </c>
      <c r="D27" s="65">
        <f t="shared" si="2"/>
        <v>16540000</v>
      </c>
      <c r="E27" s="65">
        <f t="shared" si="2"/>
        <v>41043946.43</v>
      </c>
      <c r="F27" s="66"/>
    </row>
    <row r="28" ht="14.25" customHeight="1">
      <c r="B28" s="67" t="s">
        <v>74</v>
      </c>
      <c r="C28" s="41"/>
      <c r="D28" s="41"/>
      <c r="E28" s="41"/>
      <c r="F28" s="42"/>
    </row>
    <row r="29" ht="14.25" customHeight="1">
      <c r="B29" s="68" t="s">
        <v>75</v>
      </c>
      <c r="C29" s="69">
        <v>890000.0</v>
      </c>
      <c r="D29" s="69">
        <v>1600000.0</v>
      </c>
      <c r="E29" s="69">
        <v>3200000.0</v>
      </c>
      <c r="F29" s="70" t="s">
        <v>76</v>
      </c>
    </row>
    <row r="30" ht="14.25" customHeight="1">
      <c r="B30" s="71" t="s">
        <v>77</v>
      </c>
      <c r="C30" s="72">
        <v>450000.0</v>
      </c>
      <c r="D30" s="72">
        <v>1400000.0</v>
      </c>
      <c r="E30" s="72">
        <v>3500000.0</v>
      </c>
      <c r="F30" s="73" t="s">
        <v>78</v>
      </c>
    </row>
    <row r="31" ht="14.25" customHeight="1">
      <c r="B31" s="71" t="s">
        <v>79</v>
      </c>
      <c r="C31" s="72">
        <v>350000.0</v>
      </c>
      <c r="D31" s="72">
        <v>900000.0</v>
      </c>
      <c r="E31" s="72">
        <v>2200000.0</v>
      </c>
      <c r="F31" s="73" t="s">
        <v>80</v>
      </c>
    </row>
    <row r="32" ht="14.25" customHeight="1">
      <c r="B32" s="71" t="s">
        <v>81</v>
      </c>
      <c r="C32" s="72">
        <v>300000.0</v>
      </c>
      <c r="D32" s="72">
        <v>650000.0</v>
      </c>
      <c r="E32" s="72">
        <v>1400000.0</v>
      </c>
      <c r="F32" s="73" t="s">
        <v>82</v>
      </c>
    </row>
    <row r="33" ht="14.25" customHeight="1">
      <c r="B33" s="71" t="s">
        <v>83</v>
      </c>
      <c r="C33" s="72">
        <v>250000.0</v>
      </c>
      <c r="D33" s="72">
        <v>750000.0</v>
      </c>
      <c r="E33" s="72">
        <v>1600000.0</v>
      </c>
      <c r="F33" s="73" t="s">
        <v>84</v>
      </c>
    </row>
    <row r="34" ht="14.25" customHeight="1">
      <c r="B34" s="71" t="s">
        <v>85</v>
      </c>
      <c r="C34" s="72">
        <v>200000.0</v>
      </c>
      <c r="D34" s="72">
        <v>800000.0</v>
      </c>
      <c r="E34" s="72">
        <v>2200000.0</v>
      </c>
      <c r="F34" s="73" t="s">
        <v>86</v>
      </c>
    </row>
    <row r="35" ht="14.25" customHeight="1">
      <c r="B35" s="71" t="s">
        <v>87</v>
      </c>
      <c r="C35" s="72">
        <v>150000.0</v>
      </c>
      <c r="D35" s="72">
        <v>500000.0</v>
      </c>
      <c r="E35" s="72">
        <v>1200000.0</v>
      </c>
      <c r="F35" s="73" t="s">
        <v>88</v>
      </c>
    </row>
    <row r="36" ht="14.25" customHeight="1">
      <c r="B36" s="71" t="s">
        <v>89</v>
      </c>
      <c r="C36" s="72">
        <v>200000.0</v>
      </c>
      <c r="D36" s="72">
        <v>700000.0</v>
      </c>
      <c r="E36" s="72">
        <v>1800000.0</v>
      </c>
      <c r="F36" s="73" t="s">
        <v>90</v>
      </c>
    </row>
    <row r="37" ht="14.25" customHeight="1">
      <c r="B37" s="71" t="s">
        <v>91</v>
      </c>
      <c r="C37" s="72">
        <v>100000.0</v>
      </c>
      <c r="D37" s="72">
        <v>500000.0</v>
      </c>
      <c r="E37" s="72">
        <v>1500000.0</v>
      </c>
      <c r="F37" s="73" t="s">
        <v>92</v>
      </c>
    </row>
    <row r="38" ht="14.25" customHeight="1">
      <c r="B38" s="74" t="s">
        <v>93</v>
      </c>
      <c r="C38" s="75">
        <f t="shared" ref="C38:E38" si="3">SUM(C29:C37)</f>
        <v>2890000</v>
      </c>
      <c r="D38" s="75">
        <f t="shared" si="3"/>
        <v>7800000</v>
      </c>
      <c r="E38" s="75">
        <f t="shared" si="3"/>
        <v>18600000</v>
      </c>
      <c r="F38" s="76"/>
    </row>
    <row r="39" ht="14.25" customHeight="1">
      <c r="B39" s="77" t="s">
        <v>94</v>
      </c>
      <c r="C39" s="41"/>
      <c r="D39" s="41"/>
      <c r="E39" s="41"/>
      <c r="F39" s="42"/>
    </row>
    <row r="40" ht="14.25" customHeight="1">
      <c r="B40" s="78" t="s">
        <v>95</v>
      </c>
      <c r="C40" s="79">
        <v>1200000.0</v>
      </c>
      <c r="D40" s="79">
        <v>3600000.0</v>
      </c>
      <c r="E40" s="79">
        <v>6000000.0</v>
      </c>
      <c r="F40" s="80" t="s">
        <v>96</v>
      </c>
    </row>
    <row r="41" ht="14.25" customHeight="1">
      <c r="B41" s="81" t="s">
        <v>97</v>
      </c>
      <c r="C41" s="82">
        <v>400000.0</v>
      </c>
      <c r="D41" s="82">
        <v>1000000.0</v>
      </c>
      <c r="E41" s="82">
        <v>2500000.0</v>
      </c>
      <c r="F41" s="83" t="s">
        <v>98</v>
      </c>
    </row>
    <row r="42" ht="14.25" customHeight="1">
      <c r="B42" s="81" t="s">
        <v>99</v>
      </c>
      <c r="C42" s="82">
        <v>200000.0</v>
      </c>
      <c r="D42" s="82">
        <v>800000.0</v>
      </c>
      <c r="E42" s="82">
        <v>2000000.0</v>
      </c>
      <c r="F42" s="83" t="s">
        <v>100</v>
      </c>
    </row>
    <row r="43" ht="14.25" customHeight="1">
      <c r="B43" s="84" t="s">
        <v>101</v>
      </c>
      <c r="C43" s="85">
        <v>300000.0</v>
      </c>
      <c r="D43" s="85">
        <v>1000000.0</v>
      </c>
      <c r="E43" s="85">
        <v>3000000.0</v>
      </c>
      <c r="F43" s="86" t="s">
        <v>102</v>
      </c>
    </row>
    <row r="44" ht="14.25" customHeight="1">
      <c r="B44" s="87" t="s">
        <v>103</v>
      </c>
      <c r="C44" s="88">
        <f t="shared" ref="C44:E44" si="4">SUM(C40:C43)</f>
        <v>2100000</v>
      </c>
      <c r="D44" s="88">
        <f t="shared" si="4"/>
        <v>6400000</v>
      </c>
      <c r="E44" s="88">
        <f t="shared" si="4"/>
        <v>13500000</v>
      </c>
      <c r="F44" s="89"/>
    </row>
    <row r="45" ht="14.25" customHeight="1">
      <c r="B45" s="90" t="s">
        <v>104</v>
      </c>
      <c r="C45" s="91"/>
      <c r="D45" s="91"/>
      <c r="E45" s="91"/>
      <c r="F45" s="92"/>
    </row>
    <row r="46" ht="14.25" customHeight="1">
      <c r="B46" s="93" t="s">
        <v>105</v>
      </c>
      <c r="C46" s="94">
        <v>700000.0</v>
      </c>
      <c r="D46" s="95">
        <v>1400000.0</v>
      </c>
      <c r="E46" s="96">
        <v>2000000.0</v>
      </c>
      <c r="F46" s="97" t="s">
        <v>106</v>
      </c>
    </row>
    <row r="47" ht="14.25" customHeight="1">
      <c r="B47" s="98" t="s">
        <v>107</v>
      </c>
      <c r="C47" s="99">
        <v>700000.0</v>
      </c>
      <c r="D47" s="100">
        <v>1400000.0</v>
      </c>
      <c r="E47" s="101">
        <v>2000000.0</v>
      </c>
      <c r="F47" s="102" t="s">
        <v>108</v>
      </c>
    </row>
    <row r="48" ht="14.25" customHeight="1">
      <c r="B48" s="98" t="s">
        <v>109</v>
      </c>
      <c r="C48" s="99">
        <v>700000.0</v>
      </c>
      <c r="D48" s="100">
        <v>1400000.0</v>
      </c>
      <c r="E48" s="101">
        <v>2000000.0</v>
      </c>
      <c r="F48" s="102" t="s">
        <v>110</v>
      </c>
    </row>
    <row r="49" ht="14.25" customHeight="1">
      <c r="B49" s="98" t="s">
        <v>111</v>
      </c>
      <c r="C49" s="99">
        <v>700000.0</v>
      </c>
      <c r="D49" s="100">
        <v>1400000.0</v>
      </c>
      <c r="E49" s="101">
        <v>2000000.0</v>
      </c>
      <c r="F49" s="102" t="s">
        <v>110</v>
      </c>
    </row>
    <row r="50" ht="14.25" customHeight="1">
      <c r="B50" s="103" t="s">
        <v>112</v>
      </c>
      <c r="C50" s="104">
        <v>700000.0</v>
      </c>
      <c r="D50" s="105">
        <v>1400000.0</v>
      </c>
      <c r="E50" s="106">
        <v>2000000.0</v>
      </c>
      <c r="F50" s="107" t="s">
        <v>110</v>
      </c>
    </row>
    <row r="51" ht="14.25" customHeight="1">
      <c r="B51" s="108" t="s">
        <v>113</v>
      </c>
      <c r="C51" s="109">
        <f t="shared" ref="C51:E51" si="5">SUM(C46:C50)</f>
        <v>3500000</v>
      </c>
      <c r="D51" s="109">
        <f t="shared" si="5"/>
        <v>7000000</v>
      </c>
      <c r="E51" s="109">
        <f t="shared" si="5"/>
        <v>10000000</v>
      </c>
      <c r="F51" s="110"/>
    </row>
    <row r="52" ht="14.25" customHeight="1">
      <c r="B52" s="111" t="s">
        <v>114</v>
      </c>
      <c r="C52" s="91"/>
      <c r="D52" s="91"/>
      <c r="E52" s="91"/>
      <c r="F52" s="112"/>
    </row>
    <row r="53" ht="14.25" customHeight="1">
      <c r="B53" s="113" t="s">
        <v>115</v>
      </c>
      <c r="C53" s="114">
        <v>160.0</v>
      </c>
      <c r="D53" s="114">
        <v>250.0</v>
      </c>
      <c r="E53" s="114">
        <v>500.0</v>
      </c>
      <c r="F53" s="115" t="s">
        <v>116</v>
      </c>
    </row>
    <row r="54" ht="14.25" customHeight="1">
      <c r="B54" s="116" t="s">
        <v>117</v>
      </c>
      <c r="C54" s="117">
        <v>160.0</v>
      </c>
      <c r="D54" s="117">
        <v>250.0</v>
      </c>
      <c r="E54" s="117">
        <v>500.0</v>
      </c>
      <c r="F54" s="118" t="s">
        <v>118</v>
      </c>
    </row>
    <row r="55" ht="14.25" customHeight="1">
      <c r="B55" s="119" t="s">
        <v>119</v>
      </c>
      <c r="C55" s="120">
        <v>160.0</v>
      </c>
      <c r="D55" s="120">
        <v>250.0</v>
      </c>
      <c r="E55" s="120">
        <v>500.0</v>
      </c>
      <c r="F55" s="121" t="s">
        <v>120</v>
      </c>
    </row>
    <row r="56" ht="14.25" customHeight="1">
      <c r="B56" s="122" t="s">
        <v>121</v>
      </c>
      <c r="C56" s="123">
        <v>525.0</v>
      </c>
      <c r="D56" s="123">
        <v>1050.0</v>
      </c>
      <c r="E56" s="123">
        <v>2100.0</v>
      </c>
      <c r="F56" s="124" t="s">
        <v>122</v>
      </c>
    </row>
    <row r="57" ht="14.25" customHeight="1">
      <c r="B57" s="125" t="s">
        <v>123</v>
      </c>
      <c r="C57" s="126">
        <f t="shared" ref="C57:E57" si="6">SUM(C53:C56)</f>
        <v>1005</v>
      </c>
      <c r="D57" s="126">
        <f t="shared" si="6"/>
        <v>1800</v>
      </c>
      <c r="E57" s="126">
        <f t="shared" si="6"/>
        <v>3600</v>
      </c>
      <c r="F57" s="127"/>
    </row>
    <row r="58" ht="14.25" customHeight="1">
      <c r="B58" s="128" t="s">
        <v>124</v>
      </c>
      <c r="C58" s="129">
        <f t="shared" ref="C58:E58" si="7">SUM(C15,C27,C38,C44,C51)</f>
        <v>27486508</v>
      </c>
      <c r="D58" s="129">
        <f t="shared" si="7"/>
        <v>84147324</v>
      </c>
      <c r="E58" s="129">
        <f t="shared" si="7"/>
        <v>222728833.4</v>
      </c>
      <c r="F58" s="130"/>
    </row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>
      <c r="C71" s="39"/>
    </row>
    <row r="72" ht="14.25" customHeight="1">
      <c r="C72" s="39"/>
    </row>
    <row r="73" ht="14.25" customHeight="1">
      <c r="C73" s="39"/>
    </row>
    <row r="74" ht="14.25" customHeight="1">
      <c r="C74" s="39"/>
    </row>
    <row r="75" ht="14.25" customHeight="1">
      <c r="C75" s="39"/>
    </row>
    <row r="76" ht="14.25" customHeight="1">
      <c r="C76" s="39"/>
    </row>
    <row r="77" ht="14.25" customHeight="1">
      <c r="C77" s="39"/>
    </row>
    <row r="78" ht="14.25" customHeight="1">
      <c r="C78" s="39"/>
    </row>
    <row r="79" ht="14.25" customHeight="1">
      <c r="C79" s="39"/>
    </row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B2:F2"/>
    <mergeCell ref="B4:F4"/>
    <mergeCell ref="B16:F16"/>
    <mergeCell ref="B28:F28"/>
    <mergeCell ref="B39:F39"/>
    <mergeCell ref="B45:F45"/>
    <mergeCell ref="B52:F52"/>
  </mergeCells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9.14"/>
    <col customWidth="1" min="2" max="2" width="50.0"/>
    <col customWidth="1" min="3" max="5" width="20.0"/>
    <col customWidth="1" min="6" max="6" width="80.14"/>
    <col customWidth="1" min="7" max="26" width="9.14"/>
  </cols>
  <sheetData>
    <row r="1" ht="14.25" customHeight="1">
      <c r="A1" s="131"/>
    </row>
    <row r="2" ht="14.25" customHeight="1">
      <c r="B2" s="132" t="s">
        <v>125</v>
      </c>
      <c r="C2" s="133"/>
      <c r="D2" s="133"/>
      <c r="E2" s="133"/>
      <c r="F2" s="134"/>
    </row>
    <row r="3" ht="14.25" customHeight="1">
      <c r="B3" s="135" t="s">
        <v>33</v>
      </c>
      <c r="C3" s="136" t="s">
        <v>34</v>
      </c>
      <c r="D3" s="136" t="s">
        <v>35</v>
      </c>
      <c r="E3" s="136" t="s">
        <v>36</v>
      </c>
      <c r="F3" s="137" t="s">
        <v>37</v>
      </c>
    </row>
    <row r="4" ht="14.25" customHeight="1">
      <c r="B4" s="138" t="s">
        <v>126</v>
      </c>
      <c r="C4" s="41"/>
      <c r="D4" s="41"/>
      <c r="E4" s="41"/>
      <c r="F4" s="42"/>
    </row>
    <row r="5" ht="14.25" customHeight="1">
      <c r="B5" s="139" t="s">
        <v>127</v>
      </c>
      <c r="C5" s="140">
        <v>600000.0</v>
      </c>
      <c r="D5" s="140">
        <v>1500000.0</v>
      </c>
      <c r="E5" s="140">
        <v>3000000.0</v>
      </c>
      <c r="F5" s="141" t="s">
        <v>128</v>
      </c>
    </row>
    <row r="6" ht="14.25" customHeight="1">
      <c r="B6" s="142" t="s">
        <v>129</v>
      </c>
      <c r="C6" s="143">
        <v>1200000.0</v>
      </c>
      <c r="D6" s="143">
        <v>3000000.0</v>
      </c>
      <c r="E6" s="143">
        <v>7000000.0</v>
      </c>
      <c r="F6" s="144" t="s">
        <v>130</v>
      </c>
    </row>
    <row r="7" ht="14.25" customHeight="1">
      <c r="B7" s="142" t="s">
        <v>131</v>
      </c>
      <c r="C7" s="143">
        <v>200000.0</v>
      </c>
      <c r="D7" s="143">
        <v>600000.0</v>
      </c>
      <c r="E7" s="143">
        <v>1500000.0</v>
      </c>
      <c r="F7" s="144" t="s">
        <v>132</v>
      </c>
    </row>
    <row r="8" ht="14.25" customHeight="1">
      <c r="B8" s="142" t="s">
        <v>133</v>
      </c>
      <c r="C8" s="143">
        <v>50000.0</v>
      </c>
      <c r="D8" s="143">
        <v>200000.0</v>
      </c>
      <c r="E8" s="143">
        <v>500000.0</v>
      </c>
      <c r="F8" s="144" t="s">
        <v>134</v>
      </c>
    </row>
    <row r="9" ht="14.25" customHeight="1">
      <c r="B9" s="142" t="s">
        <v>135</v>
      </c>
      <c r="C9" s="143">
        <v>300000.0</v>
      </c>
      <c r="D9" s="143">
        <v>1000000.0</v>
      </c>
      <c r="E9" s="143">
        <v>2500000.0</v>
      </c>
      <c r="F9" s="144" t="s">
        <v>136</v>
      </c>
    </row>
    <row r="10" ht="14.25" customHeight="1">
      <c r="B10" s="145" t="s">
        <v>137</v>
      </c>
      <c r="C10" s="146">
        <f t="shared" ref="C10:E10" si="1">SUM(C5:C9)</f>
        <v>2350000</v>
      </c>
      <c r="D10" s="146">
        <f t="shared" si="1"/>
        <v>6300000</v>
      </c>
      <c r="E10" s="146">
        <f t="shared" si="1"/>
        <v>14500000</v>
      </c>
      <c r="F10" s="147"/>
    </row>
    <row r="11" ht="14.25" customHeight="1">
      <c r="B11" s="148" t="s">
        <v>138</v>
      </c>
      <c r="C11" s="41"/>
      <c r="D11" s="41"/>
      <c r="E11" s="41"/>
      <c r="F11" s="42"/>
    </row>
    <row r="12" ht="14.25" customHeight="1">
      <c r="B12" s="149" t="s">
        <v>139</v>
      </c>
      <c r="C12" s="150">
        <v>400000.0</v>
      </c>
      <c r="D12" s="150">
        <v>1200000.0</v>
      </c>
      <c r="E12" s="150">
        <v>3000000.0</v>
      </c>
      <c r="F12" s="151" t="s">
        <v>140</v>
      </c>
    </row>
    <row r="13" ht="14.25" customHeight="1">
      <c r="B13" s="152" t="s">
        <v>141</v>
      </c>
      <c r="C13" s="153">
        <v>800000.0</v>
      </c>
      <c r="D13" s="153">
        <v>2500000.0</v>
      </c>
      <c r="E13" s="153">
        <v>6000000.0</v>
      </c>
      <c r="F13" s="154" t="s">
        <v>142</v>
      </c>
    </row>
    <row r="14" ht="14.25" customHeight="1">
      <c r="B14" s="152" t="s">
        <v>143</v>
      </c>
      <c r="C14" s="153">
        <v>300000.0</v>
      </c>
      <c r="D14" s="153">
        <v>900000.0</v>
      </c>
      <c r="E14" s="153">
        <v>2500000.0</v>
      </c>
      <c r="F14" s="154" t="s">
        <v>144</v>
      </c>
    </row>
    <row r="15" ht="14.25" customHeight="1">
      <c r="B15" s="155" t="s">
        <v>145</v>
      </c>
      <c r="C15" s="156">
        <f t="shared" ref="C15:E15" si="2">SUM(C12:C14)</f>
        <v>1500000</v>
      </c>
      <c r="D15" s="156">
        <f t="shared" si="2"/>
        <v>4600000</v>
      </c>
      <c r="E15" s="156">
        <f t="shared" si="2"/>
        <v>11500000</v>
      </c>
      <c r="F15" s="157"/>
    </row>
    <row r="16" ht="14.25" customHeight="1">
      <c r="B16" s="158" t="s">
        <v>146</v>
      </c>
      <c r="C16" s="91"/>
      <c r="D16" s="91"/>
      <c r="E16" s="91"/>
      <c r="F16" s="92"/>
    </row>
    <row r="17" ht="14.25" customHeight="1">
      <c r="B17" s="159" t="s">
        <v>147</v>
      </c>
      <c r="C17" s="160">
        <v>600000.0</v>
      </c>
      <c r="D17" s="160">
        <v>1500000.0</v>
      </c>
      <c r="E17" s="160">
        <v>3000000.0</v>
      </c>
      <c r="F17" s="161" t="s">
        <v>148</v>
      </c>
    </row>
    <row r="18" ht="14.25" customHeight="1">
      <c r="B18" s="162" t="s">
        <v>149</v>
      </c>
      <c r="C18" s="163">
        <v>400000.0</v>
      </c>
      <c r="D18" s="163">
        <v>1200000.0</v>
      </c>
      <c r="E18" s="163">
        <v>3000000.0</v>
      </c>
      <c r="F18" s="164" t="s">
        <v>150</v>
      </c>
    </row>
    <row r="19" ht="14.25" customHeight="1">
      <c r="B19" s="162" t="s">
        <v>151</v>
      </c>
      <c r="C19" s="163">
        <v>100000.0</v>
      </c>
      <c r="D19" s="163">
        <v>400000.0</v>
      </c>
      <c r="E19" s="163">
        <v>1000000.0</v>
      </c>
      <c r="F19" s="164" t="s">
        <v>152</v>
      </c>
    </row>
    <row r="20" ht="14.25" customHeight="1">
      <c r="B20" s="162" t="s">
        <v>153</v>
      </c>
      <c r="C20" s="163">
        <v>50000.0</v>
      </c>
      <c r="D20" s="163">
        <v>300000.0</v>
      </c>
      <c r="E20" s="163">
        <v>1000000.0</v>
      </c>
      <c r="F20" s="164" t="s">
        <v>154</v>
      </c>
    </row>
    <row r="21" ht="14.25" customHeight="1">
      <c r="B21" s="165" t="s">
        <v>155</v>
      </c>
      <c r="C21" s="166">
        <f t="shared" ref="C21:E21" si="3">SUM(C17:C20)</f>
        <v>1150000</v>
      </c>
      <c r="D21" s="166">
        <f t="shared" si="3"/>
        <v>3400000</v>
      </c>
      <c r="E21" s="166">
        <f t="shared" si="3"/>
        <v>8000000</v>
      </c>
      <c r="F21" s="167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4">
    <mergeCell ref="B2:F2"/>
    <mergeCell ref="B4:F4"/>
    <mergeCell ref="B11:F11"/>
    <mergeCell ref="B16:F16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2025-11-16T04:31:15Z</dcterms:created>
  <dc:creator>openpyxl</dc:creator>
</cp:coreProperties>
</file>